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5\Distribuição Orçamentária\Planilha dos APs\"/>
    </mc:Choice>
  </mc:AlternateContent>
  <xr:revisionPtr revIDLastSave="0" documentId="13_ncr:1_{56BFE281-2ABD-4A34-8A66-EB2B6ACCC521}" xr6:coauthVersionLast="47" xr6:coauthVersionMax="47" xr10:uidLastSave="{00000000-0000-0000-0000-000000000000}"/>
  <bookViews>
    <workbookView xWindow="-28920" yWindow="-120" windowWidth="29040" windowHeight="15840" tabRatio="921" firstSheet="2" activeTab="11" xr2:uid="{00000000-000D-0000-FFFF-FFFF00000000}"/>
  </bookViews>
  <sheets>
    <sheet name="Origem dos recursos" sheetId="15" state="hidden" r:id="rId1"/>
    <sheet name="Orçamento Distribuído" sheetId="16" state="hidden" r:id="rId2"/>
    <sheet name="Remanejamentos entre AEO" sheetId="12" r:id="rId3"/>
    <sheet name="Distribuição TRI" sheetId="14" r:id="rId4"/>
    <sheet name="1. Pré-Empenhos" sheetId="3" state="hidden" r:id="rId5"/>
    <sheet name="2. Empenho LOA 2024" sheetId="2" r:id="rId6"/>
    <sheet name="Saldos CUSTEIO AEO LOA 24" sheetId="4" state="hidden" r:id="rId7"/>
    <sheet name="Saldos INVESTIMENTO AEO LOA 24" sheetId="13" state="hidden" r:id="rId8"/>
    <sheet name="2.1 DESCENTRALIZAÇÕES 2024" sheetId="9" r:id="rId9"/>
    <sheet name="3. Empenhos LOA UFABC RPNP" sheetId="10" r:id="rId10"/>
    <sheet name="3.1 Empenhos DESCENTR RPNP" sheetId="11" r:id="rId11"/>
    <sheet name="Tabelas auxiliares" sheetId="8" r:id="rId12"/>
    <sheet name="Planilha3" sheetId="19" state="hidden" r:id="rId13"/>
  </sheets>
  <externalReferences>
    <externalReference r:id="rId14"/>
    <externalReference r:id="rId15"/>
    <externalReference r:id="rId16"/>
    <externalReference r:id="rId17"/>
    <externalReference r:id="rId18"/>
  </externalReferences>
  <definedNames>
    <definedName name="_xlnm._FilterDatabase" localSheetId="4" hidden="1">'1. Pré-Empenhos'!$A$3:$S$320</definedName>
    <definedName name="_xlnm._FilterDatabase" localSheetId="5" hidden="1">'2. Empenho LOA 2024'!$A$3:$AE$1749</definedName>
    <definedName name="_xlnm._FilterDatabase" localSheetId="8" hidden="1">'2.1 DESCENTRALIZAÇÕES 2024'!$A$3:$Y$1001</definedName>
    <definedName name="_xlnm._FilterDatabase" localSheetId="9" hidden="1">'3. Empenhos LOA UFABC RPNP'!$A$3:$AD$1000</definedName>
    <definedName name="_xlnm._FilterDatabase" localSheetId="10" hidden="1">'3.1 Empenhos DESCENTR RPNP'!$A$3:$W$3</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9" l="1"/>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E1501" i="2"/>
  <c r="AE1502" i="2"/>
  <c r="AE1503" i="2"/>
  <c r="AE1504" i="2"/>
  <c r="AE1505" i="2"/>
  <c r="AE1506" i="2"/>
  <c r="AE1507" i="2"/>
  <c r="AE1508" i="2"/>
  <c r="AE1509" i="2"/>
  <c r="AE1510" i="2"/>
  <c r="AE1511" i="2"/>
  <c r="AE1512" i="2"/>
  <c r="AE1513" i="2"/>
  <c r="AE1514" i="2"/>
  <c r="AE1515" i="2"/>
  <c r="AE1516" i="2"/>
  <c r="AE1517" i="2"/>
  <c r="AE1518" i="2"/>
  <c r="AE1519" i="2"/>
  <c r="AE1520" i="2"/>
  <c r="AE1521" i="2"/>
  <c r="AE1522" i="2"/>
  <c r="AE1523" i="2"/>
  <c r="AE1524" i="2"/>
  <c r="AE1525" i="2"/>
  <c r="AE1526" i="2"/>
  <c r="AE1527" i="2"/>
  <c r="AE1528" i="2"/>
  <c r="AE1529" i="2"/>
  <c r="AE1530" i="2"/>
  <c r="AE1531" i="2"/>
  <c r="AE1532" i="2"/>
  <c r="AE1533" i="2"/>
  <c r="AE1534" i="2"/>
  <c r="AE1535" i="2"/>
  <c r="AE1536" i="2"/>
  <c r="AE1537" i="2"/>
  <c r="AE1538" i="2"/>
  <c r="AE1539" i="2"/>
  <c r="AE1540" i="2"/>
  <c r="AE1541" i="2"/>
  <c r="AE1542" i="2"/>
  <c r="AE1543" i="2"/>
  <c r="AE1544" i="2"/>
  <c r="AE1545" i="2"/>
  <c r="AE1546" i="2"/>
  <c r="AE1547" i="2"/>
  <c r="AE1548" i="2"/>
  <c r="AE1549" i="2"/>
  <c r="AE1550" i="2"/>
  <c r="AE1551" i="2"/>
  <c r="AE1552" i="2"/>
  <c r="AE1553" i="2"/>
  <c r="AE1554" i="2"/>
  <c r="AE1555" i="2"/>
  <c r="AE1556" i="2"/>
  <c r="AE1557" i="2"/>
  <c r="AE1558" i="2"/>
  <c r="AE1559" i="2"/>
  <c r="AE1560" i="2"/>
  <c r="AE1561" i="2"/>
  <c r="AE1562" i="2"/>
  <c r="AE1563" i="2"/>
  <c r="AE1564" i="2"/>
  <c r="AE1565" i="2"/>
  <c r="AE1566" i="2"/>
  <c r="AE1567" i="2"/>
  <c r="AE1568" i="2"/>
  <c r="AE1569" i="2"/>
  <c r="AE1570" i="2"/>
  <c r="AE1571" i="2"/>
  <c r="AE1572" i="2"/>
  <c r="AE1573" i="2"/>
  <c r="AE1574" i="2"/>
  <c r="AE1575" i="2"/>
  <c r="AE1576" i="2"/>
  <c r="AE1577" i="2"/>
  <c r="AE1578" i="2"/>
  <c r="AE1579" i="2"/>
  <c r="AE1580" i="2"/>
  <c r="AE1581" i="2"/>
  <c r="AE1582" i="2"/>
  <c r="AE1583" i="2"/>
  <c r="AE1584" i="2"/>
  <c r="AE1585" i="2"/>
  <c r="AE1586" i="2"/>
  <c r="AE1587" i="2"/>
  <c r="AE1588" i="2"/>
  <c r="AE1589" i="2"/>
  <c r="AE1590" i="2"/>
  <c r="AE1591" i="2"/>
  <c r="AE1592" i="2"/>
  <c r="AE1593" i="2"/>
  <c r="AE1594" i="2"/>
  <c r="AE1595" i="2"/>
  <c r="AE1596" i="2"/>
  <c r="AE1597" i="2"/>
  <c r="AE1598" i="2"/>
  <c r="AE1599" i="2"/>
  <c r="AE1600" i="2"/>
  <c r="AE1601" i="2"/>
  <c r="AE1602" i="2"/>
  <c r="AE1603" i="2"/>
  <c r="AE1604" i="2"/>
  <c r="AE1605" i="2"/>
  <c r="AE1606" i="2"/>
  <c r="AE1607" i="2"/>
  <c r="AE1608" i="2"/>
  <c r="AE1609" i="2"/>
  <c r="AE1610" i="2"/>
  <c r="AE1611" i="2"/>
  <c r="AE1612" i="2"/>
  <c r="AE1613" i="2"/>
  <c r="AE1614" i="2"/>
  <c r="AE1615" i="2"/>
  <c r="AE1616" i="2"/>
  <c r="AE1617" i="2"/>
  <c r="AE1618" i="2"/>
  <c r="AE1619" i="2"/>
  <c r="AE1620" i="2"/>
  <c r="AE1621" i="2"/>
  <c r="AE1622" i="2"/>
  <c r="AE1623" i="2"/>
  <c r="AE1624" i="2"/>
  <c r="AE1625" i="2"/>
  <c r="AE1626" i="2"/>
  <c r="AE1627" i="2"/>
  <c r="AE1628" i="2"/>
  <c r="AE1629" i="2"/>
  <c r="AE1630" i="2"/>
  <c r="AE1631" i="2"/>
  <c r="AE1632" i="2"/>
  <c r="AE1633" i="2"/>
  <c r="AE1634" i="2"/>
  <c r="AE1635" i="2"/>
  <c r="AE1636" i="2"/>
  <c r="AE1637" i="2"/>
  <c r="AE1638" i="2"/>
  <c r="AE1639" i="2"/>
  <c r="AE1640" i="2"/>
  <c r="AE1641" i="2"/>
  <c r="AE1642" i="2"/>
  <c r="AE1643" i="2"/>
  <c r="AE1644" i="2"/>
  <c r="AE1645" i="2"/>
  <c r="AE1646" i="2"/>
  <c r="AE1647" i="2"/>
  <c r="AE1648" i="2"/>
  <c r="AE1649" i="2"/>
  <c r="AE1650" i="2"/>
  <c r="AE1651" i="2"/>
  <c r="AE1652" i="2"/>
  <c r="AE1653" i="2"/>
  <c r="AE1654" i="2"/>
  <c r="AE1655" i="2"/>
  <c r="AE1656" i="2"/>
  <c r="AE1657" i="2"/>
  <c r="AE1658" i="2"/>
  <c r="AE1659" i="2"/>
  <c r="AE1660" i="2"/>
  <c r="AE1661" i="2"/>
  <c r="AE1662" i="2"/>
  <c r="AE1663" i="2"/>
  <c r="AE1664" i="2"/>
  <c r="AE1665" i="2"/>
  <c r="AE1666" i="2"/>
  <c r="AE1667" i="2"/>
  <c r="AE1668" i="2"/>
  <c r="AE1669" i="2"/>
  <c r="AE1670" i="2"/>
  <c r="AE1671" i="2"/>
  <c r="AE1672" i="2"/>
  <c r="AE1673" i="2"/>
  <c r="AE1674" i="2"/>
  <c r="AE1675" i="2"/>
  <c r="AE1676" i="2"/>
  <c r="AE1677" i="2"/>
  <c r="AE1678" i="2"/>
  <c r="AE1679" i="2"/>
  <c r="AE1680" i="2"/>
  <c r="AE1681" i="2"/>
  <c r="AE1682" i="2"/>
  <c r="AE1683" i="2"/>
  <c r="AE1684" i="2"/>
  <c r="AE1685" i="2"/>
  <c r="AE1686" i="2"/>
  <c r="AE1687" i="2"/>
  <c r="AE1688" i="2"/>
  <c r="AE1689" i="2"/>
  <c r="AE1690" i="2"/>
  <c r="AE1691" i="2"/>
  <c r="AE1692" i="2"/>
  <c r="AE1693" i="2"/>
  <c r="AE1694" i="2"/>
  <c r="AE1695" i="2"/>
  <c r="AE1696" i="2"/>
  <c r="AE1697" i="2"/>
  <c r="AE1698" i="2"/>
  <c r="AE1699" i="2"/>
  <c r="AE1700" i="2"/>
  <c r="AE1701" i="2"/>
  <c r="AE1702" i="2"/>
  <c r="AE1703" i="2"/>
  <c r="AE1704" i="2"/>
  <c r="AE1705" i="2"/>
  <c r="AE1706" i="2"/>
  <c r="AE1707" i="2"/>
  <c r="AE1708" i="2"/>
  <c r="AE1709" i="2"/>
  <c r="AE1710" i="2"/>
  <c r="AE1711" i="2"/>
  <c r="AE1712" i="2"/>
  <c r="AE1713" i="2"/>
  <c r="AE1714" i="2"/>
  <c r="AE1715" i="2"/>
  <c r="AE1716" i="2"/>
  <c r="AE1717" i="2"/>
  <c r="AE1718" i="2"/>
  <c r="AE1719" i="2"/>
  <c r="AE1720" i="2"/>
  <c r="AE1721" i="2"/>
  <c r="AE1722" i="2"/>
  <c r="AE1723" i="2"/>
  <c r="AE1724" i="2"/>
  <c r="AE1725" i="2"/>
  <c r="AE1726" i="2"/>
  <c r="AE1727" i="2"/>
  <c r="AE1728" i="2"/>
  <c r="AE1729" i="2"/>
  <c r="AE1730" i="2"/>
  <c r="AE1731" i="2"/>
  <c r="AE1732" i="2"/>
  <c r="AE1733" i="2"/>
  <c r="AE1734" i="2"/>
  <c r="AE1735" i="2"/>
  <c r="AE1736" i="2"/>
  <c r="AE1737" i="2"/>
  <c r="AE1738" i="2"/>
  <c r="AE1739" i="2"/>
  <c r="AE1740" i="2"/>
  <c r="AE1741" i="2"/>
  <c r="AE1742" i="2"/>
  <c r="AE1743" i="2"/>
  <c r="AE1744" i="2"/>
  <c r="AE1745" i="2"/>
  <c r="AE1746" i="2"/>
  <c r="AE1747" i="2"/>
  <c r="AE1748" i="2"/>
  <c r="AE1749" i="2"/>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c r="AA1204" i="2"/>
  <c r="Y1205" i="2"/>
  <c r="Z1205" i="2"/>
  <c r="AA1205" i="2"/>
  <c r="Y1206" i="2"/>
  <c r="Z1206" i="2"/>
  <c r="AA1206" i="2"/>
  <c r="Y1207" i="2"/>
  <c r="Z1207" i="2"/>
  <c r="AA1207" i="2"/>
  <c r="Y1208" i="2"/>
  <c r="Z1208" i="2"/>
  <c r="AA1208" i="2"/>
  <c r="Y1209" i="2"/>
  <c r="Z1209" i="2"/>
  <c r="AA1209" i="2"/>
  <c r="Y1210" i="2"/>
  <c r="Z1210" i="2"/>
  <c r="AA1210" i="2"/>
  <c r="Y1211" i="2"/>
  <c r="Z1211" i="2"/>
  <c r="AA1211" i="2"/>
  <c r="Y1212" i="2"/>
  <c r="Z1212" i="2"/>
  <c r="AA1212" i="2"/>
  <c r="Y1213" i="2"/>
  <c r="Z1213" i="2"/>
  <c r="AA1213" i="2"/>
  <c r="Y1214" i="2"/>
  <c r="Z1214" i="2"/>
  <c r="AA1214" i="2"/>
  <c r="Y1215" i="2"/>
  <c r="Z1215" i="2"/>
  <c r="AA1215" i="2"/>
  <c r="Y1216" i="2"/>
  <c r="Z1216" i="2"/>
  <c r="AA1216" i="2"/>
  <c r="Y1217" i="2"/>
  <c r="Z1217" i="2"/>
  <c r="AA1217" i="2"/>
  <c r="Y1218" i="2"/>
  <c r="Z1218" i="2"/>
  <c r="AA1218" i="2"/>
  <c r="Y1219" i="2"/>
  <c r="Z1219" i="2"/>
  <c r="AA1219" i="2"/>
  <c r="Y1220" i="2"/>
  <c r="Z1220" i="2"/>
  <c r="AA1220" i="2"/>
  <c r="Y1221" i="2"/>
  <c r="Z1221" i="2"/>
  <c r="AA1221" i="2"/>
  <c r="Y1222" i="2"/>
  <c r="Z1222" i="2"/>
  <c r="AA1222" i="2"/>
  <c r="Y1223" i="2"/>
  <c r="Z1223" i="2"/>
  <c r="AA1223" i="2"/>
  <c r="Y1224" i="2"/>
  <c r="Z1224" i="2"/>
  <c r="AA1224" i="2"/>
  <c r="Y1225" i="2"/>
  <c r="Z1225" i="2"/>
  <c r="AA1225" i="2"/>
  <c r="Y1226" i="2"/>
  <c r="Z1226" i="2"/>
  <c r="AA1226" i="2"/>
  <c r="Y1227" i="2"/>
  <c r="Z1227" i="2"/>
  <c r="AA1227" i="2"/>
  <c r="Y1228" i="2"/>
  <c r="Z1228" i="2"/>
  <c r="AA1228" i="2"/>
  <c r="Y1229" i="2"/>
  <c r="Z1229" i="2"/>
  <c r="AA1229" i="2"/>
  <c r="Y1230" i="2"/>
  <c r="Z1230" i="2" s="1"/>
  <c r="AA1230" i="2"/>
  <c r="Y1231" i="2"/>
  <c r="Z1231" i="2"/>
  <c r="AA1231" i="2"/>
  <c r="Y1232" i="2"/>
  <c r="Z1232" i="2"/>
  <c r="AA1232" i="2"/>
  <c r="Y1233" i="2"/>
  <c r="Z1233" i="2"/>
  <c r="AA1233" i="2"/>
  <c r="Y1234" i="2"/>
  <c r="Z1234" i="2"/>
  <c r="AA1234" i="2"/>
  <c r="Y1235" i="2"/>
  <c r="Z1235" i="2"/>
  <c r="AA1235" i="2"/>
  <c r="Y1236" i="2"/>
  <c r="Z1236" i="2"/>
  <c r="AA1236" i="2"/>
  <c r="Y1237" i="2"/>
  <c r="Z1237" i="2"/>
  <c r="AA1237" i="2"/>
  <c r="Y1238" i="2"/>
  <c r="Z1238" i="2"/>
  <c r="AA1238" i="2"/>
  <c r="Y1239" i="2"/>
  <c r="Z1239" i="2"/>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7" i="8"/>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R7" i="3" s="1"/>
  <c r="P8" i="3"/>
  <c r="Q8" i="3"/>
  <c r="P9" i="3"/>
  <c r="Q9" i="3"/>
  <c r="P10" i="3"/>
  <c r="Q10" i="3"/>
  <c r="P11" i="3"/>
  <c r="Q11" i="3"/>
  <c r="P12" i="3"/>
  <c r="Q12" i="3"/>
  <c r="R12" i="3" s="1"/>
  <c r="P13" i="3"/>
  <c r="Q13" i="3"/>
  <c r="P14" i="3"/>
  <c r="Q14" i="3"/>
  <c r="R14" i="3" s="1"/>
  <c r="P15" i="3"/>
  <c r="Q15" i="3"/>
  <c r="R15" i="3" s="1"/>
  <c r="P16" i="3"/>
  <c r="Q16" i="3"/>
  <c r="P17" i="3"/>
  <c r="Q17" i="3"/>
  <c r="P18" i="3"/>
  <c r="Q18" i="3"/>
  <c r="P19" i="3"/>
  <c r="Q19" i="3"/>
  <c r="R19" i="3" s="1"/>
  <c r="P20" i="3"/>
  <c r="Q20" i="3"/>
  <c r="P21" i="3"/>
  <c r="Q21" i="3"/>
  <c r="P22" i="3"/>
  <c r="Q22" i="3"/>
  <c r="P23" i="3"/>
  <c r="Q23" i="3"/>
  <c r="P24" i="3"/>
  <c r="Q24" i="3"/>
  <c r="P25" i="3"/>
  <c r="R25" i="3" s="1"/>
  <c r="Q25" i="3"/>
  <c r="P26" i="3"/>
  <c r="Q26" i="3"/>
  <c r="P27" i="3"/>
  <c r="Q27" i="3"/>
  <c r="P28" i="3"/>
  <c r="Q28" i="3"/>
  <c r="R28" i="3" s="1"/>
  <c r="P29" i="3"/>
  <c r="Q29" i="3"/>
  <c r="P30" i="3"/>
  <c r="Q30" i="3"/>
  <c r="P31" i="3"/>
  <c r="Q31" i="3"/>
  <c r="R31" i="3" s="1"/>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c r="P48" i="3"/>
  <c r="Q48" i="3"/>
  <c r="P49" i="3"/>
  <c r="Q49" i="3"/>
  <c r="P50" i="3"/>
  <c r="Q50" i="3"/>
  <c r="P51" i="3"/>
  <c r="Q51" i="3"/>
  <c r="R51" i="3" s="1"/>
  <c r="P52" i="3"/>
  <c r="Q52" i="3"/>
  <c r="P53" i="3"/>
  <c r="Q53" i="3"/>
  <c r="P54" i="3"/>
  <c r="Q54" i="3"/>
  <c r="P55" i="3"/>
  <c r="Q55" i="3"/>
  <c r="R55" i="3" s="1"/>
  <c r="P56" i="3"/>
  <c r="Q56" i="3"/>
  <c r="P57" i="3"/>
  <c r="Q57" i="3"/>
  <c r="P58" i="3"/>
  <c r="Q58" i="3"/>
  <c r="P59" i="3"/>
  <c r="Q59" i="3"/>
  <c r="R59" i="3" s="1"/>
  <c r="P60" i="3"/>
  <c r="Q60" i="3"/>
  <c r="P61" i="3"/>
  <c r="Q61" i="3"/>
  <c r="P62" i="3"/>
  <c r="Q62" i="3"/>
  <c r="P63" i="3"/>
  <c r="Q63" i="3"/>
  <c r="R63" i="3" s="1"/>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R79" i="3" s="1"/>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Q95" i="3"/>
  <c r="R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R137" i="3" s="1"/>
  <c r="Q137" i="3"/>
  <c r="P138" i="3"/>
  <c r="Q138" i="3"/>
  <c r="R138" i="3" s="1"/>
  <c r="P139" i="3"/>
  <c r="Q139" i="3"/>
  <c r="P140" i="3"/>
  <c r="Q140" i="3"/>
  <c r="P141" i="3"/>
  <c r="R141" i="3" s="1"/>
  <c r="Q141" i="3"/>
  <c r="P142" i="3"/>
  <c r="Q142" i="3"/>
  <c r="P143" i="3"/>
  <c r="Q143" i="3"/>
  <c r="R143" i="3" s="1"/>
  <c r="P144" i="3"/>
  <c r="Q144" i="3"/>
  <c r="P145" i="3"/>
  <c r="Q145" i="3"/>
  <c r="P146" i="3"/>
  <c r="Q146" i="3"/>
  <c r="P147" i="3"/>
  <c r="Q147" i="3"/>
  <c r="P148" i="3"/>
  <c r="Q148" i="3"/>
  <c r="P149" i="3"/>
  <c r="R149" i="3" s="1"/>
  <c r="Q149" i="3"/>
  <c r="P150" i="3"/>
  <c r="Q150" i="3"/>
  <c r="P151" i="3"/>
  <c r="Q151" i="3"/>
  <c r="P152" i="3"/>
  <c r="Q152" i="3"/>
  <c r="R152" i="3" s="1"/>
  <c r="P153" i="3"/>
  <c r="R153" i="3" s="1"/>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R182" i="3" s="1"/>
  <c r="P183" i="3"/>
  <c r="Q183" i="3"/>
  <c r="R183" i="3" s="1"/>
  <c r="P184" i="3"/>
  <c r="Q184" i="3"/>
  <c r="R184" i="3" s="1"/>
  <c r="P185" i="3"/>
  <c r="Q185" i="3"/>
  <c r="P186" i="3"/>
  <c r="Q186" i="3"/>
  <c r="R186" i="3" s="1"/>
  <c r="P187" i="3"/>
  <c r="Q187" i="3"/>
  <c r="R187" i="3"/>
  <c r="P188" i="3"/>
  <c r="Q188" i="3"/>
  <c r="P189" i="3"/>
  <c r="Q189" i="3"/>
  <c r="P190" i="3"/>
  <c r="Q190" i="3"/>
  <c r="P191" i="3"/>
  <c r="Q191" i="3"/>
  <c r="R191" i="3"/>
  <c r="P192" i="3"/>
  <c r="Q192" i="3"/>
  <c r="P193" i="3"/>
  <c r="Q193" i="3"/>
  <c r="P194" i="3"/>
  <c r="Q194" i="3"/>
  <c r="P195" i="3"/>
  <c r="Q195" i="3"/>
  <c r="R195" i="3" s="1"/>
  <c r="P196" i="3"/>
  <c r="Q196" i="3"/>
  <c r="R196" i="3" s="1"/>
  <c r="P197" i="3"/>
  <c r="Q197" i="3"/>
  <c r="P198" i="3"/>
  <c r="Q198" i="3"/>
  <c r="R198" i="3" s="1"/>
  <c r="P199" i="3"/>
  <c r="Q199" i="3"/>
  <c r="R199" i="3" s="1"/>
  <c r="P200" i="3"/>
  <c r="Q200" i="3"/>
  <c r="R200" i="3" s="1"/>
  <c r="P201" i="3"/>
  <c r="R201" i="3" s="1"/>
  <c r="Q201" i="3"/>
  <c r="P202" i="3"/>
  <c r="Q202" i="3"/>
  <c r="R202" i="3" s="1"/>
  <c r="P203" i="3"/>
  <c r="Q203" i="3"/>
  <c r="R203" i="3" s="1"/>
  <c r="P204" i="3"/>
  <c r="Q204" i="3"/>
  <c r="P205" i="3"/>
  <c r="Q205" i="3"/>
  <c r="P206" i="3"/>
  <c r="Q206" i="3"/>
  <c r="P207" i="3"/>
  <c r="Q207" i="3"/>
  <c r="R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R229" i="3" s="1"/>
  <c r="Q229" i="3"/>
  <c r="P230" i="3"/>
  <c r="Q230" i="3"/>
  <c r="R230" i="3" s="1"/>
  <c r="P231" i="3"/>
  <c r="Q231" i="3"/>
  <c r="R231" i="3" s="1"/>
  <c r="P232" i="3"/>
  <c r="Q232" i="3"/>
  <c r="R232" i="3" s="1"/>
  <c r="P233" i="3"/>
  <c r="R233" i="3" s="1"/>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R244" i="3" s="1"/>
  <c r="P245" i="3"/>
  <c r="Q245" i="3"/>
  <c r="P246" i="3"/>
  <c r="Q246" i="3"/>
  <c r="R246" i="3" s="1"/>
  <c r="P247" i="3"/>
  <c r="Q247" i="3"/>
  <c r="R247" i="3" s="1"/>
  <c r="P248" i="3"/>
  <c r="Q248" i="3"/>
  <c r="R248" i="3" s="1"/>
  <c r="P249" i="3"/>
  <c r="Q249" i="3"/>
  <c r="P250" i="3"/>
  <c r="Q250" i="3"/>
  <c r="R250" i="3" s="1"/>
  <c r="P251" i="3"/>
  <c r="Q251" i="3"/>
  <c r="R251" i="3"/>
  <c r="P252" i="3"/>
  <c r="Q252" i="3"/>
  <c r="P253" i="3"/>
  <c r="Q253" i="3"/>
  <c r="P254" i="3"/>
  <c r="Q254" i="3"/>
  <c r="P255" i="3"/>
  <c r="Q255" i="3"/>
  <c r="R255" i="3" s="1"/>
  <c r="P256" i="3"/>
  <c r="Q256" i="3"/>
  <c r="P257" i="3"/>
  <c r="Q257" i="3"/>
  <c r="P258" i="3"/>
  <c r="Q258" i="3"/>
  <c r="P259" i="3"/>
  <c r="Q259" i="3"/>
  <c r="R259" i="3" s="1"/>
  <c r="P260" i="3"/>
  <c r="Q260" i="3"/>
  <c r="R260" i="3" s="1"/>
  <c r="P261" i="3"/>
  <c r="R261" i="3" s="1"/>
  <c r="Q261" i="3"/>
  <c r="P262" i="3"/>
  <c r="Q262" i="3"/>
  <c r="R262" i="3" s="1"/>
  <c r="P263" i="3"/>
  <c r="R263" i="3" s="1"/>
  <c r="Q263" i="3"/>
  <c r="P264" i="3"/>
  <c r="Q264" i="3"/>
  <c r="R264" i="3" s="1"/>
  <c r="P265" i="3"/>
  <c r="Q265" i="3"/>
  <c r="P266" i="3"/>
  <c r="Q266" i="3"/>
  <c r="R266" i="3" s="1"/>
  <c r="P267" i="3"/>
  <c r="Q267" i="3"/>
  <c r="R267" i="3" s="1"/>
  <c r="P268" i="3"/>
  <c r="Q268" i="3"/>
  <c r="P269" i="3"/>
  <c r="Q269" i="3"/>
  <c r="P270" i="3"/>
  <c r="Q270" i="3"/>
  <c r="P271" i="3"/>
  <c r="Q271" i="3"/>
  <c r="R271" i="3"/>
  <c r="P272" i="3"/>
  <c r="Q272" i="3"/>
  <c r="R272" i="3" s="1"/>
  <c r="P273" i="3"/>
  <c r="Q273" i="3"/>
  <c r="P274" i="3"/>
  <c r="Q274" i="3"/>
  <c r="R274" i="3" s="1"/>
  <c r="P275" i="3"/>
  <c r="Q275" i="3"/>
  <c r="R275" i="3" s="1"/>
  <c r="P276" i="3"/>
  <c r="Q276" i="3"/>
  <c r="R276" i="3" s="1"/>
  <c r="P277" i="3"/>
  <c r="Q277" i="3"/>
  <c r="P278" i="3"/>
  <c r="Q278" i="3"/>
  <c r="R278" i="3" s="1"/>
  <c r="P279" i="3"/>
  <c r="Q279" i="3"/>
  <c r="P280" i="3"/>
  <c r="Q280" i="3"/>
  <c r="R280" i="3" s="1"/>
  <c r="P281" i="3"/>
  <c r="Q281" i="3"/>
  <c r="P282" i="3"/>
  <c r="Q282" i="3"/>
  <c r="R282" i="3" s="1"/>
  <c r="P283" i="3"/>
  <c r="Q283" i="3"/>
  <c r="R283" i="3"/>
  <c r="P284" i="3"/>
  <c r="Q284" i="3"/>
  <c r="P285" i="3"/>
  <c r="Q285" i="3"/>
  <c r="P286" i="3"/>
  <c r="Q286" i="3"/>
  <c r="P287" i="3"/>
  <c r="Q287" i="3"/>
  <c r="R287" i="3"/>
  <c r="P288" i="3"/>
  <c r="Q288" i="3"/>
  <c r="R288" i="3" s="1"/>
  <c r="P289" i="3"/>
  <c r="Q289" i="3"/>
  <c r="P290" i="3"/>
  <c r="Q290" i="3"/>
  <c r="R290" i="3" s="1"/>
  <c r="P291" i="3"/>
  <c r="Q291" i="3"/>
  <c r="R291" i="3" s="1"/>
  <c r="P292" i="3"/>
  <c r="Q292" i="3"/>
  <c r="R292" i="3" s="1"/>
  <c r="P293" i="3"/>
  <c r="Q293" i="3"/>
  <c r="P294" i="3"/>
  <c r="Q294" i="3"/>
  <c r="R294" i="3" s="1"/>
  <c r="P295" i="3"/>
  <c r="R295" i="3" s="1"/>
  <c r="Q295" i="3"/>
  <c r="P296" i="3"/>
  <c r="Q296" i="3"/>
  <c r="R296" i="3" s="1"/>
  <c r="P297" i="3"/>
  <c r="Q297" i="3"/>
  <c r="P298" i="3"/>
  <c r="Q298" i="3"/>
  <c r="R298" i="3" s="1"/>
  <c r="P299" i="3"/>
  <c r="Q299" i="3"/>
  <c r="P300" i="3"/>
  <c r="Q300" i="3"/>
  <c r="R300" i="3" s="1"/>
  <c r="P301" i="3"/>
  <c r="Q301" i="3"/>
  <c r="P302" i="3"/>
  <c r="Q302" i="3"/>
  <c r="R302" i="3" s="1"/>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277" i="3" l="1"/>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12"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F16" i="16"/>
  <c r="Q16" i="16" s="1"/>
  <c r="E16" i="16"/>
  <c r="M16" i="16" s="1"/>
  <c r="I15" i="16"/>
  <c r="K15" i="16" s="1"/>
  <c r="H15" i="16"/>
  <c r="G15" i="16"/>
  <c r="F15" i="16"/>
  <c r="Q15" i="16" s="1"/>
  <c r="E15" i="16"/>
  <c r="M15" i="16" s="1"/>
  <c r="K14" i="16"/>
  <c r="L14" i="16" s="1"/>
  <c r="H14" i="16"/>
  <c r="G14" i="16"/>
  <c r="F14" i="16"/>
  <c r="Q14" i="16" s="1"/>
  <c r="E14" i="16"/>
  <c r="M14" i="16" s="1"/>
  <c r="J13" i="16"/>
  <c r="J46" i="16" s="1"/>
  <c r="H13" i="16"/>
  <c r="R13" i="16" s="1"/>
  <c r="G13" i="16"/>
  <c r="F13" i="16"/>
  <c r="Q13" i="16" s="1"/>
  <c r="E13" i="16"/>
  <c r="K12" i="16"/>
  <c r="H12" i="16"/>
  <c r="G12" i="16"/>
  <c r="F12" i="16"/>
  <c r="Q12" i="16" s="1"/>
  <c r="E12" i="16"/>
  <c r="M12" i="16" s="1"/>
  <c r="L11" i="16"/>
  <c r="K11" i="16"/>
  <c r="H11" i="16"/>
  <c r="R11" i="16" s="1"/>
  <c r="G11" i="16"/>
  <c r="F11" i="16"/>
  <c r="Q11" i="16" s="1"/>
  <c r="E11" i="16"/>
  <c r="Q10" i="16"/>
  <c r="K10" i="16"/>
  <c r="L10" i="16" s="1"/>
  <c r="H10" i="16"/>
  <c r="S10" i="16" s="1"/>
  <c r="G10" i="16"/>
  <c r="K9" i="16"/>
  <c r="L9" i="16" s="1"/>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K4" i="16"/>
  <c r="L4" i="16" s="1"/>
  <c r="H4" i="16"/>
  <c r="G4" i="16"/>
  <c r="F4" i="16"/>
  <c r="Q4" i="16" s="1"/>
  <c r="E4" i="16"/>
  <c r="M4" i="16" s="1"/>
  <c r="I3" i="16"/>
  <c r="K3" i="16" s="1"/>
  <c r="H3" i="16"/>
  <c r="G3" i="16"/>
  <c r="F3" i="16"/>
  <c r="E3" i="16"/>
  <c r="F44" i="15"/>
  <c r="I44" i="15" s="1"/>
  <c r="E44" i="15"/>
  <c r="D44" i="15"/>
  <c r="G44" i="15" s="1"/>
  <c r="F43" i="15"/>
  <c r="H43" i="15" s="1"/>
  <c r="E43" i="15"/>
  <c r="D43" i="15"/>
  <c r="I41" i="15"/>
  <c r="H41" i="15"/>
  <c r="G41" i="15"/>
  <c r="I40" i="15"/>
  <c r="H40" i="15"/>
  <c r="G40" i="15"/>
  <c r="I39" i="15"/>
  <c r="H39" i="15"/>
  <c r="G39" i="15"/>
  <c r="G38" i="15"/>
  <c r="F38" i="15"/>
  <c r="E38" i="15"/>
  <c r="E42" i="15" s="1"/>
  <c r="D38" i="15"/>
  <c r="H37" i="15"/>
  <c r="H36" i="15"/>
  <c r="F35" i="15"/>
  <c r="E35" i="15"/>
  <c r="D35" i="15"/>
  <c r="D42" i="15" s="1"/>
  <c r="F26" i="15"/>
  <c r="E26" i="15"/>
  <c r="D26" i="15"/>
  <c r="D27" i="15" s="1"/>
  <c r="F25" i="15"/>
  <c r="H25" i="15" s="1"/>
  <c r="E25" i="15"/>
  <c r="E30" i="15" s="1"/>
  <c r="G30" i="15" s="1"/>
  <c r="D25" i="15"/>
  <c r="D30" i="15" s="1"/>
  <c r="D29" i="15" s="1"/>
  <c r="I23" i="15"/>
  <c r="H23" i="15"/>
  <c r="G23" i="15"/>
  <c r="H22" i="15"/>
  <c r="I21" i="15"/>
  <c r="H21" i="15"/>
  <c r="G21" i="15"/>
  <c r="I20" i="15"/>
  <c r="H20" i="15"/>
  <c r="G20" i="15"/>
  <c r="I19" i="15"/>
  <c r="H19" i="15"/>
  <c r="G19" i="15"/>
  <c r="F18" i="15"/>
  <c r="I18" i="15" s="1"/>
  <c r="E18" i="15"/>
  <c r="G18" i="15" s="1"/>
  <c r="D18" i="15"/>
  <c r="I17" i="15"/>
  <c r="H17" i="15"/>
  <c r="G17" i="15"/>
  <c r="I16" i="15"/>
  <c r="H16" i="15"/>
  <c r="G16" i="15"/>
  <c r="I15" i="15"/>
  <c r="H15" i="15"/>
  <c r="G15" i="15"/>
  <c r="H14" i="15"/>
  <c r="I13" i="15"/>
  <c r="H13" i="15"/>
  <c r="G13" i="15"/>
  <c r="F12" i="15"/>
  <c r="H12" i="15" s="1"/>
  <c r="E12" i="15"/>
  <c r="D12" i="15"/>
  <c r="G12" i="15" s="1"/>
  <c r="I10" i="15"/>
  <c r="H10" i="15"/>
  <c r="G10" i="15"/>
  <c r="F9" i="15"/>
  <c r="I9" i="15" s="1"/>
  <c r="E9" i="15"/>
  <c r="D9" i="15"/>
  <c r="G9" i="15" s="1"/>
  <c r="I8" i="15"/>
  <c r="H8" i="15"/>
  <c r="G8" i="15"/>
  <c r="I7" i="15"/>
  <c r="H7" i="15"/>
  <c r="G7" i="15"/>
  <c r="F6" i="15"/>
  <c r="I6" i="15" s="1"/>
  <c r="E6" i="15"/>
  <c r="G6" i="15" s="1"/>
  <c r="D6" i="15"/>
  <c r="I5" i="15"/>
  <c r="H5" i="15"/>
  <c r="G5" i="15"/>
  <c r="I4" i="15"/>
  <c r="H4" i="15"/>
  <c r="G4" i="15"/>
  <c r="H3" i="15"/>
  <c r="F3" i="15"/>
  <c r="E3" i="15"/>
  <c r="D3" i="15"/>
  <c r="D24" i="15" s="1"/>
  <c r="F28" i="15" l="1"/>
  <c r="E24" i="15"/>
  <c r="G24" i="15" s="1"/>
  <c r="G25" i="15"/>
  <c r="H26" i="15"/>
  <c r="H35" i="15"/>
  <c r="I43" i="15"/>
  <c r="K13" i="16"/>
  <c r="M13" i="16" s="1"/>
  <c r="F24" i="15"/>
  <c r="I24" i="15" s="1"/>
  <c r="H9" i="15"/>
  <c r="F27" i="15"/>
  <c r="H44" i="15"/>
  <c r="G3" i="15"/>
  <c r="H6" i="15"/>
  <c r="H18" i="15"/>
  <c r="E28" i="15"/>
  <c r="H38" i="15"/>
  <c r="G43" i="15"/>
  <c r="O11" i="16"/>
  <c r="O16" i="16"/>
  <c r="V24" i="16"/>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U16" i="16" s="1"/>
  <c r="M25" i="16"/>
  <c r="R34" i="16"/>
  <c r="T45" i="16"/>
  <c r="S30" i="16"/>
  <c r="U30" i="16" s="1"/>
  <c r="M32" i="16"/>
  <c r="R10" i="16"/>
  <c r="M6" i="16"/>
  <c r="O10" i="16"/>
  <c r="M21" i="16"/>
  <c r="R26" i="16"/>
  <c r="S28" i="16"/>
  <c r="U28" i="16" s="1"/>
  <c r="M29" i="16"/>
  <c r="S31" i="16"/>
  <c r="T31" i="16"/>
  <c r="S33" i="16"/>
  <c r="U33" i="16" s="1"/>
  <c r="Q37" i="16"/>
  <c r="R5" i="16"/>
  <c r="T7" i="16"/>
  <c r="S12" i="16"/>
  <c r="R12" i="16"/>
  <c r="T14" i="16"/>
  <c r="N14" i="16"/>
  <c r="N16" i="16"/>
  <c r="M17" i="16"/>
  <c r="R18" i="16"/>
  <c r="R20" i="16"/>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N5" i="16"/>
  <c r="O6" i="16"/>
  <c r="T6" i="16"/>
  <c r="S7" i="16"/>
  <c r="U7" i="16" s="1"/>
  <c r="N8" i="16"/>
  <c r="T9" i="16"/>
  <c r="U10" i="16"/>
  <c r="M11" i="16"/>
  <c r="O12" i="16"/>
  <c r="T15" i="16"/>
  <c r="T16" i="16"/>
  <c r="N17"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G42" i="15"/>
  <c r="D28" i="15"/>
  <c r="I12" i="15"/>
  <c r="I25" i="15"/>
  <c r="G26" i="15"/>
  <c r="E27" i="15"/>
  <c r="G27" i="15" s="1"/>
  <c r="I27" i="15"/>
  <c r="I38" i="15"/>
  <c r="F42" i="15"/>
  <c r="E29" i="15"/>
  <c r="I26" i="15"/>
  <c r="F30" i="15"/>
  <c r="I3" i="15"/>
  <c r="U20" i="16" l="1"/>
  <c r="U18" i="16"/>
  <c r="U5" i="16"/>
  <c r="U4" i="16"/>
  <c r="L13" i="16"/>
  <c r="O13" i="16"/>
  <c r="U15" i="16"/>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702" i="2" l="1"/>
  <c r="Z703"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F44" i="4" l="1"/>
  <c r="F34" i="4"/>
  <c r="F38" i="4"/>
  <c r="F27" i="4"/>
  <c r="F23" i="4"/>
  <c r="I9" i="13"/>
  <c r="L9" i="13" s="1"/>
  <c r="F10" i="4"/>
  <c r="G10" i="4" s="1"/>
  <c r="J10" i="4" s="1"/>
  <c r="F31" i="4"/>
  <c r="F4" i="4"/>
  <c r="M11" i="14"/>
  <c r="F47" i="4"/>
  <c r="L11" i="14"/>
  <c r="F4" i="2"/>
  <c r="Z4" i="2"/>
  <c r="AA4" i="2"/>
  <c r="N11" i="14" l="1"/>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S4" i="9"/>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Y703" i="2"/>
  <c r="Y704" i="2"/>
  <c r="Z704" i="2" s="1"/>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AA5" i="2"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8" i="8"/>
  <c r="C59" i="8"/>
  <c r="C60" i="8"/>
  <c r="C61" i="8"/>
  <c r="C62"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6" i="4"/>
  <c r="I27" i="4"/>
  <c r="I34" i="4"/>
  <c r="I38" i="4"/>
  <c r="I44" i="4"/>
  <c r="I47" i="4"/>
  <c r="I50"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F65" i="3" l="1"/>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K61" i="13" l="1"/>
  <c r="I62" i="4"/>
  <c r="J34" i="4"/>
  <c r="J39" i="13" l="1"/>
  <c r="L39" i="13" s="1"/>
  <c r="H40" i="4"/>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<sst xmlns="http://schemas.openxmlformats.org/spreadsheetml/2006/main" count="14273" uniqueCount="3290">
  <si>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</si>
  <si>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</si>
  <si>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</si>
  <si>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</si>
  <si>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</si>
  <si>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</si>
  <si>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</si>
  <si>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</si>
  <si>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</si>
  <si>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</si>
  <si>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</si>
  <si>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</si>
  <si>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</si>
  <si>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</si>
  <si>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</si>
  <si>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</si>
  <si>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</si>
  <si>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</si>
  <si>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</si>
  <si>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</si>
  <si>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</si>
  <si>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</si>
  <si>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</si>
  <si>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</si>
  <si>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</si>
  <si>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</si>
  <si>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</si>
  <si>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</si>
  <si>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</si>
  <si>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</si>
  <si>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</si>
  <si>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</si>
  <si>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</si>
  <si>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</si>
  <si>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</si>
  <si>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</si>
  <si>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</si>
  <si>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</si>
  <si>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</si>
  <si>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</si>
  <si>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</si>
  <si>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</si>
  <si>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</si>
  <si>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</si>
  <si>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</si>
  <si>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</si>
  <si>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</si>
  <si>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</si>
  <si>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</si>
  <si>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</si>
  <si>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</si>
  <si>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</si>
  <si>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</si>
  <si>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</si>
  <si>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</si>
  <si>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</si>
  <si>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</si>
  <si>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</si>
  <si>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</si>
  <si>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</si>
  <si>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</si>
  <si>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</si>
  <si>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</si>
  <si>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</si>
  <si>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</si>
  <si>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</si>
  <si>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</si>
  <si>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</si>
  <si>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</si>
  <si>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</si>
  <si>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</si>
  <si>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</si>
  <si>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</si>
  <si>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</si>
  <si>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</si>
  <si>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</si>
  <si>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</si>
  <si>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</si>
  <si>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</si>
  <si>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</si>
  <si>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</si>
  <si>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</si>
  <si>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</si>
  <si>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</si>
  <si>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</si>
  <si>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</si>
  <si>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</si>
  <si>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</si>
  <si>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</si>
  <si>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</si>
  <si>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</si>
  <si>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</si>
  <si>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</si>
  <si>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</si>
  <si>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</si>
  <si>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</si>
  <si>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</si>
  <si>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</si>
  <si>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</si>
  <si>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</si>
  <si>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</si>
  <si>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</si>
  <si>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</si>
  <si>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</si>
  <si>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</si>
  <si>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</si>
  <si>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</si>
  <si>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</si>
  <si>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</si>
  <si>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</si>
  <si>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</si>
  <si>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</si>
  <si>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</si>
  <si>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</si>
  <si>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</si>
  <si>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</si>
  <si>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</si>
  <si>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</si>
  <si>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</si>
  <si>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</si>
  <si>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</si>
  <si>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</si>
  <si>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</si>
  <si>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</si>
  <si>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</si>
  <si>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</si>
  <si>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</si>
  <si>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</si>
  <si>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</si>
  <si>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</si>
  <si>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</si>
  <si>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</si>
  <si>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</si>
  <si>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</si>
  <si>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</si>
  <si>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</si>
  <si>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</si>
  <si>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</si>
  <si>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</si>
  <si>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</si>
  <si>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</si>
  <si>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</si>
  <si>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</si>
  <si>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</si>
  <si>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</si>
  <si>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</si>
  <si>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</si>
  <si>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</si>
  <si>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</si>
  <si>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</si>
  <si>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</si>
  <si>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</si>
  <si>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</si>
  <si>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</si>
  <si>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</si>
  <si>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</si>
  <si>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</si>
  <si>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</si>
  <si>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</si>
  <si>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</si>
  <si>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</si>
  <si>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</si>
  <si>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</si>
  <si>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</si>
  <si>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</si>
  <si>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</si>
  <si>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</si>
  <si>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</si>
  <si>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</si>
  <si>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</si>
  <si>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</si>
  <si>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</si>
  <si>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</si>
  <si>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</si>
  <si>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</si>
  <si>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</si>
  <si>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</si>
  <si>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</si>
  <si>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</si>
  <si>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</si>
  <si>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</si>
  <si>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</si>
  <si>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</si>
  <si>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</si>
  <si>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</si>
  <si>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</si>
  <si>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</si>
  <si>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</si>
  <si>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</si>
  <si>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</si>
  <si>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</si>
  <si>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</si>
  <si>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</si>
  <si>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</si>
  <si>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</si>
  <si>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</si>
  <si>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</si>
  <si>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</si>
  <si>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</si>
  <si>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</si>
  <si>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</si>
  <si>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</si>
  <si>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</si>
  <si>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</si>
  <si>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</si>
  <si>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</si>
  <si>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</si>
  <si>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</si>
  <si>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</si>
  <si>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</si>
  <si>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</si>
  <si>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</si>
  <si>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</si>
  <si>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</si>
  <si>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</si>
  <si>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</si>
  <si>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</si>
  <si>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</si>
  <si>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</si>
  <si>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</si>
  <si>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</si>
  <si>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</si>
  <si>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</si>
  <si>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</si>
  <si>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</si>
  <si>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</si>
  <si>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</si>
  <si>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</si>
  <si>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</si>
  <si>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</si>
  <si>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</si>
  <si>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</si>
  <si>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</si>
  <si>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</si>
  <si>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</si>
  <si>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</si>
  <si>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</si>
  <si>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</si>
  <si>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</si>
  <si>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</si>
  <si>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</si>
  <si>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</si>
  <si>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</si>
  <si>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</si>
  <si>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</si>
  <si>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</si>
  <si>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</si>
  <si>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</si>
  <si>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</si>
  <si>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</si>
  <si>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</si>
  <si>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</si>
  <si>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</si>
  <si>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</si>
  <si>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</si>
  <si>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</si>
  <si>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</si>
  <si>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</si>
  <si>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</si>
  <si>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</si>
  <si>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</si>
  <si>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</si>
  <si>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</si>
  <si>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</si>
  <si>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</si>
  <si>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</si>
  <si>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</si>
  <si>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</si>
  <si>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</si>
  <si>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</si>
  <si>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</si>
  <si>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</si>
  <si>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</si>
  <si>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</si>
  <si>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</si>
  <si>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</si>
  <si>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</si>
  <si>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</si>
  <si>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</si>
  <si>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</si>
  <si>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</si>
  <si>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</si>
  <si>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</si>
  <si>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</si>
  <si>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</si>
  <si>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</si>
  <si>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</si>
  <si>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</si>
  <si>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</si>
  <si>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</si>
  <si>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</si>
  <si>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</si>
  <si>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</si>
  <si>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</si>
  <si>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</si>
  <si>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</si>
  <si>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</si>
  <si>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</si>
  <si>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</si>
  <si>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</si>
  <si>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</si>
  <si>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</si>
  <si>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</si>
  <si>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</si>
  <si>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</si>
  <si>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</si>
  <si>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</si>
  <si>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</si>
  <si>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</si>
  <si>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</si>
  <si>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</si>
  <si>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</si>
  <si>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</si>
  <si>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</si>
  <si>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</si>
  <si>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</si>
  <si>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</si>
  <si>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</si>
  <si>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</si>
  <si>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</si>
  <si>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</si>
  <si>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</si>
  <si>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</si>
  <si>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</si>
  <si>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</si>
  <si>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</si>
  <si>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</si>
  <si>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</si>
  <si>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</si>
  <si>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</si>
  <si>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</si>
  <si>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</si>
  <si>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</si>
  <si>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</si>
  <si>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</si>
  <si>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</si>
  <si>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</si>
  <si>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</si>
  <si>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</si>
  <si>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</si>
  <si>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</si>
  <si>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</si>
  <si>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</si>
  <si>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</si>
  <si>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</si>
  <si>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</si>
  <si>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</si>
  <si>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</si>
  <si>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</si>
  <si>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</si>
  <si>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</si>
  <si>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</si>
  <si>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</si>
  <si>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</si>
  <si>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</si>
  <si>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</si>
  <si>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</si>
  <si>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</si>
  <si>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</si>
  <si>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</si>
  <si>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</si>
  <si>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</si>
  <si>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U8</t>
  </si>
  <si>
    <t>Data</t>
  </si>
  <si>
    <t>UTILIZAÇÃO</t>
  </si>
  <si>
    <t>8</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</si>
  <si>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</si>
  <si>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</si>
  <si>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</si>
  <si>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</si>
  <si>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</si>
  <si>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</si>
  <si>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</si>
  <si>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</si>
  <si>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</si>
  <si>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</si>
  <si>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</si>
  <si>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</si>
  <si>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</si>
  <si>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</si>
  <si>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</si>
  <si>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</si>
  <si>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</si>
  <si>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</si>
  <si>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</si>
  <si>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</si>
  <si>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</si>
  <si>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</si>
  <si>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</si>
  <si>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</si>
  <si>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</si>
  <si>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</si>
  <si>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</si>
  <si>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</si>
  <si>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</si>
  <si>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</si>
  <si>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</si>
  <si>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</si>
  <si>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</si>
  <si>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</si>
  <si>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</si>
  <si>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</si>
  <si>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</si>
  <si>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</si>
  <si>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</si>
  <si>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</si>
  <si>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</si>
  <si>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</si>
  <si>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</si>
  <si>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</si>
  <si>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</si>
  <si>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</si>
  <si>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</si>
  <si>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</si>
  <si>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</si>
  <si>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</si>
  <si>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</si>
  <si>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</si>
  <si>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</si>
  <si>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</si>
  <si>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</si>
  <si>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</si>
  <si>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</si>
  <si>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</si>
  <si>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</si>
  <si>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</si>
  <si>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</si>
  <si>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</si>
  <si>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</si>
  <si>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</si>
  <si>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</si>
  <si>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</si>
  <si>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</si>
  <si>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</si>
  <si>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</si>
  <si>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</si>
  <si>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</si>
  <si>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</si>
  <si>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</si>
  <si>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</si>
  <si>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</si>
  <si>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</si>
  <si>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</si>
  <si>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</si>
  <si>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</si>
  <si>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</si>
  <si>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</si>
  <si>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</si>
  <si>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</si>
  <si>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</si>
  <si>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</si>
  <si>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</si>
  <si>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</si>
  <si>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</si>
  <si>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</si>
  <si>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</si>
  <si>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</si>
  <si>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</si>
  <si>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</si>
  <si>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</si>
  <si>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</si>
  <si>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</si>
  <si>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</si>
  <si>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</si>
  <si>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</si>
  <si>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</si>
  <si>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</si>
  <si>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</si>
  <si>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</si>
  <si>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</si>
  <si>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</si>
  <si>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</si>
  <si>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</si>
  <si>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</si>
  <si>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</si>
  <si>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</si>
  <si>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</si>
  <si>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</si>
  <si>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</si>
  <si>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</si>
  <si>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</si>
  <si>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</si>
  <si>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</si>
  <si>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</si>
  <si>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</si>
  <si>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</si>
  <si>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</si>
  <si>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</si>
  <si>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</si>
  <si>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</si>
  <si>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</si>
  <si>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</si>
  <si>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</si>
  <si>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</si>
  <si>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</si>
  <si>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</si>
  <si>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</si>
  <si>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</si>
  <si>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</si>
  <si>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</si>
  <si>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</si>
  <si>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</si>
  <si>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</si>
  <si>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</si>
  <si>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</si>
  <si>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</si>
  <si>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</si>
  <si>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</si>
  <si>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</si>
  <si>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</si>
  <si>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</si>
  <si>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</si>
  <si>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</si>
  <si>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</si>
  <si>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</si>
  <si>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</si>
  <si>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</si>
  <si>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</si>
  <si>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</si>
  <si>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</si>
  <si>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</si>
  <si>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</si>
  <si>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</si>
  <si>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</si>
  <si>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DIARIAS INTERNACIONAIS / PASSAGENS AEREAS INTERNACIONAIS / AUXILIO PARA EVENTOS INTERNACIONAIS / INSCRICAO PARA  EVENTOS INTERNACIONAIS / ANUIDADES ARI / ENCARGO DE CURSOS E CONCURSOS ARI / CURSOS DE LINGUAS NETEL</t>
  </si>
  <si>
    <t>AGÊNCIA DE INOVAÇÃO - TRI</t>
  </si>
  <si>
    <t xml:space="preserve"> </t>
  </si>
  <si>
    <t>Conta Corrente</t>
  </si>
  <si>
    <t>PROCV(X1480;'2.0 emp a liq (rpnp) e emp liq '!$Q$5:$S$579;2;FALSO)</t>
  </si>
  <si>
    <t>vira rpp</t>
  </si>
  <si>
    <t>vira rpnp ao final do ano</t>
  </si>
  <si>
    <t>RP  PROCESSADOS A PAGAR</t>
  </si>
  <si>
    <t>RP  PROCESSADOS PAGO</t>
  </si>
  <si>
    <t>RP  PROCESSADOS - VALOR INSCRITO (Total)</t>
  </si>
  <si>
    <t>M</t>
  </si>
  <si>
    <t>G20</t>
  </si>
  <si>
    <t>N21</t>
  </si>
  <si>
    <t>N01</t>
  </si>
  <si>
    <t>V</t>
  </si>
  <si>
    <t>N20</t>
  </si>
  <si>
    <t>N22</t>
  </si>
  <si>
    <t>31/01/2025</t>
  </si>
  <si>
    <t>23006.020624/2024-74</t>
  </si>
  <si>
    <t>154503263522025NE400007</t>
  </si>
  <si>
    <t>ED. 05/2024 - PESQUISANDO DESDE O PRIMEIRO DIA ACOES AFIRMATIVAS - PDPD AF</t>
  </si>
  <si>
    <t>FUNDACAO UNIVERSIDADE FEDERAL DO ABC</t>
  </si>
  <si>
    <t>4002</t>
  </si>
  <si>
    <t>0003</t>
  </si>
  <si>
    <t>PNAES - DECRETO N. 7.234/2010 - AUXILIO FINANCEIRO A ESTUDANTE</t>
  </si>
  <si>
    <t>154503</t>
  </si>
  <si>
    <t>1000000000</t>
  </si>
  <si>
    <t>231256</t>
  </si>
  <si>
    <t>33901801</t>
  </si>
  <si>
    <t>BOLSAS DE ESTUDO NO PAIS</t>
  </si>
  <si>
    <t>2025NE40000701</t>
  </si>
  <si>
    <t>14/01/2025</t>
  </si>
  <si>
    <t xml:space="preserve"> 23006.000036/2025-0</t>
  </si>
  <si>
    <t>154503263522025NE400001</t>
  </si>
  <si>
    <t>CONCESSAO DE BOLSAS PARA A ACAO ESCOLA PREPARATORIA - GESTORES - EDITAL Nº 89/2024 - PROEC.</t>
  </si>
  <si>
    <t>20GK</t>
  </si>
  <si>
    <t>0001</t>
  </si>
  <si>
    <t>CONCESSAO DE BOLSAS DE PESQUISA, EXTENSAO E MONITORIA AOS ESTUDANTES</t>
  </si>
  <si>
    <t>231250</t>
  </si>
  <si>
    <t>2025NE40000101</t>
  </si>
  <si>
    <t>27/01/2025</t>
  </si>
  <si>
    <t>23006.027891/2024-72</t>
  </si>
  <si>
    <t>154503263522025NE500000</t>
  </si>
  <si>
    <t>AUXILIO EVENTOS ESTUDANTIS DE CARATER CIENTIFICO, ACADEMICO OU TECNOLOGICO - DISCENTE: LEONARDO TICIANO PIRES FERNANDEZ</t>
  </si>
  <si>
    <t>LEONARDO TICIANO PIRES FERNANDEZ</t>
  </si>
  <si>
    <t>20RK</t>
  </si>
  <si>
    <t>0000</t>
  </si>
  <si>
    <t>FUNCIONAMENTO DE INSTITUICOES FEDERAIS DE ENSINO SUPERIOR - DESPESAS DIVERSAS</t>
  </si>
  <si>
    <t>231247</t>
  </si>
  <si>
    <t>33901804</t>
  </si>
  <si>
    <t>AUXILIOS PARA DESENV. DE ESTUDOS E PESQUISAS</t>
  </si>
  <si>
    <t>2025NE50000004</t>
  </si>
  <si>
    <t>10/01/2025</t>
  </si>
  <si>
    <t>23006.013559/2024-2</t>
  </si>
  <si>
    <t>154503263522025NE000008</t>
  </si>
  <si>
    <t>AQUISICAO DE EQUIPAMENTOS DIVERSOS PARA OS CURSOS DE BACHARELADO EM QUIMICA, LICENCIATURA EM CIENCIAS BIOLOGICAS E FISICA E DA FUNDACAO UNIVERSIDADE FEDERAL DO ABC ¿ UFABC.</t>
  </si>
  <si>
    <t>EVEN COMERCIAL LTDA</t>
  </si>
  <si>
    <t>1050000107</t>
  </si>
  <si>
    <t>44905208</t>
  </si>
  <si>
    <t>APAR.EQUIP.UTENS.MED.,ODONT,LABOR.HOSPIT.</t>
  </si>
  <si>
    <t>2025NE00000808</t>
  </si>
  <si>
    <t>21/01/2025</t>
  </si>
  <si>
    <t>23006.001616/2021-86</t>
  </si>
  <si>
    <t>154503263522025NE000023</t>
  </si>
  <si>
    <t>CONTRATACAO DE SERVICOS POSTAIS</t>
  </si>
  <si>
    <t>EMPRESA BRASILEIRA DE CORREIOS E TELEGRAFOS</t>
  </si>
  <si>
    <t>33903947</t>
  </si>
  <si>
    <t>SERVICOS DE COMUNICACAO EM GERAL</t>
  </si>
  <si>
    <t>2025NE00002347</t>
  </si>
  <si>
    <t>22/01/2025</t>
  </si>
  <si>
    <t>23006.000006/2025-99</t>
  </si>
  <si>
    <t>154503263522025NE000028</t>
  </si>
  <si>
    <t>CONCESSAO DE SUPRIMENTO DE FUNDOS - FERNANDA</t>
  </si>
  <si>
    <t>FERNANDA PEREIRA DE JESUS</t>
  </si>
  <si>
    <t>33903096</t>
  </si>
  <si>
    <t>MATERIAL DE CONSUMO - PAGTO ANTECIPADO</t>
  </si>
  <si>
    <t>2025NE00002896</t>
  </si>
  <si>
    <t>23006.000008/2025-88</t>
  </si>
  <si>
    <t>154503263522025NE000029</t>
  </si>
  <si>
    <t>CONCESSAO DE SUPRIMENTO DE FUNDOS - WANDERLEI.</t>
  </si>
  <si>
    <t>WANDERLEI SOARES DOS SANTOS</t>
  </si>
  <si>
    <t>2025NE00002996</t>
  </si>
  <si>
    <t>13/01/2025</t>
  </si>
  <si>
    <t>23006.005439/2023-79</t>
  </si>
  <si>
    <t>154503263522025NE000009</t>
  </si>
  <si>
    <t>SOLICITACAO DE CONTRATACAO DE SERVICO DE TRANSPORTE RODOVIARIO PARA AS CARGAS IMPORTADAS PELA UFABC</t>
  </si>
  <si>
    <t>CDR TRANSPORTES E LOGISTICA INTEGRADA LTDA</t>
  </si>
  <si>
    <t>33903974</t>
  </si>
  <si>
    <t>FRETES E TRANSPORTES DE ENCOMENDAS</t>
  </si>
  <si>
    <t>2025NE00000974</t>
  </si>
  <si>
    <t>154503263522025NE000010</t>
  </si>
  <si>
    <t>33903701</t>
  </si>
  <si>
    <t>APOIO ADMINISTRATIVO, TECNICO E OPERACIONAL</t>
  </si>
  <si>
    <t>2025NE00001001</t>
  </si>
  <si>
    <t>16/01/2025</t>
  </si>
  <si>
    <t>23006.011023/2024-71</t>
  </si>
  <si>
    <t>154503263522025NE000016</t>
  </si>
  <si>
    <t>CONTRATACAO DE SERVICO DE DESEMBARACO ADUANEIRO PARA AS CARGAS IMPORTADAS PELA UFABC.</t>
  </si>
  <si>
    <t>AIRPHOENIX SERVICOS INTERNACIONAIS LTDA</t>
  </si>
  <si>
    <t>33903903</t>
  </si>
  <si>
    <t>COMISSOES E CORRETAGENS</t>
  </si>
  <si>
    <t>2025NE00001603</t>
  </si>
  <si>
    <t>28/01/2025</t>
  </si>
  <si>
    <t>23006.012703/2020-88</t>
  </si>
  <si>
    <t>154503263522025NE000033</t>
  </si>
  <si>
    <t>CONTRATACAO DE EMPRESA PARA AGENCIAMENTO DE TRANSPORTE INTERNACIONAL PARA AS CARGAS IMPORTADAS PELA UFABC.</t>
  </si>
  <si>
    <t>DHUAN COMISSARIA DE DESPACHOS ADUANEIROS LTDA</t>
  </si>
  <si>
    <t>2025NE00003374</t>
  </si>
  <si>
    <t>23006.000007/2025-33</t>
  </si>
  <si>
    <t>154503263522025NE000027</t>
  </si>
  <si>
    <t>CONCESSAO DE SUPRIMENTO DE FUNDOS - DIEGO</t>
  </si>
  <si>
    <t>DIEGO MARIN FERMINO</t>
  </si>
  <si>
    <t>2025NE00002796</t>
  </si>
  <si>
    <t>23006.002035/2013-51</t>
  </si>
  <si>
    <t>154503263522025NE000025</t>
  </si>
  <si>
    <t>CONTRATACAO DE PESSOA JURIDICA PARA FORNECIMENTO DE ENERGIA ELETRICA PARA AS UNIDADESDE SANTO ANDRE DA UFABC</t>
  </si>
  <si>
    <t>ELETROPAULO METROPOLITANA ELETRICIDADE DE SAO PAULO S.A</t>
  </si>
  <si>
    <t>33903943</t>
  </si>
  <si>
    <t>SERVICOS DE ENERGIA ELETRICA</t>
  </si>
  <si>
    <t>2025NE00002543</t>
  </si>
  <si>
    <t>15/01/2025</t>
  </si>
  <si>
    <t>23006.004653/2024-99</t>
  </si>
  <si>
    <t>154503263522025NE400002</t>
  </si>
  <si>
    <t>PAGAMENTO DE BOLSISTAS PARA ATUACAO NA MODALIDADE DE BOLSA DE TREINAMENTO E APOIO TECNICO EM PESQUISA (TATP), DESTINADO AO PREENCHIMENTO DE VAGAS PARA ATENDIMENTO A DIVISAO DE ADMINISTRACAO DOS PROGRAMAS DE INICIACAO CIENTIFICA DA PROPES (DAPIC) - ED. 02/2024</t>
  </si>
  <si>
    <t>2025NE40000201</t>
  </si>
  <si>
    <t>23006.005674/2024-21</t>
  </si>
  <si>
    <t>154503263522025NE400003</t>
  </si>
  <si>
    <t>PAGAMENTO DE BOLSISTA PARA ATUACAO NA MODALIDADE DE BOLSA DE TREINAMENTO E APOIO TECNICO EM PESQUISA (TATP), DESTINADO AO PREENCHIMENTO DE VAGA PARA ATENDIMENTO A CENTRAL EXPERIMENTAL MULTIUSUARIO - CAMPUS SA (CEM-SA) - ED. 05/2024</t>
  </si>
  <si>
    <t>2025NE40000301</t>
  </si>
  <si>
    <t>23006.004646/2024-97</t>
  </si>
  <si>
    <t>154503263522025NE400004</t>
  </si>
  <si>
    <t>PAGAMENTO DE BOLSISTAS PARA ATUACAO NA MODALIDADE DE BOLSA DE TREINAMENTO E APOIO TECNICO EM PESQUISA (TATP), DESTINADO AO PREENCHIMENTO DE VAGAS PARA ATENDIMENTO AOS NUCLEOS ESTRATEGICOS DE PESQUISA DA UFABC - ED. 01/2024</t>
  </si>
  <si>
    <t>2025NE40000401</t>
  </si>
  <si>
    <t>23006.028380/2022-14</t>
  </si>
  <si>
    <t>154503263522025NE400005</t>
  </si>
  <si>
    <t>PAGAMENTO DE BOLSISTAS PARA ATUACAO NA MODALIDADE DE BOLSA DE TREINAMENTO E APOIO TECNICO EM PESQUISA (TATP) PARA ATENDIMENTO AOS NUCLEOS ESTRATEGICOS DE PESQUISA DA UFABC.</t>
  </si>
  <si>
    <t>2025NE40000501</t>
  </si>
  <si>
    <t>23/01/2025</t>
  </si>
  <si>
    <t>23006.019275/2023-67</t>
  </si>
  <si>
    <t>154503263522025NE400006</t>
  </si>
  <si>
    <t>GESTAO DE BOLSAS DE TUTORIA DO NETEL - CURSOS DA UAB, VAGAS DA UFABC.</t>
  </si>
  <si>
    <t>2025NE40000601</t>
  </si>
  <si>
    <t>23006.001220/2023-09</t>
  </si>
  <si>
    <t>154503263522025NE000019</t>
  </si>
  <si>
    <t>ASSISTENCIA TECNICA, SUPORTE E ATUALIZACAO DE VERSOES DO SOFTWARE SOPHIA.</t>
  </si>
  <si>
    <t>PRIMASOFT INFORMATICA LTDA.</t>
  </si>
  <si>
    <t>33904007</t>
  </si>
  <si>
    <t>MANUTENCAO CORRETIVA/ADAPTATIVA E SUSTENTACAO SOFTWARES</t>
  </si>
  <si>
    <t>2025NE00001907</t>
  </si>
  <si>
    <t>23006.000334/2025-95</t>
  </si>
  <si>
    <t>154503263522025NE000017</t>
  </si>
  <si>
    <t>PAGAMENTO DE ENCARGO DE CURSO E CONCURSO DOCENTE NAO FEDERAL 2025</t>
  </si>
  <si>
    <t>33903628</t>
  </si>
  <si>
    <t>GRATIFICACAO POR ENCARGO DE CURSO E CONCURSO - GECC</t>
  </si>
  <si>
    <t>2025NE00001728</t>
  </si>
  <si>
    <t>09/01/2025</t>
  </si>
  <si>
    <t>23006.003106/2024-96</t>
  </si>
  <si>
    <t>154503263522025NE000005</t>
  </si>
  <si>
    <t>CONTRIBUICAO PARA O PSS POR SERVIDOR AFASTADO SEM REMUNERACAO - ANA LUISA GOUVEA ABRAS</t>
  </si>
  <si>
    <t>COORDENACAO-GERAL DE TESOURARIA - CGTES</t>
  </si>
  <si>
    <t>CONTRIBUICAO DA UNIAO, DE SUAS AUTARQUIAS E FUNDACOES PARA O CUSTEIO DO REGIME DE PREVIDENCIA DOS SERVIDORES PUBLICOS FEDERAIS</t>
  </si>
  <si>
    <t>0</t>
  </si>
  <si>
    <t>31911303</t>
  </si>
  <si>
    <t>CONTRIBUICAO PATRONAL PARA O RPPS</t>
  </si>
  <si>
    <t>2025NE00000503</t>
  </si>
  <si>
    <t>23006.013668/2022-86</t>
  </si>
  <si>
    <t>154503263522025NE000002</t>
  </si>
  <si>
    <t>CONTRIBUICAO PARA O PSS POR SERVIDOR AFASTADO SEM REMUNERACAO - DIOGO COUTINHO SORIANO</t>
  </si>
  <si>
    <t>2025NE00000203</t>
  </si>
  <si>
    <t>23006.014872/2024-86</t>
  </si>
  <si>
    <t>154503263522025NE000001</t>
  </si>
  <si>
    <t>CONTRIBUICAO PARA O PSS POR SERVIDOR AFASTADO SEM REMUNERACAO - CAMILA LIRA DE OLIVEIRA CARBONARO</t>
  </si>
  <si>
    <t>2025NE00000103</t>
  </si>
  <si>
    <t>23006.015058/2024-89</t>
  </si>
  <si>
    <t>154503263522025NE000004</t>
  </si>
  <si>
    <t>CONTRIBUICOES PARA O PSS DE SERVIDORES AFASTADOS/LICENCIADOS SEM REMUNERACAO DA SERVIDORA: CAROLINA ASSUMPCAO DOS SANTOS RAMIREZ.</t>
  </si>
  <si>
    <t>2025NE00000403</t>
  </si>
  <si>
    <t>23006.020708/2023-27</t>
  </si>
  <si>
    <t>154503263522025NE000006</t>
  </si>
  <si>
    <t>CONTRIBUICAO PARA O PSS POR SERVIDOR AFASTADO SEM REMUNERACAO - MARIA TERESA CARTHERY GOULART.</t>
  </si>
  <si>
    <t>2025NE00000603</t>
  </si>
  <si>
    <t>17/01/2025</t>
  </si>
  <si>
    <t>23006.027798/2024-68</t>
  </si>
  <si>
    <t>154503263522025NE700000</t>
  </si>
  <si>
    <t>FOLHA DE PAGAMENTO DE DEZEMBRO/2024 - INSS</t>
  </si>
  <si>
    <t>COORD.GERAL DE ORCAMENTO, FINANCAS E CONTAB.</t>
  </si>
  <si>
    <t>ATIVOS CIVIS DA UNIAO</t>
  </si>
  <si>
    <t>1</t>
  </si>
  <si>
    <t>31911302</t>
  </si>
  <si>
    <t>CONTRIBUICOES PREVIDENCIARIAS - INSS</t>
  </si>
  <si>
    <t>2025NE70000002</t>
  </si>
  <si>
    <t>31911309</t>
  </si>
  <si>
    <t>SEGUROS DE ACIDENTES DO TRABALHO</t>
  </si>
  <si>
    <t>2025NE70000009</t>
  </si>
  <si>
    <t>29/01/2025</t>
  </si>
  <si>
    <t>23006.001517/2025-28</t>
  </si>
  <si>
    <t>154503263522025NE700001</t>
  </si>
  <si>
    <t>FOLHA DE PAGAMENTO DE JANEIRO/2025</t>
  </si>
  <si>
    <t>APOSENTADORIAS E PENSOES CIVIS DA UNIAO</t>
  </si>
  <si>
    <t>1056000000</t>
  </si>
  <si>
    <t>31900101</t>
  </si>
  <si>
    <t>PROVENTOS - PESSOAL CIVIL</t>
  </si>
  <si>
    <t>2025NE70000101</t>
  </si>
  <si>
    <t>31900109</t>
  </si>
  <si>
    <t>ADICIONAL POR TEMPO DE SERVICO PESSOAL CIVIL</t>
  </si>
  <si>
    <t>2025NE70000109</t>
  </si>
  <si>
    <t>31900187</t>
  </si>
  <si>
    <t>COMPLEMENTACAO DE APOSENTADORIAS - PES CIVIL</t>
  </si>
  <si>
    <t>2025NE70000187</t>
  </si>
  <si>
    <t>154503263522025NE700002</t>
  </si>
  <si>
    <t>31900301</t>
  </si>
  <si>
    <t>PENSOES CIVIS</t>
  </si>
  <si>
    <t>2025NE70000201</t>
  </si>
  <si>
    <t>154503263522025NE700003</t>
  </si>
  <si>
    <t>31900401</t>
  </si>
  <si>
    <t>SALARIO CONTRATO TEMPORARIO</t>
  </si>
  <si>
    <t>2025NE70000301</t>
  </si>
  <si>
    <t>31900412</t>
  </si>
  <si>
    <t>FERIAS VENCIDAS/PROPORCIONAIS - CONTRATO TEMPORARIO</t>
  </si>
  <si>
    <t>2025NE70000312</t>
  </si>
  <si>
    <t>31900414</t>
  </si>
  <si>
    <t>FERIAS - ABONO CONSTITUCIONAL - CONTRATO TEMPORARIO</t>
  </si>
  <si>
    <t>2025NE70000314</t>
  </si>
  <si>
    <t>31900416</t>
  </si>
  <si>
    <t>FERIAS PAGAMENTO ANTECIPADO - CONTRATOS TEMPORARIOS</t>
  </si>
  <si>
    <t>2025NE70000316</t>
  </si>
  <si>
    <t>154503263522025NE700004</t>
  </si>
  <si>
    <t>31901101</t>
  </si>
  <si>
    <t>VENCIMENTOS E SALARIOS</t>
  </si>
  <si>
    <t>2025NE70000401</t>
  </si>
  <si>
    <t>31901104</t>
  </si>
  <si>
    <t>ADICIONAL NOTURNO</t>
  </si>
  <si>
    <t>2025NE70000404</t>
  </si>
  <si>
    <t>31901105</t>
  </si>
  <si>
    <t>INCORPORACOES</t>
  </si>
  <si>
    <t>2025NE70000405</t>
  </si>
  <si>
    <t>31901106</t>
  </si>
  <si>
    <t>VANTAGENS PERM.SENT.JUD.TRANS.JULGADO - CIVIL</t>
  </si>
  <si>
    <t>2025NE70000406</t>
  </si>
  <si>
    <t>31901107</t>
  </si>
  <si>
    <t>ABONO DE PERMANENCIA</t>
  </si>
  <si>
    <t>2025NE70000407</t>
  </si>
  <si>
    <t>31901110</t>
  </si>
  <si>
    <t>ADICIONAL DE INSALUBRIDADE</t>
  </si>
  <si>
    <t>2025NE70000410</t>
  </si>
  <si>
    <t>31901131</t>
  </si>
  <si>
    <t>GRATIFICACAO POR EXERCICIO DE CARGO EFETIVO</t>
  </si>
  <si>
    <t>2025NE70000431</t>
  </si>
  <si>
    <t>31901133</t>
  </si>
  <si>
    <t>GRAT POR EXERCICIO DE FUNCOES COMISSIONADAS</t>
  </si>
  <si>
    <t>2025NE70000433</t>
  </si>
  <si>
    <t>31901136</t>
  </si>
  <si>
    <t>GRATIFICACAO P/EXERCICIO DE CARGO EM COMISSAO</t>
  </si>
  <si>
    <t>2025NE70000436</t>
  </si>
  <si>
    <t>31901137</t>
  </si>
  <si>
    <t>GRATIFICACAO DE TEMPO DE SERVICO</t>
  </si>
  <si>
    <t>2025NE70000437</t>
  </si>
  <si>
    <t>31901142</t>
  </si>
  <si>
    <t>FERIAS VENCIDAS E PROPORCIONAIS</t>
  </si>
  <si>
    <t>2025NE70000442</t>
  </si>
  <si>
    <t>31901143</t>
  </si>
  <si>
    <t>13º SALARIO</t>
  </si>
  <si>
    <t>2025NE70000443</t>
  </si>
  <si>
    <t>31901145</t>
  </si>
  <si>
    <t>FERIAS - 1/3 CONSTITUCIONAL</t>
  </si>
  <si>
    <t>2025NE70000445</t>
  </si>
  <si>
    <t>31901146</t>
  </si>
  <si>
    <t>FERIAS - PAGAMENTO ANTECIPADO</t>
  </si>
  <si>
    <t>2025NE70000446</t>
  </si>
  <si>
    <t>154503263522025NE700005</t>
  </si>
  <si>
    <t>31901632</t>
  </si>
  <si>
    <t>SUBSTITUICOES</t>
  </si>
  <si>
    <t>2025NE70000532</t>
  </si>
  <si>
    <t>154503263522025NE700006</t>
  </si>
  <si>
    <t>31909114</t>
  </si>
  <si>
    <t>SENT.JUD.NAO TRANS JULG CARAT CONT AT CIVIL</t>
  </si>
  <si>
    <t>2025NE70000614</t>
  </si>
  <si>
    <t>154503263522025NE700007</t>
  </si>
  <si>
    <t>31909211</t>
  </si>
  <si>
    <t>VENCIMENTOS E VANTAGENS FIXAS - PESSOAL CIVIL</t>
  </si>
  <si>
    <t>2025NE70000711</t>
  </si>
  <si>
    <t>154503263522025NE700021</t>
  </si>
  <si>
    <t>PLANO EXECUTIVO FEDERAL</t>
  </si>
  <si>
    <t>31900706</t>
  </si>
  <si>
    <t>CONTRIBUICAO PATRONAL - FUNPRESP LEI 12618/12</t>
  </si>
  <si>
    <t>2025NE70002106</t>
  </si>
  <si>
    <t>154503263522025NE700023</t>
  </si>
  <si>
    <t>SECRETARIA DO TESOURO NACIONAL/CGTES/STN</t>
  </si>
  <si>
    <t>33914712</t>
  </si>
  <si>
    <t>CONTRIBUICAO P/ O PIS/PASEP</t>
  </si>
  <si>
    <t>2025NE70002312</t>
  </si>
  <si>
    <t>30/01/2025</t>
  </si>
  <si>
    <t>154503263522025NE700022</t>
  </si>
  <si>
    <t>SECRET. ESPECIAL DA RECEITA FEDERAL DO BRASIL</t>
  </si>
  <si>
    <t>2025NE70002203</t>
  </si>
  <si>
    <t>154503263522025NE700013</t>
  </si>
  <si>
    <t>33903607</t>
  </si>
  <si>
    <t>ESTAGIARIOS</t>
  </si>
  <si>
    <t>2025NE70001307</t>
  </si>
  <si>
    <t>154503263522025NE700016</t>
  </si>
  <si>
    <t>33904903</t>
  </si>
  <si>
    <t>AUXILIO-TRANSPORTE ESTAGIARIOS</t>
  </si>
  <si>
    <t>2025NE70001603</t>
  </si>
  <si>
    <t>154503263522025NE700008</t>
  </si>
  <si>
    <t>0005</t>
  </si>
  <si>
    <t>AUXILIO-ALIMENTACAO DE CIVIS ATIVOS</t>
  </si>
  <si>
    <t>33900421</t>
  </si>
  <si>
    <t>AUXILIO-ALIMENTACAO</t>
  </si>
  <si>
    <t>2025NE70000821</t>
  </si>
  <si>
    <t>154503263522025NE700009</t>
  </si>
  <si>
    <t>ASSISTENCIA PRE-ESCOLAR AOS DEPENDENTES DE SERVIDORES CIVIS E DE EMPREGADOS</t>
  </si>
  <si>
    <t>33900422</t>
  </si>
  <si>
    <t>AUXILIO-CRECHE</t>
  </si>
  <si>
    <t>2025NE70000922</t>
  </si>
  <si>
    <t>154503263522025NE700010</t>
  </si>
  <si>
    <t>AUXILIO-TRANSPORTE DE CIVIS ATIVOS</t>
  </si>
  <si>
    <t>33900423</t>
  </si>
  <si>
    <t>AUXILIO-TRANSPORTE</t>
  </si>
  <si>
    <t>2025NE70001023</t>
  </si>
  <si>
    <t>154503263522025NE700011</t>
  </si>
  <si>
    <t>0009</t>
  </si>
  <si>
    <t>AUXILIO-FUNERAL E NATALIDADE DE CIVIS</t>
  </si>
  <si>
    <t>33900805</t>
  </si>
  <si>
    <t>AUXILIO NATALIDADE ATIVO CIVIL</t>
  </si>
  <si>
    <t>2025NE70001105</t>
  </si>
  <si>
    <t>154503263522025NE700012</t>
  </si>
  <si>
    <t>33900809</t>
  </si>
  <si>
    <t>AUXILIO-CRECHE CIVIL</t>
  </si>
  <si>
    <t>2025NE70001209</t>
  </si>
  <si>
    <t>154503263522025NE700014</t>
  </si>
  <si>
    <t>33904601</t>
  </si>
  <si>
    <t>AUXILIO-ALIMENTACAO CIVIS</t>
  </si>
  <si>
    <t>2025NE70001401</t>
  </si>
  <si>
    <t>154503263522025NE700015</t>
  </si>
  <si>
    <t>33904901</t>
  </si>
  <si>
    <t>AUXILIO-TRANSPORTE CIVIS</t>
  </si>
  <si>
    <t>2025NE70001501</t>
  </si>
  <si>
    <t>154503263522025NE700017</t>
  </si>
  <si>
    <t>33909208</t>
  </si>
  <si>
    <t>OUTROS BENEF.ASSIST.DO SERVIDOR E DO MILITAR</t>
  </si>
  <si>
    <t>2025NE70001708</t>
  </si>
  <si>
    <t>154503263522025NE700018</t>
  </si>
  <si>
    <t>ASSISTENCIA MEDICA E ODONTOLOGICA DE CIVIS - COMPLEMENTACAO DA UNIAO</t>
  </si>
  <si>
    <t>33909293</t>
  </si>
  <si>
    <t>INDENIZACOES E RESTITUICOES</t>
  </si>
  <si>
    <t>2025NE70001893</t>
  </si>
  <si>
    <t>154503263522025NE700019</t>
  </si>
  <si>
    <t>ASSISTENCIA MEDICA E ODONTOLOGICA DE CIVIS - COMPLEMENTACAO DA UNIAO - INATIVOS</t>
  </si>
  <si>
    <t>249861</t>
  </si>
  <si>
    <t>33909308</t>
  </si>
  <si>
    <t>RESSARCIMENTO ASSISTENCIA MEDICA/ODONTOLOGICA</t>
  </si>
  <si>
    <t>2025NE70001908</t>
  </si>
  <si>
    <t>154503263522025NE700020</t>
  </si>
  <si>
    <t>2025NE70002008</t>
  </si>
  <si>
    <t>23006.000147/2025-10</t>
  </si>
  <si>
    <t>154503263522025NE600011</t>
  </si>
  <si>
    <t>DIARIAS 2025 - GABINETE DA REITORIA</t>
  </si>
  <si>
    <t>33901416</t>
  </si>
  <si>
    <t>DIARIAS NO EXTERIOR</t>
  </si>
  <si>
    <t>2025NE60001116</t>
  </si>
  <si>
    <t>23006.013144/2024-57</t>
  </si>
  <si>
    <t>154503263522025NE600008</t>
  </si>
  <si>
    <t>AFASTAMENTO INTERNACIONAL PARA PARTICIPAR E APRESENTAR TRABALHO PROF LUIZ CARLOS GADELHA DE SOUZA</t>
  </si>
  <si>
    <t>33909214</t>
  </si>
  <si>
    <t>DIARIAS - CIVIL</t>
  </si>
  <si>
    <t>2025NE60000814</t>
  </si>
  <si>
    <t>20/01/2025</t>
  </si>
  <si>
    <t>23006.000731/2025-67</t>
  </si>
  <si>
    <t>154503263522025NE600010</t>
  </si>
  <si>
    <t>DIARIAS NACIONAIS E INTERNACIONAIS - ARI - 2025</t>
  </si>
  <si>
    <t>2025NE60001016</t>
  </si>
  <si>
    <t>23006.027687/2024-51</t>
  </si>
  <si>
    <t>154503263522025NE000026</t>
  </si>
  <si>
    <t>PAGAMENTO DE INSCRICAO PARA PARTICIPACAO DO ASSESSOR DE RELACOES INTERNACIONAIS, DALMO MANDELLI, SIAPE 1762430, NA CONFERENCIA ANUAL DA ASIA-PACIFIC ASSOCIATION FOR INTERNATIONAL EDUCATION (APAIE) 2025, QUE SERA REALIZADA EM NOVA DELHI, INDIA, DE 24 A 28 DE MARCO DE 2025</t>
  </si>
  <si>
    <t>DALMO MANDELLI</t>
  </si>
  <si>
    <t>21GS</t>
  </si>
  <si>
    <t>INTERNACIONALIZACAO DA EDUCACAO SUPERIOR - DESPESAS DIVERSAS</t>
  </si>
  <si>
    <t>231248</t>
  </si>
  <si>
    <t>33903948</t>
  </si>
  <si>
    <t>SERVICO DE SELECAO E TREINAMENTO</t>
  </si>
  <si>
    <t>2025NE00002648</t>
  </si>
  <si>
    <t>3006.007975/2024-90</t>
  </si>
  <si>
    <t>154503263522025NE000024</t>
  </si>
  <si>
    <t>AQUISICAO DE CAFE E ACUCAR</t>
  </si>
  <si>
    <t>CAFE COLISEU LTDA</t>
  </si>
  <si>
    <t>33903007</t>
  </si>
  <si>
    <t>GENEROS DE ALIMENTACAO</t>
  </si>
  <si>
    <t>2025NE00002407</t>
  </si>
  <si>
    <t>23006.007926/2021-12</t>
  </si>
  <si>
    <t>154503263522025NE000021</t>
  </si>
  <si>
    <t>CONTRATACAO DE SERVICO DE OUTSOURCING ¿ ALMOXARIFADO VIRTUAL</t>
  </si>
  <si>
    <t>AUTOPEL AUTOMACAO COMERCIAL E INFORMATICA LTDA.</t>
  </si>
  <si>
    <t>33903016</t>
  </si>
  <si>
    <t>MATERIAL DE EXPEDIENTE</t>
  </si>
  <si>
    <t>2025NE00002116</t>
  </si>
  <si>
    <t>23006.010683/2024-34</t>
  </si>
  <si>
    <t>154503263522025NE000007</t>
  </si>
  <si>
    <t>FORNECIMENTO E A INSTALACAO DE REDE DE PROTECAO DE EDIFICACAO.</t>
  </si>
  <si>
    <t>PODIUM SOLUCOES LTDA</t>
  </si>
  <si>
    <t>33903028</t>
  </si>
  <si>
    <t>MATERIAL DE PROTECAO E SEGURANCA</t>
  </si>
  <si>
    <t>2025NE00000728</t>
  </si>
  <si>
    <t>23006.013560/2022-93</t>
  </si>
  <si>
    <t>154503263522025NE000015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</si>
  <si>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</si>
  <si>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ALPR - ELEVADORES LTDA</t>
  </si>
  <si>
    <t>33903916</t>
  </si>
  <si>
    <t>MANUTENCAO E CONSERV. DE BENS IMOVEIS</t>
  </si>
  <si>
    <t>2025NE00001516</t>
  </si>
  <si>
    <t>23006.014912/2023-17</t>
  </si>
  <si>
    <t>154503263522025NE000013</t>
  </si>
  <si>
    <t>CONTRATACAO DE PESSOA JURIDICA ESPECIALIZADA NA PRESTACAO DE SERVICO DE MANUTENCAO DE ELVADORES PARA O CAMPUS SBC.</t>
  </si>
  <si>
    <t>SANTISTA CONSERVACAO DE ELEVADORES LTDA</t>
  </si>
  <si>
    <t>2025NE00001316</t>
  </si>
  <si>
    <t>23006.004338/2022-08</t>
  </si>
  <si>
    <t>154503263522025NE000020</t>
  </si>
  <si>
    <t>CONTRATACAO DE EMPRESA ESPECIALIZADA PARA A PRESTACAO DE SERVICOS CONTINUADOS DE MANUTENCAO PREVENTIVA E CORRETIVA NOS SISTEMAS DE AR-CONDICIONADO CENTRAL</t>
  </si>
  <si>
    <t>AIRTEMP CENTRAL DE SERVICOS E COMERCIO DE REFRIGERACAO</t>
  </si>
  <si>
    <t>33903917</t>
  </si>
  <si>
    <t>MANUT. E CONSERV. DE MAQUINAS E EQUIPAMENTOS</t>
  </si>
  <si>
    <t>2025NE00002017</t>
  </si>
  <si>
    <t>23006.025000/2023-62</t>
  </si>
  <si>
    <t>154503263522025NE000022</t>
  </si>
  <si>
    <t>CONTRATACAO DE PESSOA JURIDICA ESPECIALIZADA NA PRESTACAO DE SERVICOS CONTINUOS DE MANUTENCAO PREVENTIVA E CORRETIVA EM GMG (GRUPO MOTOR GERADOR).</t>
  </si>
  <si>
    <t>MANUTESP - MANUTENCAO ESPECIALIZADA LTDA</t>
  </si>
  <si>
    <t>2025NE00002217</t>
  </si>
  <si>
    <t>23006.012894/2022-40</t>
  </si>
  <si>
    <t>154503263522025NE000012</t>
  </si>
  <si>
    <t>PRESTACAO DE SERVICOS DE ZELADORIA E AJUDANTES GERAIS NA UFABC.</t>
  </si>
  <si>
    <t>RCA PRODUTOS E SERVICOS LTDA.</t>
  </si>
  <si>
    <t>2025NE00001201</t>
  </si>
  <si>
    <t>23006.007369/2023-93</t>
  </si>
  <si>
    <t>154503263522025NE000011</t>
  </si>
  <si>
    <t>CONTRATACAO DE EMPRESA DE VIGILANCIA PATRIMONIAL DESARMADA</t>
  </si>
  <si>
    <t>MRS SEGURANCA E VIGILANCIA PATRIMONIAL LTDA</t>
  </si>
  <si>
    <t>33903703</t>
  </si>
  <si>
    <t>VIGILANCIA OSTENSIVA</t>
  </si>
  <si>
    <t>2025NE00001103</t>
  </si>
  <si>
    <t>23006.021463/2021-93</t>
  </si>
  <si>
    <t>154503263522025NE000030</t>
  </si>
  <si>
    <t>CONTRATACAO DE SERVICOS DE TELEFONIA MOVEL</t>
  </si>
  <si>
    <t>TIM S A</t>
  </si>
  <si>
    <t>33903958</t>
  </si>
  <si>
    <t>SERVICOS DE TELECOMUNICACOES</t>
  </si>
  <si>
    <t>2025NE00003058</t>
  </si>
  <si>
    <t>154503263522025NE000031</t>
  </si>
  <si>
    <t>CONTRATACAO DE SERVICOS DE TELEFONIA MOVEL.</t>
  </si>
  <si>
    <t>33904014</t>
  </si>
  <si>
    <t>TELEFONIA FIXA E MOVEL - PACOTE DE COMUNICACAO DE DADOS</t>
  </si>
  <si>
    <t>2025NE00003114</t>
  </si>
  <si>
    <t>23006.002713/2022-77</t>
  </si>
  <si>
    <t>154503263522025NE000014</t>
  </si>
  <si>
    <t>CONTRATACAO DE PESSOA JURIDICA ESPECIALIZADA PARA FORNECIMENTO DE APOLICE DE SEGURO PREDIAL PARA COBERTURA DOS MOBILIARIOS, EQUIPAMENTOS, INSTALACOES E DAS EDIFICACOES PERTENCENTES A UFABC.</t>
  </si>
  <si>
    <t>AXA SEGUROS S.A.</t>
  </si>
  <si>
    <t>33903969</t>
  </si>
  <si>
    <t>SEGUROS EM GERAL</t>
  </si>
  <si>
    <t>2025NE00001469</t>
  </si>
  <si>
    <t>23006.027615/2022-42</t>
  </si>
  <si>
    <t>154503263522025NE000032</t>
  </si>
  <si>
    <t>JUROS DE MULTA</t>
  </si>
  <si>
    <t>33903937</t>
  </si>
  <si>
    <t>JUROS E MULTA DE MORA</t>
  </si>
  <si>
    <t>2025NE00003237</t>
  </si>
  <si>
    <t>154503263522025NE600001</t>
  </si>
  <si>
    <t>33901414</t>
  </si>
  <si>
    <t>DIARIAS NO PAIS</t>
  </si>
  <si>
    <t>2025NE60000114</t>
  </si>
  <si>
    <t>23006.000368/2025-80</t>
  </si>
  <si>
    <t>154503263522025NE600002</t>
  </si>
  <si>
    <t>DIARIAS ACI - 2025</t>
  </si>
  <si>
    <t>2025NE60000214</t>
  </si>
  <si>
    <t>23006.000531/2025-12</t>
  </si>
  <si>
    <t>154503263522025NE600003</t>
  </si>
  <si>
    <t>SOLICITACAO DE DIARIAS PARA SERVIDORES PROGRAD (DIARIA NACIONAL)</t>
  </si>
  <si>
    <t>2025NE60000314</t>
  </si>
  <si>
    <t>154503263522025NE600012</t>
  </si>
  <si>
    <t>33903602</t>
  </si>
  <si>
    <t>DIARIAS A COLABORADORES EVENTUAIS NO PAIS</t>
  </si>
  <si>
    <t>2025NE60001202</t>
  </si>
  <si>
    <t>23006.000260/2025-97</t>
  </si>
  <si>
    <t>154503263522025NE600006</t>
  </si>
  <si>
    <t>DIARIAS PROEC 2025</t>
  </si>
  <si>
    <t>2025NE60000614</t>
  </si>
  <si>
    <t>154503263522025NE600007</t>
  </si>
  <si>
    <t>2025NE60000702</t>
  </si>
  <si>
    <t>23006.000174/2025-84</t>
  </si>
  <si>
    <t>154503263522025NE600000</t>
  </si>
  <si>
    <t>PROPLADI - DIARIAS NACIONAL PARA SERVIDORES</t>
  </si>
  <si>
    <t>2025NE60000014</t>
  </si>
  <si>
    <t>154503263522025NE600009</t>
  </si>
  <si>
    <t>2025NE60000914</t>
  </si>
  <si>
    <t>23006.000492/2025-45</t>
  </si>
  <si>
    <t>154503263522025NE600004</t>
  </si>
  <si>
    <t>DESPESA DE DIARIAS DA SUGEPE 2025</t>
  </si>
  <si>
    <t>2025NE60000414</t>
  </si>
  <si>
    <t>154503263522025NE600005</t>
  </si>
  <si>
    <t>2025NE60000502</t>
  </si>
  <si>
    <t>26439</t>
  </si>
  <si>
    <t>INST.FED.DE EDUC.,CIENC.E TEC.DE SAO PAULO</t>
  </si>
  <si>
    <t>NAO SE APLICA</t>
  </si>
  <si>
    <t>'-9</t>
  </si>
  <si>
    <t>20RL</t>
  </si>
  <si>
    <t>FUNCIONAMENTO DAS INSTITUICOES DA REDE FEDERAL DE EDUCACAO PROFISSIONAL, CIENTIFICA E TECNOLOGICA - DESPESAS DIVERSAS</t>
  </si>
  <si>
    <t>L0000P99GCN</t>
  </si>
  <si>
    <t>231788</t>
  </si>
  <si>
    <t>339092-9</t>
  </si>
  <si>
    <t>12317881000000000339092        L0000P99GCN</t>
  </si>
  <si>
    <t>A</t>
  </si>
  <si>
    <t>G19</t>
  </si>
  <si>
    <t>G23</t>
  </si>
  <si>
    <t>T19</t>
  </si>
  <si>
    <t>U19</t>
  </si>
  <si>
    <t>G01</t>
  </si>
  <si>
    <t>O19</t>
  </si>
  <si>
    <t>G22</t>
  </si>
  <si>
    <t>G41</t>
  </si>
  <si>
    <t>N95</t>
  </si>
  <si>
    <t>CONV</t>
  </si>
  <si>
    <t>N41</t>
  </si>
  <si>
    <t>N19</t>
  </si>
  <si>
    <t>MNT1</t>
  </si>
  <si>
    <t>N43</t>
  </si>
  <si>
    <t>17/04/2014</t>
  </si>
  <si>
    <t>23006000448201300</t>
  </si>
  <si>
    <t>154503263522014NE800203</t>
  </si>
  <si>
    <t>PRESTACAO DE SERVICO DE PORTARIA.  PROC ORIGEM: 2013PR00151</t>
  </si>
  <si>
    <t>OBJETIVA ADMINISTRACAO EM RECURSOS LTDA</t>
  </si>
  <si>
    <t>FUNCIONAMENTO DE INSTITUICOES FEDERAIS DE ENSINO SUPERIOR</t>
  </si>
  <si>
    <t>1012000000</t>
  </si>
  <si>
    <t>062246</t>
  </si>
  <si>
    <t>2014NE80020301</t>
  </si>
  <si>
    <t>13/12/2024</t>
  </si>
  <si>
    <t>23006.027677/2023-35</t>
  </si>
  <si>
    <t>154503263522024NE000644</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</si>
  <si>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</si>
  <si>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</si>
  <si>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15R3</t>
  </si>
  <si>
    <t>APOIO A CONSOLIDACAO, REESTRUTURACAO E MODERNIZACAO DAS INSTITUICOES FEDERAIS DE ENSINO SUPERIOR</t>
  </si>
  <si>
    <t>231245</t>
  </si>
  <si>
    <t>2024NE00064408</t>
  </si>
  <si>
    <t>24/09/2024</t>
  </si>
  <si>
    <t>23006.020094/2023-83</t>
  </si>
  <si>
    <t>154503263522024NE400116</t>
  </si>
  <si>
    <t>PAGAMENTOS REFERENTES AO EDITAL Nº3/2023 - PROAP - (23006.012634/2023-55). PROGRAMA DE AUXILIO MONITORIA INCLUSIVA 2023</t>
  </si>
  <si>
    <t>2024NE40011601</t>
  </si>
  <si>
    <t>09/12/2024</t>
  </si>
  <si>
    <t>23006.007537/2024-21</t>
  </si>
  <si>
    <t>154503263522024NE400137</t>
  </si>
  <si>
    <t>PROGRAMA DE ENSINO TUTORIAL - PET-AF</t>
  </si>
  <si>
    <t>2024NE40013701</t>
  </si>
  <si>
    <t>04/09/2023</t>
  </si>
  <si>
    <t>23006.018388/2023-45</t>
  </si>
  <si>
    <t>154503263522023NE400063</t>
  </si>
  <si>
    <t>ED. 08/2023 - PESQUISANDO DESDE O PRIMEIRO DIA ACOES AFIRMATIVAS - PDPD AF</t>
  </si>
  <si>
    <t>170589</t>
  </si>
  <si>
    <t>2023NE40006301</t>
  </si>
  <si>
    <t>05/11/2024</t>
  </si>
  <si>
    <t>154503263522024NE400125</t>
  </si>
  <si>
    <t>2024NE40012501</t>
  </si>
  <si>
    <t>20/02/2024</t>
  </si>
  <si>
    <t>23006.013987/2023-72</t>
  </si>
  <si>
    <t>154503263522024NE400015</t>
  </si>
  <si>
    <t>PAGAMENTOS REFERENTES AO EDITAL Nº1/2023 - PROAP - (23006.004284/2023-53). PROGRAMAS DE AUXILIOS SOCIOECONOMICOS 2023 - MODALIDADE AUXILIO PERMANENCIA.</t>
  </si>
  <si>
    <t>2024NE40001501</t>
  </si>
  <si>
    <t>17/07/2024</t>
  </si>
  <si>
    <t>154503263522024NE400074</t>
  </si>
  <si>
    <t>2024NE40007401</t>
  </si>
  <si>
    <t>03/09/2024</t>
  </si>
  <si>
    <t>23006.016088/2024-11</t>
  </si>
  <si>
    <t>154503263522024NE400109</t>
  </si>
  <si>
    <t>PAGAMENTOS REFERENTES AO EDITAL Nº1/2024 - PROAP - (23006.010360/2024-41). PROGRAMA DE APOIO A ESTUDANTE DE GRADUACAO - MODALIDADE AUXILIO MORADIA</t>
  </si>
  <si>
    <t>2024NE40010901</t>
  </si>
  <si>
    <t>04/09/2024</t>
  </si>
  <si>
    <t>23006.016090/2024-81</t>
  </si>
  <si>
    <t>154503263522024NE400112</t>
  </si>
  <si>
    <t>PAGAMENTOS REFERENTES AO EDITAL Nº1/2024 - PROAP - (23006.010360/2024-41). PROGRAMA DE APOIO A ESTUDANTE DE GRADUACAO - MODALIDADE AUXILIO PERMANENCIA</t>
  </si>
  <si>
    <t>2024NE40011201</t>
  </si>
  <si>
    <t>11/09/2024</t>
  </si>
  <si>
    <t>23006.025973/2022-11</t>
  </si>
  <si>
    <t>154503263522024NE000402</t>
  </si>
  <si>
    <t>PROGRAMAS DE AUXILIOS SOCIOECONOMICOS - AUXILIO ALIMENTACAO - TIPO VI</t>
  </si>
  <si>
    <t>REAL FOOD ALIMENTACAO LTDA</t>
  </si>
  <si>
    <t>0002</t>
  </si>
  <si>
    <t>PNAES - DECRETO N. 7.234/2010 - DESPESAS DIVERSAS</t>
  </si>
  <si>
    <t>231254</t>
  </si>
  <si>
    <t>33903941</t>
  </si>
  <si>
    <t>FORNECIMENTO DE ALIMENTACAO</t>
  </si>
  <si>
    <t>2024NE00040241</t>
  </si>
  <si>
    <t>01/10/2024</t>
  </si>
  <si>
    <t>154503263522024NE000450</t>
  </si>
  <si>
    <t>PROGRAMAS DE AUXILIOS SOCIOECONOMICOS - AUXILIO ALIMENTACAO</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</si>
  <si>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</si>
  <si>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</si>
  <si>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</si>
  <si>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</si>
  <si>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</si>
  <si>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</si>
  <si>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</si>
  <si>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</si>
  <si>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</si>
  <si>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</si>
  <si>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</si>
  <si>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02/12/2024</t>
  </si>
  <si>
    <t>23006.016949/2024-52</t>
  </si>
  <si>
    <t>154503263522024NE400130</t>
  </si>
  <si>
    <t>PAGAMENTOS REFERENTES AO EDITAL Nº01/2024- PROAP - (23006.010360/2024-41). PROGRAMA DE APOIO A ESTUDANTE DE GRADUACAO - MODALIDADE AUXILIO CRECHE</t>
  </si>
  <si>
    <t>2024NE40013001</t>
  </si>
  <si>
    <t>03/12/2024</t>
  </si>
  <si>
    <t>154503263522024NE400131</t>
  </si>
  <si>
    <t>2024NE40013101</t>
  </si>
  <si>
    <t>154503263522024NE400138</t>
  </si>
  <si>
    <t>PAGAMENTOS REFERENTES AO EDITAL Nº1/2024 - PROAP - (23006.010360/2024-41). PROGRAMA DE APOIO AESTUDANTE DE GRADUACAO - MODALIDADE AUXILIO PERMANENCIA</t>
  </si>
  <si>
    <t>2024NE40013801</t>
  </si>
  <si>
    <t>23006.016091/2024-26</t>
  </si>
  <si>
    <t>154503263522024NE400140</t>
  </si>
  <si>
    <t>PAGAMENTOS REFERENTES AO EDITAL Nº1/2024 - PROAP - RU - PROGRAMA DE APOIO A ESTUDANTE DE GRADUACAO - MODALIDADE AUXILIO ALIMENTACAO - TIPO I</t>
  </si>
  <si>
    <t>2024NE40014041</t>
  </si>
  <si>
    <t>154503263522024NE400141</t>
  </si>
  <si>
    <t>PAGAMENTOS REFERENTES AO EDITAL Nº1/2024 - PROAP - RU PROGRAMA DE APOIO A ESTUDANTE DE GRADUACAO - MODALIDADE AUXILIO ALIMENTACAO - TIPO II</t>
  </si>
  <si>
    <t>2024NE40014141</t>
  </si>
  <si>
    <t>08/12/2023</t>
  </si>
  <si>
    <t>23006.017064/2023-90</t>
  </si>
  <si>
    <t>154503263522023NE400087</t>
  </si>
  <si>
    <t>EDITAL 03/2023 - PROGRAMA DE INICIACAO CIENTIFICA - PIC</t>
  </si>
  <si>
    <t>1444000000</t>
  </si>
  <si>
    <t>170585</t>
  </si>
  <si>
    <t>2023NE40008701</t>
  </si>
  <si>
    <t>05/02/2024</t>
  </si>
  <si>
    <t>23006.017071/2023-91</t>
  </si>
  <si>
    <t>154503263522024NE400004</t>
  </si>
  <si>
    <t>EDITAL 07/2023 - PROGRAMA PESQUISANDO DESDE O PRIMEIRO DIA - PDPD.</t>
  </si>
  <si>
    <t>2024NE40000401</t>
  </si>
  <si>
    <t>28/02/2024</t>
  </si>
  <si>
    <t>23006.000805/2023-01</t>
  </si>
  <si>
    <t>154503263522024NE400024</t>
  </si>
  <si>
    <t>GESTAO DE BOLSAS DA MODALIDADE TATP I E II, PROVENIENTES DO TCTC 04/22.</t>
  </si>
  <si>
    <t>2024NE40002401</t>
  </si>
  <si>
    <t>04/04/2024</t>
  </si>
  <si>
    <t>23006.005270/2023-57</t>
  </si>
  <si>
    <t>154503263522024NE400040</t>
  </si>
  <si>
    <t>BOLSA DE TREINAMENTO E APOIO TECNICO EM PESQUISA (TATP), DESTINADO AO PREENCHIMENTO DE VAGAS PARA ATENDIMENTO AOS BIOTERIOS DA PROPES/UFABC</t>
  </si>
  <si>
    <t>2024NE40004001</t>
  </si>
  <si>
    <t>16/08/2024</t>
  </si>
  <si>
    <t>23006.014850/2024-16</t>
  </si>
  <si>
    <t>154503263522024NE400078</t>
  </si>
  <si>
    <t>EDITAL 01/2024 - PROGRAMA DE INICIACAO CIENTIFICA - PIC</t>
  </si>
  <si>
    <t>FOMENTO AS ACOES DE GRADUACAO, POS-GRADUACAO, ENSINO, PESQUISA E EXTENSAO - DESPESAS DIVERSAS</t>
  </si>
  <si>
    <t>231246</t>
  </si>
  <si>
    <t>2024NE40007801</t>
  </si>
  <si>
    <t>23006.014857/2024-38</t>
  </si>
  <si>
    <t>154503263522024NE400077</t>
  </si>
  <si>
    <t>EDITAL 02/2024 - PROGRAMA DE INICIACAO CIENTIFICA - PIC - ENSINO MEDIO (EM)</t>
  </si>
  <si>
    <t>2024NE40007701</t>
  </si>
  <si>
    <t>23006.014891/2024-11</t>
  </si>
  <si>
    <t>154503263522024NE400076</t>
  </si>
  <si>
    <t>EDITAL 04/2024 DE INICIACAO CIENTIFICA DA PROPES - PDPD (PESQUISANDO DESDE O PRIMEIRO DIA)</t>
  </si>
  <si>
    <t>2024NE40007601</t>
  </si>
  <si>
    <t>17/12/2024</t>
  </si>
  <si>
    <t>154503263522024NE400142</t>
  </si>
  <si>
    <t>2024NE40014201</t>
  </si>
  <si>
    <t>154503263522024NE400144</t>
  </si>
  <si>
    <t>2024NE40014401</t>
  </si>
  <si>
    <t>154503263522024NE400145</t>
  </si>
  <si>
    <t>3008000000</t>
  </si>
  <si>
    <t>2024NE40014501</t>
  </si>
  <si>
    <t>19/12/2024</t>
  </si>
  <si>
    <t>154503263522024NE400153</t>
  </si>
  <si>
    <t>2024NE40015301</t>
  </si>
  <si>
    <t>154503263522024NE400154</t>
  </si>
  <si>
    <t>2024NE40015401</t>
  </si>
  <si>
    <t>20/12/2024</t>
  </si>
  <si>
    <t>154503263522024NE400156</t>
  </si>
  <si>
    <t>2024NE40015601</t>
  </si>
  <si>
    <t>26/02/2024</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</si>
  <si>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</si>
  <si>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</si>
  <si>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</si>
  <si>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</si>
  <si>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</si>
  <si>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</si>
  <si>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</si>
  <si>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18/12/2024</t>
  </si>
  <si>
    <t>23006.021278/2024-41</t>
  </si>
  <si>
    <t>154503263522024NE400146</t>
  </si>
  <si>
    <t>ED. 06/2024 - PESQUISANDO DESDE O PRIMEIRO DIA INICIACAO TECNOLOGICA E EM INOVACAO - PDPD ITI</t>
  </si>
  <si>
    <t>2024NE40014601</t>
  </si>
  <si>
    <t>24/03/2022</t>
  </si>
  <si>
    <t>23006.002744/2022-28</t>
  </si>
  <si>
    <t>154503263522022NE400013</t>
  </si>
  <si>
    <t>EDITAL PET ACOES AFIRMATIVAS 2022.</t>
  </si>
  <si>
    <t>2022NE40001301</t>
  </si>
  <si>
    <t>24/06/2024</t>
  </si>
  <si>
    <t>23006.004726/2024-42</t>
  </si>
  <si>
    <t>154503263522024NE400070</t>
  </si>
  <si>
    <t>CONCESSAO DE BOLSAS PARA AS ACOES DO PAAE E PAAC 2024 - EDITAL Nº 1/2024  PROEC</t>
  </si>
  <si>
    <t>2024NE40007001</t>
  </si>
  <si>
    <t>03/07/2024</t>
  </si>
  <si>
    <t>23006.004830/2024-37</t>
  </si>
  <si>
    <t>154503263522024NE400071</t>
  </si>
  <si>
    <t>CONCESSAO DE BOLSAS PARA A ACAO ESCOLA PREPARATORIA 2024 - INSTRUTORES - EDITAL Nº 2/2024 - PROEC.</t>
  </si>
  <si>
    <t>2024NE40007101</t>
  </si>
  <si>
    <t>13/11/2024</t>
  </si>
  <si>
    <t>23006.007455/2024-87</t>
  </si>
  <si>
    <t>154503263522024NE400126</t>
  </si>
  <si>
    <t>CONCESSAO DE BOLSAS PARA AS ACOES ESTRATEGICAS - EDITAL Nº 22/2024 - PROEC.</t>
  </si>
  <si>
    <t>2024NE40012601</t>
  </si>
  <si>
    <t>19/04/2023</t>
  </si>
  <si>
    <t>23006.008151/2023-56</t>
  </si>
  <si>
    <t>154503263522023NE400024</t>
  </si>
  <si>
    <t>SELECAO BOLSISTAS PARA PET-AF.</t>
  </si>
  <si>
    <t>2023NE40002401</t>
  </si>
  <si>
    <t>23/02/2024</t>
  </si>
  <si>
    <t>23006.003080/2024-86</t>
  </si>
  <si>
    <t>154503263522024NE400021</t>
  </si>
  <si>
    <t>GESTAO DA BOLSA PROGRAMA DE MELHORIA DO ENSINO NA GRADUACAO - 2024</t>
  </si>
  <si>
    <t>2024NE40002101</t>
  </si>
  <si>
    <t>09/04/2024</t>
  </si>
  <si>
    <t>23006.011503/2023-51</t>
  </si>
  <si>
    <t>154503263522024NE400048</t>
  </si>
  <si>
    <t>GESTAO DAS BOLSAS DO PEAT - PROGRAMA DE ENSINO E APRENDIZAGEM TUTORIAL</t>
  </si>
  <si>
    <t>2024NE40004801</t>
  </si>
  <si>
    <t>12/04/2024</t>
  </si>
  <si>
    <t>154503263522024NE400052</t>
  </si>
  <si>
    <t>2024NE40005201</t>
  </si>
  <si>
    <t>23006.019533/2024-96</t>
  </si>
  <si>
    <t>154503263522024NE400114</t>
  </si>
  <si>
    <t>PAGAMENTO DE BOLSAS DO PROGRAMA DE ENSINO E APRENDIZAGEM TUTORIAL - PEAT 2024.</t>
  </si>
  <si>
    <t>2024NE40011401</t>
  </si>
  <si>
    <t>154503263522024NE400115</t>
  </si>
  <si>
    <t>2024NE40011501</t>
  </si>
  <si>
    <t>23006.027292/2022-97</t>
  </si>
  <si>
    <t>154503263522024NE400019</t>
  </si>
  <si>
    <t>CONCESSAO DE BOLSAS PARA DISCENTES DA POS-GRADUACAO DA UFABC (PROPG)</t>
  </si>
  <si>
    <t>2024NE40001901</t>
  </si>
  <si>
    <t>06/12/2024</t>
  </si>
  <si>
    <t>154503263522024NE400134</t>
  </si>
  <si>
    <t>2024NE40013401</t>
  </si>
  <si>
    <t>154503263522024NE400147</t>
  </si>
  <si>
    <t>2024NE40014701</t>
  </si>
  <si>
    <t>21/03/2023</t>
  </si>
  <si>
    <t>154503263522023NE400015</t>
  </si>
  <si>
    <t>2023NE40001501</t>
  </si>
  <si>
    <t>29/12/2023</t>
  </si>
  <si>
    <t>154503263522023NE400102</t>
  </si>
  <si>
    <t>2023NE40010201</t>
  </si>
  <si>
    <t>154503263522024NE400135</t>
  </si>
  <si>
    <t>CONCESSAO DE BOLSAS PARA DISCENTES DA POS-GRADUACAO DA UFABC (PROPG) - DOUTORADO</t>
  </si>
  <si>
    <t>2024NE40013501</t>
  </si>
  <si>
    <t>154503263522024NE400148</t>
  </si>
  <si>
    <t>2024NE40014801</t>
  </si>
  <si>
    <t>154503263522024NE400149</t>
  </si>
  <si>
    <t>2024NE40014901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</si>
  <si>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</si>
  <si>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</si>
  <si>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</si>
  <si>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</si>
  <si>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</si>
  <si>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</si>
  <si>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</si>
  <si>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28/11/2024</t>
  </si>
  <si>
    <t>23006.016512/2022-57</t>
  </si>
  <si>
    <t>154503263522024NE000570</t>
  </si>
  <si>
    <t>CONCESSAO DE SUBSIDIO PARA PAGAMENTO DE REFEICOES NO RESTAURANTE UNIVERSITARIO PARA ALUNOS DA GRADUACAO DA UFABC. DECORRENTE DO PROCESSO 23006.003721/2022-31, QUE TRATA DA CONTRATACAO DE EMPRESA PARA PREPARO E FORNECIMENTO DE REFEICAO.</t>
  </si>
  <si>
    <t>2024NE00057041</t>
  </si>
  <si>
    <t>154503263522024NE000633</t>
  </si>
  <si>
    <t>CONCESSAO DE SUBSIDIO PARA PAGAMENTO DE REFEICOES NO RESTAURANTE UNIVERSITARIO PARAALUNOS DA GRADUACAO DA UFABC. DECORRENTE DO PROCESSO 23006.003721/2022-31, QUE TRATA DACONTRATACAO DE EMPRESA PARA PREPARO E FORNECIMENTO DE REFEICAO.</t>
  </si>
  <si>
    <t>2024NE00063341</t>
  </si>
  <si>
    <t>07/08/2024</t>
  </si>
  <si>
    <t>23006.021538/2022-17</t>
  </si>
  <si>
    <t>154503263522024NE000325</t>
  </si>
  <si>
    <t>CONCESSAO DE SUBSIDIO PARA PAGAMENTO DE REFEICOES NO RESTAURANTE UNIVERSITARIO PARA ALUNOS DA POS-GRADUACAO DA UFABC. DECORRENTE DO PROCESSO 23006.003721/2022-31, QUE TRATA DA CONTRATACAO DE EMPRESA PARA PREPARO E FORNECIMENTO DE REFEICAO.</t>
  </si>
  <si>
    <t>2024NE00032541</t>
  </si>
  <si>
    <t>154503263522024NE000630</t>
  </si>
  <si>
    <t>2024NE00063041</t>
  </si>
  <si>
    <t>22/11/2024</t>
  </si>
  <si>
    <t>23006.023148/2024-43</t>
  </si>
  <si>
    <t>154503263522024NE500349</t>
  </si>
  <si>
    <t>AUXILIO A ATIVIDADE EXTRASSALA - DOCENTE: RICARDO HIDEO TANIWAKI</t>
  </si>
  <si>
    <t>RICARDO HIDEO TANIWAKI</t>
  </si>
  <si>
    <t>2024NE50034904</t>
  </si>
  <si>
    <t>23006.013251/2024-85</t>
  </si>
  <si>
    <t>154503263522024NE000579</t>
  </si>
  <si>
    <t>AQUISICAO DE MATERIAIS PERMANENTES PARA UTILIZACAO EM AULAS PRATICAS DOS CURSOS DE GRADUACAO DO CECS</t>
  </si>
  <si>
    <t>UNITY INSTRUMENTOS DE TESTE E MEDICAO LTDA</t>
  </si>
  <si>
    <t>8282</t>
  </si>
  <si>
    <t>REESTRUTURACAO E MODERNIZACAO DAS INSTITUICOES FEDERAIS DE ENSINO SUPERIOR</t>
  </si>
  <si>
    <t>231249</t>
  </si>
  <si>
    <t>44905204</t>
  </si>
  <si>
    <t>APARELHOS DE MEDICAO E ORIENTACAO</t>
  </si>
  <si>
    <t>2024NE00057904</t>
  </si>
  <si>
    <t>154503263522024NE000580</t>
  </si>
  <si>
    <t>VOLTCOM DO BRASIL LTDA</t>
  </si>
  <si>
    <t>2024NE00058004</t>
  </si>
  <si>
    <t>154503263522024NE000581</t>
  </si>
  <si>
    <t>AMORIM EQUIPAMENTOS E MATERIAS LTDA</t>
  </si>
  <si>
    <t>44905230</t>
  </si>
  <si>
    <t>MAQUINAS E EQUIPAMENTOS ENERGETICOS</t>
  </si>
  <si>
    <t>2024NE00058130</t>
  </si>
  <si>
    <t>154503263522024NE000582</t>
  </si>
  <si>
    <t>RC SCIENTIFIC COMERCIO DE INSTRUMENTOS ANALITICOS LTDA</t>
  </si>
  <si>
    <t>2024NE00058204</t>
  </si>
  <si>
    <t>154503263522024NE000583</t>
  </si>
  <si>
    <t>MOON SEA COMERCIAL LTDA</t>
  </si>
  <si>
    <t>44905233</t>
  </si>
  <si>
    <t>EQUIPAMENTOS PARA AUDIO, VIDEO E FOTO</t>
  </si>
  <si>
    <t>2024NE00058333</t>
  </si>
  <si>
    <t>154503263522024NE000584</t>
  </si>
  <si>
    <t>EDUARDO PINTO LOUREIRO MONTAGENS INDUSTRIAIS</t>
  </si>
  <si>
    <t>44905238</t>
  </si>
  <si>
    <t>MAQ., FERRAMENTAS  E  UTENSILIOS  DE  OFICINA</t>
  </si>
  <si>
    <t>2024NE00058438</t>
  </si>
  <si>
    <t>154503263522024NE000585</t>
  </si>
  <si>
    <t>JR2 COMERCIO DE VARIEDADES LTDA</t>
  </si>
  <si>
    <t>2024NE00058538</t>
  </si>
  <si>
    <t>154503263522024NE000586</t>
  </si>
  <si>
    <t>LICITEC DISTRIBUIDORA LTDA</t>
  </si>
  <si>
    <t>2024NE00058604</t>
  </si>
  <si>
    <t>2024NE00058633</t>
  </si>
  <si>
    <t>44905236</t>
  </si>
  <si>
    <t>MAQUINAS, INSTALACOES E UTENS. DE  ESCRITORIO</t>
  </si>
  <si>
    <t>2024NE00058636</t>
  </si>
  <si>
    <t>154503263522024NE000587</t>
  </si>
  <si>
    <t>CAIAN LTDA</t>
  </si>
  <si>
    <t>2024NE00058738</t>
  </si>
  <si>
    <t>154503263522024NE000588</t>
  </si>
  <si>
    <t>3-AXIS ENGENHARIA, SERVICOS E COMERCIO LTDA</t>
  </si>
  <si>
    <t>2024NE00058808</t>
  </si>
  <si>
    <t>154503263522024NE000589</t>
  </si>
  <si>
    <t>LANCA PRODUTOS - COMERCIO E SERVICOS LTDA</t>
  </si>
  <si>
    <t>2024NE00058938</t>
  </si>
  <si>
    <t>154503263522024NE000590</t>
  </si>
  <si>
    <t>ENSINOLAB INDUSTRIA DE EQUIPAMENTOS DIDATICOS LTDA</t>
  </si>
  <si>
    <t>2024NE00059004</t>
  </si>
  <si>
    <t>23/10/2024</t>
  </si>
  <si>
    <t>23006.013559/2024-21</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</si>
  <si>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</si>
  <si>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</si>
  <si>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</si>
  <si>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</si>
  <si>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</si>
  <si>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2024NE00049808</t>
  </si>
  <si>
    <t>23/03/2023</t>
  </si>
  <si>
    <t>23006.026351/2022-18</t>
  </si>
  <si>
    <t>154503263522023NE400016</t>
  </si>
  <si>
    <t>PAGAMENTO DE BOLSAS PARA DISCENTES PARTICIPANTES DO PROGRAMA DE BOLSISTAS NOS CURSOS DE LINGUAS DA DIVISAO DE IDIOMAS DA UFABC.</t>
  </si>
  <si>
    <t>170588</t>
  </si>
  <si>
    <t>2023NE40001601</t>
  </si>
  <si>
    <t>19/02/2024</t>
  </si>
  <si>
    <t>23006.001438/2024-3</t>
  </si>
  <si>
    <t>154503263522024NE400014</t>
  </si>
  <si>
    <t>GESTAO DE BOLSAS NETEL 2024: BOLSAS DE EDUCACAO LINGUISTICA - DISIVAO DE IDIOMAS/NETEL</t>
  </si>
  <si>
    <t>2024NE40001401</t>
  </si>
  <si>
    <t>30/03/2023</t>
  </si>
  <si>
    <t>23006.005196/2023-79</t>
  </si>
  <si>
    <t>154503263522023NE400017</t>
  </si>
  <si>
    <t>BOLSAS DE TUTORIA PARA OS CURSOS DE CAPACITACAO DO NETEL</t>
  </si>
  <si>
    <t>2023NE40001701</t>
  </si>
  <si>
    <t>27/12/2024</t>
  </si>
  <si>
    <t>23006.027931/2024-86</t>
  </si>
  <si>
    <t>154503263522024NE400157</t>
  </si>
  <si>
    <t>PAGAMENTO DE BOLSA/AUXILIO NA MODALIDADE BOLSA MOBILIDADE INTERNACIONAL DE GRADUACAO INCOMING- AUGM/PILA - 1º SEMESTRE</t>
  </si>
  <si>
    <t>2024NE40015701</t>
  </si>
  <si>
    <t>05/12/2024</t>
  </si>
  <si>
    <t>23006.014815/2024-05</t>
  </si>
  <si>
    <t>154503263522024NE000591</t>
  </si>
  <si>
    <t>AQUISICAO DE MATERIAL DE CONSUMO - COMPRAS COMPARTILHADAS - COMPONENTES ELETRONICOS E DIVERSOS.</t>
  </si>
  <si>
    <t>IDFLUX TECHNOLOGIES E INFORMATICA BRASIL LTDA</t>
  </si>
  <si>
    <t>33903026</t>
  </si>
  <si>
    <t>MATERIAL ELETRICO E ELETRONICO</t>
  </si>
  <si>
    <t>2024NE00059126</t>
  </si>
  <si>
    <t>154503263522024NE000592</t>
  </si>
  <si>
    <t>VENDOR COMERCIO DE PRODUTOS LTDA</t>
  </si>
  <si>
    <t>33903035</t>
  </si>
  <si>
    <t>MATERIAL LABORATORIAL</t>
  </si>
  <si>
    <t>2024NE00059235</t>
  </si>
  <si>
    <t>154503263522024NE000594</t>
  </si>
  <si>
    <t>WAGNER EUSTAQUIO SIQUEIRA NETO</t>
  </si>
  <si>
    <t>2024NE00059426</t>
  </si>
  <si>
    <t>154503263522024NE000595</t>
  </si>
  <si>
    <t>A2 ROBOTICS COMERCIO IMPORTACAO E EXPORTACAO LTDA</t>
  </si>
  <si>
    <t>2024NE00059526</t>
  </si>
  <si>
    <t>154503263522024NE000599</t>
  </si>
  <si>
    <t>EVOLUTION COMERCIO DE COMPONENTES ELETRONICOS LTDA</t>
  </si>
  <si>
    <t>2024NE00059926</t>
  </si>
  <si>
    <t>23006.018885/2024-24</t>
  </si>
  <si>
    <t>154503263522024NE000607</t>
  </si>
  <si>
    <t>INSTALACAO DE MAQUINA INJETORA DE PECAS PLASTICAS ARBURG 320 C 500 170</t>
  </si>
  <si>
    <t>ARBURG LTDA</t>
  </si>
  <si>
    <t>2024NE00060717</t>
  </si>
  <si>
    <t>154503263522024NE000608</t>
  </si>
  <si>
    <t>33903025</t>
  </si>
  <si>
    <t>MATERIAL P/ MANUTENCAO DE BENS MOVEIS</t>
  </si>
  <si>
    <t>2024NE00060825</t>
  </si>
  <si>
    <t>23006.001382/2014-48</t>
  </si>
  <si>
    <t>154503263522024NE000639</t>
  </si>
  <si>
    <t>CONTRATACAO DE EMPRESA ESPECIALIZADA DE CONSTRUCAO CIVIL PARA EXECUCAO DAS OBRAS DO BLOCO ANEXO DO CAMPUS SANTO ANDRE DA UNIVERSIDADE FEDERAL DO ABC- UFABC</t>
  </si>
  <si>
    <t>MPD ENGENHARIA LTDA.</t>
  </si>
  <si>
    <t>44905191</t>
  </si>
  <si>
    <t>OBRAS EM ANDAMENTO</t>
  </si>
  <si>
    <t>2024NE00063991</t>
  </si>
  <si>
    <t>154503263522024NE000640</t>
  </si>
  <si>
    <t>2024NE00064091</t>
  </si>
  <si>
    <t>23006.021786/2024-20</t>
  </si>
  <si>
    <t>154503263522024NE000632</t>
  </si>
  <si>
    <t>CONTRATACAO DE EMPRESA PRESTADORA DE SERVICOS DE TRADUCAO E INTERPRETACAO DE LIBRAS/LINGUA PORTUGUESA PARA ATENDER A UNIVERSIDADE FEDERAL DO ABC (UFABC)</t>
  </si>
  <si>
    <t>INSTITUTO INTERAMERICANO DE DESENVOLVIMENTO HUMANO - BE</t>
  </si>
  <si>
    <t>PROGRAMA INCLUIR - ACESSIBILIDADE NA EDUCACAO SUPERIOR</t>
  </si>
  <si>
    <t>231251</t>
  </si>
  <si>
    <t>33903905</t>
  </si>
  <si>
    <t>SERVICOS TECNICOS PROFISSIONAIS</t>
  </si>
  <si>
    <t>2024NE00063205</t>
  </si>
  <si>
    <t>26/04/2024</t>
  </si>
  <si>
    <t>23006.005107/2024-75</t>
  </si>
  <si>
    <t>154503263522024NE000183</t>
  </si>
  <si>
    <t>SERVIIR SERVICOS DE TRADUCAO INTERPRETACAO  E TECNOLOGI</t>
  </si>
  <si>
    <t>2024NE00018305</t>
  </si>
  <si>
    <t>30/12/2024</t>
  </si>
  <si>
    <t>23089.015797/2024-06</t>
  </si>
  <si>
    <t>153031152502024NE002049</t>
  </si>
  <si>
    <t>EMPENHO PARA NOVA CONTRATACAO FAP - PROJETO GERACAO DE RENDA E PROMOCAO DA CIDADANIA NA ZONA NORTE DE OSASCO PROCESSO 23089.015797/2024-06. RL 331/2024. DISPENSA 147/2024. CAMPUS OSASCO.</t>
  </si>
  <si>
    <t>FUNDACAO DE APOIO A UNIVERSIDADE FEDERAL DE SAO PAULO</t>
  </si>
  <si>
    <t>153031</t>
  </si>
  <si>
    <t>UNIFESP-UNIVERSIDADE FEDERAL DE SAO PAULO</t>
  </si>
  <si>
    <t>239219</t>
  </si>
  <si>
    <t>2024NE00204905</t>
  </si>
  <si>
    <t>23089.016169/2024-30</t>
  </si>
  <si>
    <t>153031152502024NE002048</t>
  </si>
  <si>
    <t>EMPENHO PARA NOVA CONTRATACAO FAP - PROJETO CLINICA DE DIREITOS HUMANOSPROCESSO 23089.016169/2024-30. RL 330/2024. DISPENSA 140/2024. CAMPUS OSASCO.</t>
  </si>
  <si>
    <t>2024NE00204805</t>
  </si>
  <si>
    <t>23089.016195/2024-68</t>
  </si>
  <si>
    <t>153031152502024NE002050</t>
  </si>
  <si>
    <t>EMPENHO PARA NOVA CONTRATACAO FAP - PROJETO : ECONOMIA POPULAR: CIENCIAS ECONOMICAS E ECONOMIA POLITICA PARA MOVIMENTOS SOCIAIS E ORGANIZACOES DE TRABALHADORES PROCESSO 23089.016227/2024-25. RL 412/2024. DISPENSA 194/2024. CAMPUS OSASCO.</t>
  </si>
  <si>
    <t>2024NE00205005</t>
  </si>
  <si>
    <t>23089.016227/2024-25</t>
  </si>
  <si>
    <t>153031152502024NE002051</t>
  </si>
  <si>
    <t>EMPENHO PARA NOVA CONTRATACAO FAP - PROJETO FOMENTO A INICIATIVAS DE DESENVOLVIMENTO SOCIAL, ECONOMICO E AMBIENTALPROCESSO 23089.016227/2024-25. RL 376/2024. DISPENSA 173/2024. CAMPUS OSASCO.</t>
  </si>
  <si>
    <t>2024NE00205105</t>
  </si>
  <si>
    <t>23089.022729/2024-95</t>
  </si>
  <si>
    <t>153031152502024NE002046</t>
  </si>
  <si>
    <t>EMPENHO PARA NOVA CONTRATACAO FAP - PROJETO: PROGRAMA DE BOLSAS E CUSTEIO PARA O LASINTECPROCESSO 23089.022729/2024-95. RL 436/2024. DISPENSA 200/2024. CAMPUS OSASCO.</t>
  </si>
  <si>
    <t>2024NE00204605</t>
  </si>
  <si>
    <t>23089.040621/2024-84</t>
  </si>
  <si>
    <t>153031152502024NE002044</t>
  </si>
  <si>
    <t>PARA ATENDER DESPESAS REF. BOLSAS PARA PESQUISADOR CONFORME AUTORIZACAO DOC SEI 2528584. PROCESSO 23089.040621/2024-84. VERBA EMENDA IVAN VALENTE ENVIADO VIA TED.</t>
  </si>
  <si>
    <t>33902001</t>
  </si>
  <si>
    <t>AUXILIO A PESQUISADORES</t>
  </si>
  <si>
    <t>2024NE00204401</t>
  </si>
  <si>
    <t>31/12/2024</t>
  </si>
  <si>
    <t>153031152502024NE002092</t>
  </si>
  <si>
    <t>EMPENHO PARA NOVA CONTRATACAO FAP - PROJETO : ECONOMIA POPULAR: CIENCIAS ECONOMICAS E ECONOMIA POLITICA PARA MOVIMENTOS SOCIAIS E ORGANIZACOES DE TRABALHADORES PROCESSO 23089.016195/2024-68. RL 412/2024. DISPENSA 194/2024. CONTRATO 190/2024.CAMPUS OSASCO</t>
  </si>
  <si>
    <t>2024NE00209205</t>
  </si>
  <si>
    <t>23089.040611/2024-49</t>
  </si>
  <si>
    <t>153031152502024NE002067</t>
  </si>
  <si>
    <t>PARA ATENDER DESPESAS REF. A BOLSA PARA PESQUISADOR CONFORME AUTORIZACAO DOC. SEI 2528531. 2024NC800010 - TRANSF 973559   PROCESSO 23089.040611/2024-49</t>
  </si>
  <si>
    <t>2024NE00206701</t>
  </si>
  <si>
    <t>153031152502024NE002068</t>
  </si>
  <si>
    <t>PARA ATENDER DESPESAS REF. A BOLSA PARA ESTUDANTES CONFORME AUTORIZACAO DOC. SEI 2528531. 2024NC800010 - TRANSF 973559   PROCESSO 23089.040611/2024-49</t>
  </si>
  <si>
    <t>2024NE00206801</t>
  </si>
  <si>
    <t>23089.040614/2024-82</t>
  </si>
  <si>
    <t>153031152502024NE002064</t>
  </si>
  <si>
    <t>PARA ATENDER DESPESAS COM BOLSAS PARA PESQUISADOR, PARA PROJETO 7 : APOIO AS ATIVIDADES DA CATEDRA EDWARD SAID PROCESSO 223089.040614/2024-82AUTORIZACAO SEI 2528574REITORIA</t>
  </si>
  <si>
    <t>2024NE00206401</t>
  </si>
  <si>
    <t>23089.040618/2024-61</t>
  </si>
  <si>
    <t>153031152502024NE002061</t>
  </si>
  <si>
    <t>PARA ATENDER DESPESAS COM BOLSAS PARA PESQUISADOR, PARA PROGRAMA PESQUISA, COMUNICACAO E DIVULGACAO CIENTIFICA DO CENTRO SOU_CIENCIA/UNIFESPPROCESSO 23089.040618/2024-61 - EMENDA PARLAMENTAR NUMERO 32280004AUTORIZACAO SEI 2528547REITORIA</t>
  </si>
  <si>
    <t>2024NE00206101</t>
  </si>
  <si>
    <t>23089.040646/2024-88</t>
  </si>
  <si>
    <t>153031152502024NE002069</t>
  </si>
  <si>
    <t>PARA ATENDER DESPESAS REF. AQUISICAO DE MATERIAL DE ESCRITORIO CONFORME AUTORIZACAO 2528750. PREGAO INTERNO 44/2024 PNCP 90044/2024 RL 815/2024 - VERBA  2024NC800010 TRANSF. 973559 PROCESSO 23089.040646/2024-88.</t>
  </si>
  <si>
    <t>G &amp; J REPRESENTACAO LTDA</t>
  </si>
  <si>
    <t>2024NE00206916</t>
  </si>
  <si>
    <t>153031152502024NE002070</t>
  </si>
  <si>
    <t>PARA ATENDER DESPESAS REF. AQUISICAO DE MATERIAL DE ESCRITORIO CONFORME AUTORIZACAO 2528750. PREGAO INTERNO 44/2024 PNCP 90044/2024 RL 812/2024 - VERBA  2024NC800010 TRANSF. 973559 PROCESSO 23089.040646/2024-88.</t>
  </si>
  <si>
    <t>TUPIRATINS MATERIAIS ESCOLARES LTDA</t>
  </si>
  <si>
    <t>2024NE00207016</t>
  </si>
  <si>
    <t>23089.041815/2024-05</t>
  </si>
  <si>
    <t>153031152502024NE002055</t>
  </si>
  <si>
    <t>PARA ATENDER DESPESAS COM PESQUISA, COMUNICACAO E DIVULGACAO CIENTIFICA DO CENTRO SOU_CIENCIA/UNIFESP - PNCP 418/2025 - RL . 802/2024PROCESSO 23089.041815/2024-05AUTORIZACAO SEI 2528544REITORIA</t>
  </si>
  <si>
    <t>2024NE00205505</t>
  </si>
  <si>
    <t>15/04/2024</t>
  </si>
  <si>
    <t>154503263522024NE000152</t>
  </si>
  <si>
    <t>CONTRATACAO DE SERVICOS POSTAIS.</t>
  </si>
  <si>
    <t>2024NE00015247</t>
  </si>
  <si>
    <t>06/04/2023</t>
  </si>
  <si>
    <t>23006.001270/2019-00</t>
  </si>
  <si>
    <t>154503263522023NE000093</t>
  </si>
  <si>
    <t>CONTRATACAO DE SERVICO DE SEGURO PARA AS CARGAS IMPORTADAS PELA UFABC.</t>
  </si>
  <si>
    <t>SOMPO SEGUROS S.A.</t>
  </si>
  <si>
    <t>2023NE00009369</t>
  </si>
  <si>
    <t>08/05/2024</t>
  </si>
  <si>
    <t>23006.012703.2020-88</t>
  </si>
  <si>
    <t>154503263522024NE000202</t>
  </si>
  <si>
    <t>2024NE00020274</t>
  </si>
  <si>
    <t>17/06/2024</t>
  </si>
  <si>
    <t>154503263522024NE000264</t>
  </si>
  <si>
    <t>SOLICITACAO DE CONTRATACAO DE SERVICO DE TRANSPORTE RODOVIARIO PARA AS CARGAS IMPORTADAS PELA UFABC.</t>
  </si>
  <si>
    <t>2024NE00026474</t>
  </si>
  <si>
    <t>154503263522024NE000265</t>
  </si>
  <si>
    <t>2024NE00026501</t>
  </si>
  <si>
    <t>23006.000870/2019-42</t>
  </si>
  <si>
    <t>154503263522024NE000395</t>
  </si>
  <si>
    <t>ARGUS DESPACHOS ADUANEIROS E LOGISTICA LTDA</t>
  </si>
  <si>
    <t>2024NE00039503</t>
  </si>
  <si>
    <t>17/10/2024</t>
  </si>
  <si>
    <t>154503263522024NE000492</t>
  </si>
  <si>
    <t>2024NE00049203</t>
  </si>
  <si>
    <t>21/10/2024</t>
  </si>
  <si>
    <t>23006.004565/2020-63</t>
  </si>
  <si>
    <t>154503263522024NE000495</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</si>
  <si>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</si>
  <si>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</si>
  <si>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</si>
  <si>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</si>
  <si>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2024NE00049590</t>
  </si>
  <si>
    <t>10/07/2024</t>
  </si>
  <si>
    <t>23006.006823/2024-70</t>
  </si>
  <si>
    <t>154503263522024NE000300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</si>
  <si>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</si>
  <si>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</si>
  <si>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2024NE00030069</t>
  </si>
  <si>
    <t>154503263522024NE000301</t>
  </si>
  <si>
    <t>33903302</t>
  </si>
  <si>
    <t>PASSAGENS PARA O EXTERIOR</t>
  </si>
  <si>
    <t>2024NE00030102</t>
  </si>
  <si>
    <t>29/11/2023</t>
  </si>
  <si>
    <t>23006.017114/2023-39</t>
  </si>
  <si>
    <t>154503263522023NE000554</t>
  </si>
  <si>
    <t>PAGAMENTO DE ANUIDADE DO EXERCICIO DE 2023 A ASSOCIACAO BRASILEIRA DE EDUCACAO INTERNACIONAL (FAUBAI)</t>
  </si>
  <si>
    <t>ASSOCIACAO BRASILEIRA DE EDUCACAO INTERNACIONAL</t>
  </si>
  <si>
    <t>00PW</t>
  </si>
  <si>
    <t>CONTRIBUICAO A ASSOCIACAO BRASILEIRA DE EDUCACAO INTERNACIONAL (FAUBAI)</t>
  </si>
  <si>
    <t>148803</t>
  </si>
  <si>
    <t>33503908</t>
  </si>
  <si>
    <t>ENTIDADES REPRESENTATIVAS DE CLASSE</t>
  </si>
  <si>
    <t>2023NE00055408</t>
  </si>
  <si>
    <t>29/11/2024</t>
  </si>
  <si>
    <t>23006.022006/2024-69</t>
  </si>
  <si>
    <t>154503263522024NE000574</t>
  </si>
  <si>
    <t>PAGAMENTO DA ANUIDADE 2024 A ASSOCIACAO NACIONAL DE POS-GRADUACAO EM FILOSOFIA</t>
  </si>
  <si>
    <t>ASSOCIACAO NACIONAL DE POS-GRADUACAO EM FILOSOFIA</t>
  </si>
  <si>
    <t>0035</t>
  </si>
  <si>
    <t>CONTRIBUICAO A ASSOCIACAO NACIONAL DE POS-GRADUACAO EM FILOSOFIA (ANPOF)</t>
  </si>
  <si>
    <t>148810</t>
  </si>
  <si>
    <t>2024NE00057408</t>
  </si>
  <si>
    <t>23006.009914/2024-67</t>
  </si>
  <si>
    <t>154503263522024NE000600</t>
  </si>
  <si>
    <t>PAGAMENTO DA ANUIDADE 2024 A ASSOCIACAO NACIONAL DE POS-GRADUACAO E PESQUISA EM PLANEJAMENTO URBANO E REGIONAL - ANPUR.</t>
  </si>
  <si>
    <t>ASSOCIACAO NAC DE POS-GRADE PESQ EM PLAN URB E REGIONAL</t>
  </si>
  <si>
    <t>0015</t>
  </si>
  <si>
    <t>CONTRIBUICAO A ASSOCIACAO NACIONAL DE POS-GRADUACAO E PESQUISA EM PLANEJAMENTO URBANO E REGIONAL (ANPUR)</t>
  </si>
  <si>
    <t>148805</t>
  </si>
  <si>
    <t>2024NE00060008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</si>
  <si>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</si>
  <si>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</si>
  <si>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</si>
  <si>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</si>
  <si>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</si>
  <si>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</si>
  <si>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</si>
  <si>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</si>
  <si>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22/07/2024</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</si>
  <si>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</si>
  <si>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</si>
  <si>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</si>
  <si>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</si>
  <si>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</si>
  <si>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</si>
  <si>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(CAU-S</t>
  </si>
  <si>
    <t>2024NE00031905</t>
  </si>
  <si>
    <t>25/01/2022</t>
  </si>
  <si>
    <t>23006.002332/2020-26</t>
  </si>
  <si>
    <t>154503263522022NE000012</t>
  </si>
  <si>
    <t>CONTRATACAO DE CONSULTORIA ESPECIALIZADA EM PROPRIEDADE INTELECTUAL</t>
  </si>
  <si>
    <t>KASZNAR LEONARDOS VIANNA AGENTES DA PROPRIEDADE INDUSTR</t>
  </si>
  <si>
    <t>2022NE00001205</t>
  </si>
  <si>
    <t>21/03/2024</t>
  </si>
  <si>
    <t>23006.002274/2024-64</t>
  </si>
  <si>
    <t>154503263522024NE000112</t>
  </si>
  <si>
    <t>INSTITUTO NACIONAL DA PROPRIEDADE INDUSTRIAL</t>
  </si>
  <si>
    <t>33913905</t>
  </si>
  <si>
    <t>2024NE00011205</t>
  </si>
  <si>
    <t>06/06/2024</t>
  </si>
  <si>
    <t>154503263522024NE000256</t>
  </si>
  <si>
    <t>2024NE00025605</t>
  </si>
  <si>
    <t>12/08/2024</t>
  </si>
  <si>
    <t>23006.011360/2024-68</t>
  </si>
  <si>
    <t>154503263522024NE000337</t>
  </si>
  <si>
    <t>PAGAMENTO DE TAXAS AO INPI</t>
  </si>
  <si>
    <t>2024NE00033705</t>
  </si>
  <si>
    <t>154503263522024NE000598</t>
  </si>
  <si>
    <t>2024NE00059805</t>
  </si>
  <si>
    <t>23006.020416/2024-75</t>
  </si>
  <si>
    <t>154503263522024NE000606</t>
  </si>
  <si>
    <t>PAGAMENTO DE TAXAS AO INPI - SEGUNDO REFORCO DE EMPENHO</t>
  </si>
  <si>
    <t>33913904</t>
  </si>
  <si>
    <t>MARCAS, PATENTES E DIREITOS AUTORAIS</t>
  </si>
  <si>
    <t>2024NE00060604</t>
  </si>
  <si>
    <t>02/03/2023</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</si>
  <si>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</si>
  <si>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</si>
  <si>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</si>
  <si>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</si>
  <si>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2023NE00004748</t>
  </si>
  <si>
    <t>30/01/2024</t>
  </si>
  <si>
    <t>23006.003233/2023-12</t>
  </si>
  <si>
    <t>154503263522024NE000026</t>
  </si>
  <si>
    <t>ACORDO DE PARCERIA ENTRE SESC E UFABC NA MODALIDADE MIS (MATRICULA DE INTERESSE SOCIAL)</t>
  </si>
  <si>
    <t>SERVICO SOCIAL DO COMERCIO - SESC - ADMINISTRACAO REGIO</t>
  </si>
  <si>
    <t>33903925</t>
  </si>
  <si>
    <t>TAXA DE ADMINISTRACAO</t>
  </si>
  <si>
    <t>2024NE00002625</t>
  </si>
  <si>
    <t>23006.009331/2024-36</t>
  </si>
  <si>
    <t>154503263522024NE000330</t>
  </si>
  <si>
    <t>2024NE00033025</t>
  </si>
  <si>
    <t>03/05/2023</t>
  </si>
  <si>
    <t>23006.006679/2023-91</t>
  </si>
  <si>
    <t>154503263522023NE000122</t>
  </si>
  <si>
    <t>CONTRATACAO DA CONCESSIONARIA DE DISTRIBUICAO DE ENERGIA ELETRICA ENEL DISTRIBUICAO SAO PAULO PARA O FORNECIMENTO DE ENERGIA ELETRICA, ASSIM COMO, PARA O USO DO SISTEMA DE DISTRIBUICAO, EM ATENDIMENTO AS DEMANDAS DA UNIDADE TAMANDUATEHY DA UFABC.</t>
  </si>
  <si>
    <t>2023NE00012243</t>
  </si>
  <si>
    <t>13/07/2023</t>
  </si>
  <si>
    <t>23006.001848/2019-10</t>
  </si>
  <si>
    <t>154503263522023NE000260</t>
  </si>
  <si>
    <t>FORNECIMENTO DE AGUA, COLETA DE ESGOTO, TAXA DE DRENAGEM E DE RESIDUOS SOLIDOS (LIXO) PARA O CAMPUS E UNIDADES DA UFABC EM SANTO ANDRE</t>
  </si>
  <si>
    <t>COMPANHIA DE SANEAMENTO BASICO DO ESTADO DE SAO PAULO -</t>
  </si>
  <si>
    <t>33903944</t>
  </si>
  <si>
    <t>SERVICOS DE AGUA E ESGOTO</t>
  </si>
  <si>
    <t>2023NE00026044</t>
  </si>
  <si>
    <t>04/10/2023</t>
  </si>
  <si>
    <t>23006.002034/2013-15</t>
  </si>
  <si>
    <t>154503263522023NE000410</t>
  </si>
  <si>
    <t>CONTRATACAO DE PESSOA JURIDICA PARA FORNECIMENTO DE ENERGIA ELETRICA PARA AS UNIDADES DE SAO BERNARDO DO CAMPO DA UFABC</t>
  </si>
  <si>
    <t>217884</t>
  </si>
  <si>
    <t>2023NE00041043</t>
  </si>
  <si>
    <t>09/02/2024</t>
  </si>
  <si>
    <t>154503263522024NE000046</t>
  </si>
  <si>
    <t>CONTRATACAO DE PESSOA JURIDICA PARA FORNECIMENTO DE ENERGIA ELETRICA PARA AS UNIDADES DE SANTO ANDRE DA UFABC</t>
  </si>
  <si>
    <t>2024NE00004643</t>
  </si>
  <si>
    <t>154503263522024NE000047</t>
  </si>
  <si>
    <t>33904722</t>
  </si>
  <si>
    <t>CONTRIBUICAO P/ CUSTEIO DE ILUMINACAO PUBLICA</t>
  </si>
  <si>
    <t>2024NE00004722</t>
  </si>
  <si>
    <t>16/02/2024</t>
  </si>
  <si>
    <t>154503263522024NE000053</t>
  </si>
  <si>
    <t>2024NE00005343</t>
  </si>
  <si>
    <t>154503263522024NE000056</t>
  </si>
  <si>
    <t>CONTRATACAO DE EMPRESA CONCESSIONARIA DE SERVICOS PUBLICOS PARA O FORNECIMENTO DE ENERGIA ELETRICA NA UNIDADE TAMANDUATEHY DA UFABC.</t>
  </si>
  <si>
    <t>2024NE00005622</t>
  </si>
  <si>
    <t>23006.010199/2024-13</t>
  </si>
  <si>
    <t>154503263522024NE000317</t>
  </si>
  <si>
    <t>CONTRATACAO DA CONCESSIONARIA DE ABASTECIMENTO DE AGUA E COLETA DE ESGOTO DA COMPANHIA DE SANEAMENTO BASICO DO ESTADO DE SAO PAULO- SABESP, PARA ATENDIMENTO AS DEMANDAS DA UNIDADE SEDE DA UFABC EM SANTO ANDRE E UNIDADE TAMANDUATEHY.</t>
  </si>
  <si>
    <t>2024NE00031744</t>
  </si>
  <si>
    <t>13/08/2024</t>
  </si>
  <si>
    <t>154503263522024NE000338</t>
  </si>
  <si>
    <t>2024NE00033843</t>
  </si>
  <si>
    <t>06/09/2024</t>
  </si>
  <si>
    <t>23006.012469/2024-12</t>
  </si>
  <si>
    <t>154503263522024NE000388</t>
  </si>
  <si>
    <t>CONTRATACAO DA CONCESSIONARIA DE ABASTECIMENTO DE AGUA E COLETA DE ESGOTO DA COMPANHIA DE SANEAMENTO BASICO DO ESTADO DE SAO PAULO- SABESP, PARA ATENDIMENTO AS DEMANDAS DO CAMPUS DA UFABC EM SAO BERNARDO DO CAMPO.</t>
  </si>
  <si>
    <t>2024NE00038844</t>
  </si>
  <si>
    <t>19/09/2024</t>
  </si>
  <si>
    <t>154503263522024NE000426</t>
  </si>
  <si>
    <t>2024NE00042644</t>
  </si>
  <si>
    <t>20/09/2024</t>
  </si>
  <si>
    <t>154503263522024NE000434</t>
  </si>
  <si>
    <t>2024NE00043443</t>
  </si>
  <si>
    <t>154503263522024NE000435</t>
  </si>
  <si>
    <t>2024NE00043522</t>
  </si>
  <si>
    <t>154503263522024NE000433</t>
  </si>
  <si>
    <t>2024NE00043322</t>
  </si>
  <si>
    <t>29/10/2024</t>
  </si>
  <si>
    <t>23006.009105/2024-55</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</si>
  <si>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</si>
  <si>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</si>
  <si>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</si>
  <si>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23006.012466/2024-89</t>
  </si>
  <si>
    <t>154503263522024NE000505</t>
  </si>
  <si>
    <t>CONTRATACAO DA CONCESSIONARIA DE DISTRIBUICAO DE ENERGIA ELETRICA ENEL DISTRIBUICAO SAO PAULO PARA O FORNECIMENTO DE ENERGIA ELETRICA, ASSIM COMO, PARA O USO DO SISTEMA DE DISTRIBUICAO, EM ATENDIMENTO AS DEMANDAS DO CAMPUS SAO BERNARDO DO CAMPO DA UFABC.</t>
  </si>
  <si>
    <t>2024NE00050543</t>
  </si>
  <si>
    <t>154503263522024NE000634</t>
  </si>
  <si>
    <t>CONTRATACAO DA CONCESSIONARIA DE DISTRIBUICAO DE ENERGIA ELETRICA ENEL DISTRIBUICAO SAO PAULO PARA O FORNECIMENTO DE ENERGIA ELETRICA, ASSIM COMO, PARA O USO DO SISTEMA DE DISTRIBUICAO, EM ATENDIMENTO AS DEMANDAS DA UNIDADE SEDE DA UFABC.</t>
  </si>
  <si>
    <t>2024NE00063422</t>
  </si>
  <si>
    <t>154503263522024NE000641</t>
  </si>
  <si>
    <t>2024NE00064143</t>
  </si>
  <si>
    <t>154503263522024NE630033</t>
  </si>
  <si>
    <t>2024NE63003343</t>
  </si>
  <si>
    <t>154503263522024NE630032</t>
  </si>
  <si>
    <t>EMENDA - CONTRATACAO DA CONCESSIONARIA DE ABASTECIMENTO DE AGUA E COLETA DE ESGOTO DACOMPANHIA DE SANEAMENTO BASICO DO ESTADO DE SAO PAULO- SABESP, PARA ATENDIMENTO ASDEMANDAS DA UNIDADE SEDE DA UFABC EM SANTO ANDRE E UNIDADE TAMANDUATEHY.</t>
  </si>
  <si>
    <t>2024NE63003244</t>
  </si>
  <si>
    <t>154503263522024NE000628</t>
  </si>
  <si>
    <t>2024NE00062843</t>
  </si>
  <si>
    <t>154503263522024NE630035</t>
  </si>
  <si>
    <t>2024NE63003543</t>
  </si>
  <si>
    <t>154503263522024NE630034</t>
  </si>
  <si>
    <t>2024NE63003444</t>
  </si>
  <si>
    <t>154503263522024NE000675</t>
  </si>
  <si>
    <t>2024NE00067544</t>
  </si>
  <si>
    <t>23006.018869/2023-51</t>
  </si>
  <si>
    <t>154503263522023NE400052</t>
  </si>
  <si>
    <t>EDITAL 16/2023 - TATP NEAB E NEG</t>
  </si>
  <si>
    <t>2023NE40005201</t>
  </si>
  <si>
    <t xml:space="preserve"> 23006.018869/2023-5</t>
  </si>
  <si>
    <t>154503263522024NE400043</t>
  </si>
  <si>
    <t>EDITAL 16/2023 - TREINAMENTO E APOIO TECNICO EM PESQUISA - TATP I</t>
  </si>
  <si>
    <t>2024NE40004301</t>
  </si>
  <si>
    <t>154503263522024NE400152</t>
  </si>
  <si>
    <t>EDITAL BOLSA TATP PARA A DAPIC - 02/2024 - BOLSA DE TREINAMENTO E APOIO TECNICO EM PESQUISA (TATP).</t>
  </si>
  <si>
    <t>2024NE40015201</t>
  </si>
  <si>
    <t>154503263522024NE400155</t>
  </si>
  <si>
    <t>2024NE40015501</t>
  </si>
  <si>
    <t xml:space="preserve"> 23006.028380/2022-1</t>
  </si>
  <si>
    <t>154503263522024NE400017</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</si>
  <si>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</si>
  <si>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</si>
  <si>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</si>
  <si>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</si>
  <si>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</si>
  <si>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15/03/2024</t>
  </si>
  <si>
    <t>154503263522024NE400028</t>
  </si>
  <si>
    <t>EDITAL 01/2024 - BOLSA TATP</t>
  </si>
  <si>
    <t>2024NE40002801</t>
  </si>
  <si>
    <t>154503263522024NE400151</t>
  </si>
  <si>
    <t>2024NE40015101</t>
  </si>
  <si>
    <t>154503263522024NE400150</t>
  </si>
  <si>
    <t>2024NE40015001</t>
  </si>
  <si>
    <t>20/09/2023</t>
  </si>
  <si>
    <t>154503263522023NE400065</t>
  </si>
  <si>
    <t>2023NE40006501</t>
  </si>
  <si>
    <t>23/10/2023</t>
  </si>
  <si>
    <t>23006.022523/2023-57</t>
  </si>
  <si>
    <t>154503263522023NE500284</t>
  </si>
  <si>
    <t>PAGAMENTO DE AUXILIO FINANCEIRO - XXV SIMPOSIO INTERNACIONAL DE INFORMATICA EDUCATIVA (SIIE 2023)DOCENTE CARLA LOPES RODRIGUEZ - CPF 171.526.148-81</t>
  </si>
  <si>
    <t>CARLA LOPES RODRIGUEZ</t>
  </si>
  <si>
    <t>2023NE50028401</t>
  </si>
  <si>
    <t>16/10/2024</t>
  </si>
  <si>
    <t>23006.013898/2024-15</t>
  </si>
  <si>
    <t>154503263522024NE000490</t>
  </si>
  <si>
    <t>CONTRATACAO DE SERVICOS DE CAPACITACAO EXTERNA, NO EVENTO CIENTIFICO BIBLIOTECONOMICO DENOMINADO: 30° CONGRESSO BRASILEIRO DE BIBLIOTECONOMIA E DOCUMENTACAO</t>
  </si>
  <si>
    <t>2024NE00049048</t>
  </si>
  <si>
    <t>16/06/2023</t>
  </si>
  <si>
    <t>23006.001264/2023-21</t>
  </si>
  <si>
    <t>154503263522023NE000205</t>
  </si>
  <si>
    <t>CONTRATACAO DE SERVICO PARA OBTENCAO DO DIGITAL OBJECT IDENTIFIER (DOI) EM ARTIGOS CIENTIFICOS DE PERIODICOS DA UFABC</t>
  </si>
  <si>
    <t>ASSOCIACAO BRASILEIRA DE EDITORES CIENTIFICOS</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</si>
  <si>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</si>
  <si>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</si>
  <si>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</si>
  <si>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</si>
  <si>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</si>
  <si>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SK DISTRIBUIDORA E COMERCIO DE LIVROS LTDA</t>
  </si>
  <si>
    <t>170587</t>
  </si>
  <si>
    <t>44905218</t>
  </si>
  <si>
    <t>COLECOES E MATERIAIS BIBLIOGRAFICOS</t>
  </si>
  <si>
    <t>2023NE00043518</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</si>
  <si>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</si>
  <si>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</si>
  <si>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2024NE00006207</t>
  </si>
  <si>
    <t>154503263522024NE000327</t>
  </si>
  <si>
    <t>2024NE00032707</t>
  </si>
  <si>
    <t>23006.001105/2024-15</t>
  </si>
  <si>
    <t>154503263522024NE000604</t>
  </si>
  <si>
    <t>RENOVACAO DO CONTRATO COM A EMPRESA ESPECIALIZADA TARGET ENGENHARIA E CONSULTORIA LTDA. PARA A PRESTACAO DE SERVICO DE VISUALIZACAO, ATUALIZACAO E GERENCIAMENTO PARA BASE TOTAL DE NORMAS TECNICAS ABNT ENORMAS MERCOSUL</t>
  </si>
  <si>
    <t>TARGET ENGENHARIA E CONSULTORIA LTDA.</t>
  </si>
  <si>
    <t>33903901</t>
  </si>
  <si>
    <t>ASSINATURAS DE PERIODICOS E ANUIDADES</t>
  </si>
  <si>
    <t>2024NE00060401</t>
  </si>
  <si>
    <t>154503263522024NE000652</t>
  </si>
  <si>
    <t>CONSTITUI OBJETO DO PRESENTE INSTRUMENTO A RENOVACAO DA CONTRATACAO DE SERVICO DEEMPRESA ESPECIALIZADA PARA A PRESTACAO DE SERVICOS DE ASSISTENCIA TECNICA, SUPORTE EATUALIZACAO DE VERSOES DO SOFTWARE SOPHIA BIBLIOTECA PARA O SISTEMA DE BIBLIOTECAS DAUFABC (SISBI UFABC)</t>
  </si>
  <si>
    <t>2024NE00065207</t>
  </si>
  <si>
    <t>07/12/2023</t>
  </si>
  <si>
    <t>23006.001257/2023-29</t>
  </si>
  <si>
    <t>154503263522023NE000580</t>
  </si>
  <si>
    <t>CONTRATACAO DE EMPRESA(S) PARA FORNECIMENTO DE MATERIAIS BIBLIOGRAFICOS ESTRANGEIROS (LIVROS, PUBLICACOES TECNICAS, FOLHETOS, DENTRE OUTROS) PARA COMPOSICAO DOS ACERVOS BIBLIOGRAFICOS DAS BIBLIOTECAS DA FUNDACAO UNIVERSIDADE FEDERAL DO ABC  UFABC.</t>
  </si>
  <si>
    <t>LIVRARIA HAG LTDA</t>
  </si>
  <si>
    <t>2023NE00058018</t>
  </si>
  <si>
    <t>23006.005040/2023-98</t>
  </si>
  <si>
    <t>154503263522023NE000582</t>
  </si>
  <si>
    <t>RENOVACAO DE ANTIVIRUS E ANTISPAM</t>
  </si>
  <si>
    <t>BRASOFTWARE INFORMATICA LTDA</t>
  </si>
  <si>
    <t>2023NE00058248</t>
  </si>
  <si>
    <t>12/12/2023</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</si>
  <si>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</si>
  <si>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</si>
  <si>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</si>
  <si>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</si>
  <si>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</si>
  <si>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26/12/2024</t>
  </si>
  <si>
    <t>23006.023203/2024-03</t>
  </si>
  <si>
    <t>154503263522024NE000668</t>
  </si>
  <si>
    <t>CONTRATACAO DE CAPACITACAO ALURA - ATENDIMENTO DE NECESSIDADES DA CNS - NTI E DA ASSESSORIA DE COMUNICACAO E IMPRENSA</t>
  </si>
  <si>
    <t>AOVS SISTEMAS DE INFORMATICA S.A.</t>
  </si>
  <si>
    <t>33904020</t>
  </si>
  <si>
    <t>TREINAMENTO/CAPACITACAO EM TIC</t>
  </si>
  <si>
    <t>2024NE00066820</t>
  </si>
  <si>
    <t>23006.007061/2024-29</t>
  </si>
  <si>
    <t>154503263522024NE000154</t>
  </si>
  <si>
    <t>PAGAMENTO A TERCEIROS INSS PATRONAL</t>
  </si>
  <si>
    <t>33914718</t>
  </si>
  <si>
    <t>CONTRIBUICAO PREVIDENCIARIA - SERVICOS TERCEIROS (PF)</t>
  </si>
  <si>
    <t>2024NE00015418</t>
  </si>
  <si>
    <t>17/01/2024</t>
  </si>
  <si>
    <t>23006.000027/2024-23</t>
  </si>
  <si>
    <t>154503263522024NE000011</t>
  </si>
  <si>
    <t>PAGAMENTO DE ENCARGO DE CURSO E CONCURSO DOCENTE NAO FEDERAL 2024</t>
  </si>
  <si>
    <t>2024NE00001128</t>
  </si>
  <si>
    <t>07/11/2024</t>
  </si>
  <si>
    <t>23006.000024/2024-90</t>
  </si>
  <si>
    <t>154503263522024NE000550</t>
  </si>
  <si>
    <t>PAGAMENTO DE ENCARGO DE CURSO E CONCURSO DOCENTE FEDERAL 2024</t>
  </si>
  <si>
    <t>2024NE00055028</t>
  </si>
  <si>
    <t>11/12/2023</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</si>
  <si>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</si>
  <si>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</si>
  <si>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</si>
  <si>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FUNDACAO DE DESENVOLVIMENTO DA PESQUISA</t>
  </si>
  <si>
    <t>217881</t>
  </si>
  <si>
    <t>33903965</t>
  </si>
  <si>
    <t>SERVICOS DE APOIO AO ENSINO</t>
  </si>
  <si>
    <t>2023NE00061265</t>
  </si>
  <si>
    <t>28/05/2024</t>
  </si>
  <si>
    <t>23006.005635/2024-24</t>
  </si>
  <si>
    <t>154503263522024NE000246</t>
  </si>
  <si>
    <t>EMENDA - CONTRATACAO DE SERVICOS DA FUNDACAO DE APOIO PARA GESTAO ADMINISTRATIVA E FINANCEIRA DO PROJETO AFRICANIDADES: EDUCACAO ANTIRRACISTA NAS INFANCIAS E JUVENTUDES</t>
  </si>
  <si>
    <t>2024NE00024665</t>
  </si>
  <si>
    <t>23006.017799/2023-13</t>
  </si>
  <si>
    <t>154503263522024NE000061</t>
  </si>
  <si>
    <t>CONTRATACAO DE EMPRESA ESPECIALIZADA PARA A PRESTACAO DE SERVICOS DE MONITORAMENTO DA MARCA DA UFABC EM REDES SOCIAIS, E EM OUTROS SITES DA INTERNET.</t>
  </si>
  <si>
    <t>2KS AGENCIA DIGITAL PUBLICIDADE LTDA</t>
  </si>
  <si>
    <t>2024NE00006105</t>
  </si>
  <si>
    <t>12/07/2024</t>
  </si>
  <si>
    <t>23006.005101/2024-06</t>
  </si>
  <si>
    <t>154503263522024NE000305</t>
  </si>
  <si>
    <t>CONTRATACAO DE SERVICOS DE CLIPPING JORNALISTICO</t>
  </si>
  <si>
    <t>2024NE00030547</t>
  </si>
  <si>
    <t>23006.016163/2023-54</t>
  </si>
  <si>
    <t>154503263522024NE000065</t>
  </si>
  <si>
    <t>CONTRATACAO DE EMPRESA ESPECIALIZADA PARA CONFECCAO DE BANNERS E FAIXAS, INCLUINDOACABAMENTO, TODO MATERIAL DE SUPRIMENTO E ENTREGA.</t>
  </si>
  <si>
    <t>A BALLESTA</t>
  </si>
  <si>
    <t>33903059</t>
  </si>
  <si>
    <t>MATERIAL PARA DIVULGACAO</t>
  </si>
  <si>
    <t>2024NE00006559</t>
  </si>
  <si>
    <t>23006.021180/2024-94</t>
  </si>
  <si>
    <t>154503263522024NE000653</t>
  </si>
  <si>
    <t>SERVICO GRAFICO DE IMPRESSAO OFFSET</t>
  </si>
  <si>
    <t>CARTEX GRAFICA E EDITORA LTDA</t>
  </si>
  <si>
    <t>33903963</t>
  </si>
  <si>
    <t>SERVICOS GRAFICOS E EDITORIAIS</t>
  </si>
  <si>
    <t>2024NE00065363</t>
  </si>
  <si>
    <t>14/10/2024</t>
  </si>
  <si>
    <t>23006.014272/2024-18</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</si>
  <si>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</si>
  <si>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</si>
  <si>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2024NE00048465</t>
  </si>
  <si>
    <t>23/08/2024</t>
  </si>
  <si>
    <t>23006.025803/2023-17</t>
  </si>
  <si>
    <t>154503263522024NE000358</t>
  </si>
  <si>
    <t>AQUISICAO DE LIXEIRAS</t>
  </si>
  <si>
    <t>CITY CLEAN COM. EQUIPAMENTOS LTDA</t>
  </si>
  <si>
    <t>44905234</t>
  </si>
  <si>
    <t>MAQUINAS, UTENSILIOS E EQUIPAMENTOS  DIVERSOS</t>
  </si>
  <si>
    <t>2024NE00035834</t>
  </si>
  <si>
    <t>23006.004859/2024-19</t>
  </si>
  <si>
    <t>154503263522024NE000529</t>
  </si>
  <si>
    <t>AQUISICAO E INSTALACAO DE APARELHOS DE AR CONDICIONADO</t>
  </si>
  <si>
    <t>ITOPRO INSTALACAO E MANUTENCAO DE AR CONDICIONADO LTDA</t>
  </si>
  <si>
    <t>44905212</t>
  </si>
  <si>
    <t>APARELHOS E UTENSILIOS DOMESTICOS</t>
  </si>
  <si>
    <t>2024NE00052912</t>
  </si>
  <si>
    <t>154503263522024NE000530</t>
  </si>
  <si>
    <t>LOFTY NETWORK INFORMATICA E COMERCIO LTDA</t>
  </si>
  <si>
    <t>2024NE00053012</t>
  </si>
  <si>
    <t>154503263522024NE000531</t>
  </si>
  <si>
    <t>2024NE00053112</t>
  </si>
  <si>
    <t>23006.013796/2024-91</t>
  </si>
  <si>
    <t>154503263522024NE000631</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</si>
  <si>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</si>
  <si>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SIMPLE AIR AR CONDICIONADO E REFRIGERACAO LTDA</t>
  </si>
  <si>
    <t>44905192</t>
  </si>
  <si>
    <t>INSTALACOES</t>
  </si>
  <si>
    <t>2024NE00063192</t>
  </si>
  <si>
    <t>23006.023390/2023-36</t>
  </si>
  <si>
    <t>154503263522024NE000561</t>
  </si>
  <si>
    <t>LINHA BRANCA</t>
  </si>
  <si>
    <t>FORMIGARI COMERCIO DE MOVEIS LTDA</t>
  </si>
  <si>
    <t>2024NE00056112</t>
  </si>
  <si>
    <t>154503263522024NE000562</t>
  </si>
  <si>
    <t>PRIMER SOLUCOES LTDA</t>
  </si>
  <si>
    <t>2024NE00056234</t>
  </si>
  <si>
    <t>23006.012388/2024-12</t>
  </si>
  <si>
    <t>154503263522024NE000504</t>
  </si>
  <si>
    <t>PROCESSO PARA AQUISICAO DE MATERIAL PERMANENTE - FONTES DE ALIMENTACAO ININTERRUPTAS/NOBREAKS</t>
  </si>
  <si>
    <t>46.062.761 MARIA EDUARDA DA SILVA PEREIRA LOPES</t>
  </si>
  <si>
    <t>2024NE00050430</t>
  </si>
  <si>
    <t>23006.013645/2022-71</t>
  </si>
  <si>
    <t>154503263522024NE000620</t>
  </si>
  <si>
    <t>CONTRATACAO DE EMPRESA ESPECIALIZADA PARA AS OBRAS DE ADEQUACOES E COMPLEMENTACOES DOS SISTEMAS DE PROTECAO E COMBATE A INCENDIOS (SPCI) DO CAMPUS SANTO ANDRE.</t>
  </si>
  <si>
    <t>VILARIM CONSTRUTORA LTDA</t>
  </si>
  <si>
    <t>2024NE00062092</t>
  </si>
  <si>
    <t>27/09/2024</t>
  </si>
  <si>
    <t>23006.009939/2024-61</t>
  </si>
  <si>
    <t>154503263522024NE000449</t>
  </si>
  <si>
    <t>IMPORTACAO DE TANQUE DE NITROGENIO - PROF. JORGE DIEGO MARCONI</t>
  </si>
  <si>
    <t>QINGDAO ANTECH SCIENTIFIC CO., LTD</t>
  </si>
  <si>
    <t>2024NE00044908</t>
  </si>
  <si>
    <t>08/11/2024</t>
  </si>
  <si>
    <t>23006.017874/2024-27</t>
  </si>
  <si>
    <t>154503263522024NE000552</t>
  </si>
  <si>
    <t>IMPORTACAO - GAIOLA DE FARADAY - RESPONSAVEL ANDRE SARTO POLO</t>
  </si>
  <si>
    <t>GAMRY INSTRUMENTS, INC</t>
  </si>
  <si>
    <t>2024NE00055208</t>
  </si>
  <si>
    <t>23006.016868/2024-52</t>
  </si>
  <si>
    <t>154503263522024NE000662</t>
  </si>
  <si>
    <t>REGISTRO DE PRECOS PARA EVENTUAL AQUISICAO E INSTALACAO DE APARELHOS DE AR CONDICIONADO, NOS CAMPI DA UFABC, CONFORME CONDICOES E EXIGENCIAS ESTABELECIDAS NESTE INSTRUMENTO.</t>
  </si>
  <si>
    <t>FSP COMERCIO E SERVICOS DE AR CONDICIONADO LTDA</t>
  </si>
  <si>
    <t>3096000107</t>
  </si>
  <si>
    <t>2024NE00066212</t>
  </si>
  <si>
    <t>154503263522024NE000663</t>
  </si>
  <si>
    <t>DENTECK LTDA</t>
  </si>
  <si>
    <t>2024NE00066312</t>
  </si>
  <si>
    <t>154503263522024NE000664</t>
  </si>
  <si>
    <t>2024NE00066412</t>
  </si>
  <si>
    <t>154503263522024NE630041</t>
  </si>
  <si>
    <t>239221</t>
  </si>
  <si>
    <t>2024NE63004112</t>
  </si>
  <si>
    <t>154503263522024NE630042</t>
  </si>
  <si>
    <t>239222</t>
  </si>
  <si>
    <t>2024NE63004212</t>
  </si>
  <si>
    <t>23006.005015/2024-95</t>
  </si>
  <si>
    <t>154503263522024NE000636</t>
  </si>
  <si>
    <t>IMPORTACAO DE EQUIPAMENTOS PARA MICROSCOPIA ELETRONICA DE TRANSMISSAO DE ALTARESOLUCAO (HRTEM) DA UFABC.</t>
  </si>
  <si>
    <t>E. A. FISCHIONE INSTRUMENTS, INC.</t>
  </si>
  <si>
    <t>2024NE00063608</t>
  </si>
  <si>
    <t>154503263522024NE000637</t>
  </si>
  <si>
    <t>2024NE00063708</t>
  </si>
  <si>
    <t>23006.001794/2024-50</t>
  </si>
  <si>
    <t>154503263522024NE000448</t>
  </si>
  <si>
    <t>AQUISICAO DE CILINDRO DE GASES ESPECIAIS - DIVISAO DE LABORATORIOS ACADEMICOS UMIDOS</t>
  </si>
  <si>
    <t>BR OXIGENIO E COMERCIO DE FERRAMENTAS EM GERAL LTDA</t>
  </si>
  <si>
    <t>2024NE00044838</t>
  </si>
  <si>
    <t>27/10/2023</t>
  </si>
  <si>
    <t>23006.014784/2021-31</t>
  </si>
  <si>
    <t>154503263522023NE000462</t>
  </si>
  <si>
    <t>CONTRATACAO DE SERVICOS DE TRADUCAO DE TEXTOS E INTERPRETACAO SIMULTANEA</t>
  </si>
  <si>
    <t>NETLINGUAE - IDIOMAS E PESQUISA LTDA</t>
  </si>
  <si>
    <t>2023NE00046205</t>
  </si>
  <si>
    <t>154503263522024NE000394</t>
  </si>
  <si>
    <t>CVA EMPREENDIMENTOS LTDA</t>
  </si>
  <si>
    <t>33903912</t>
  </si>
  <si>
    <t>LOCACAO DE MAQUINAS E EQUIPAMENTOS</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</si>
  <si>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</si>
  <si>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</si>
  <si>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</si>
  <si>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</si>
  <si>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</si>
  <si>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</si>
  <si>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</si>
  <si>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</si>
  <si>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</si>
  <si>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</si>
  <si>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</si>
  <si>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24/08/2022</t>
  </si>
  <si>
    <t>23006.020295/2021-19</t>
  </si>
  <si>
    <t>154503263522022NE000269</t>
  </si>
  <si>
    <t>CONTRATACAO EVENTUAL DE SERVICOS DE ESTRUTURA, LOCACAO DE EQUIPAMENTOS E MOBILIARIOS PARA A REALIZACAO DE EVENTOS, A FIM DE ATENDER AS NECESSIDADES DA UNIVERSIDADE FEDERAL DO ABC</t>
  </si>
  <si>
    <t>NUCLEO DA CRIACAO MARKETING E EVENTOS LTDA</t>
  </si>
  <si>
    <t>2022NE00026912</t>
  </si>
  <si>
    <t>12/09/2023</t>
  </si>
  <si>
    <t>23006.005228/2023-36</t>
  </si>
  <si>
    <t>154503263522023NE000369</t>
  </si>
  <si>
    <t>CONTRATACAO EVENTUAL DE SERVICOS DE ESTRUTURA, LOCACAO DE EQUIPAMENTOS E MOBILIARIOS PARA A REALIZACAO DE EVENTOS, A FIM DE ATENDER AS NECESSIDADES DA UNIVERSIDADE FEDERAL DO ABC, CONFORME CONDICOES, QUANTIDADES E EXIGENCIAS ESTABELECIDAS NO TERMO DE REFERENCIA</t>
  </si>
  <si>
    <t>EVENTUAL LIVE MARKETING LTDA</t>
  </si>
  <si>
    <t>2023NE00036912</t>
  </si>
  <si>
    <t>01/11/2023</t>
  </si>
  <si>
    <t>154503263522023NE000471</t>
  </si>
  <si>
    <t>33903923</t>
  </si>
  <si>
    <t>FESTIVIDADES E HOMENAGENS</t>
  </si>
  <si>
    <t>2023NE00047123</t>
  </si>
  <si>
    <t>27/12/2023</t>
  </si>
  <si>
    <t xml:space="preserve"> 23006.028129/2023-2</t>
  </si>
  <si>
    <t>154503263522023NE700245</t>
  </si>
  <si>
    <t>FOLHA DE PAGAMENTO - DEZEMBRO 2023</t>
  </si>
  <si>
    <t>2023NE70024501</t>
  </si>
  <si>
    <t>12/03/2024</t>
  </si>
  <si>
    <t>23006.003032/2021-45</t>
  </si>
  <si>
    <t>154503263522024NE000080</t>
  </si>
  <si>
    <t>CONTRIBUICAO PARA O PSS POR SERVIDOR AFASTADO SEM REMUNERACAO - FLAVIO EDUARDO AOKI HORITA</t>
  </si>
  <si>
    <t>2024NE00008003</t>
  </si>
  <si>
    <t>154503263522024NE700236</t>
  </si>
  <si>
    <t>FOLHA DE PAGAMENTO - DEZEMBRO/2024</t>
  </si>
  <si>
    <t>1001000000</t>
  </si>
  <si>
    <t>2024NE70023601</t>
  </si>
  <si>
    <t>154503263522024NE700237</t>
  </si>
  <si>
    <t>2024NE70023701</t>
  </si>
  <si>
    <t>31900106</t>
  </si>
  <si>
    <t>13 SALARIO - PESSOAL CIVIL</t>
  </si>
  <si>
    <t>2024NE70023706</t>
  </si>
  <si>
    <t>31900107</t>
  </si>
  <si>
    <t>FERIAS VENCIDAS E PROPOR A APOSENTADOS CIVIS</t>
  </si>
  <si>
    <t>2024NE70023707</t>
  </si>
  <si>
    <t>2024NE70023709</t>
  </si>
  <si>
    <t>2024NE70023787</t>
  </si>
  <si>
    <t>154503263522024NE700238</t>
  </si>
  <si>
    <t>2024NE70023801</t>
  </si>
  <si>
    <t>154503263522024NE700239</t>
  </si>
  <si>
    <t>2024NE70023901</t>
  </si>
  <si>
    <t>31900303</t>
  </si>
  <si>
    <t>13 SALARIO - PENSOES CIVIS</t>
  </si>
  <si>
    <t>2024NE70023903</t>
  </si>
  <si>
    <t>154503263522024NE700240</t>
  </si>
  <si>
    <t>2024NE70024001</t>
  </si>
  <si>
    <t>2024NE70024012</t>
  </si>
  <si>
    <t>31900413</t>
  </si>
  <si>
    <t>13¤ SALARIO - CONTRATO TEMPORARIO</t>
  </si>
  <si>
    <t>2024NE70024013</t>
  </si>
  <si>
    <t>2024NE70024014</t>
  </si>
  <si>
    <t>2024NE70024016</t>
  </si>
  <si>
    <t>154503263522024NE700241</t>
  </si>
  <si>
    <t>2024NE70024101</t>
  </si>
  <si>
    <t>2024NE70024104</t>
  </si>
  <si>
    <t>2024NE70024105</t>
  </si>
  <si>
    <t>2024NE70024106</t>
  </si>
  <si>
    <t>2024NE70024107</t>
  </si>
  <si>
    <t>2024NE70024110</t>
  </si>
  <si>
    <t>2024NE70024131</t>
  </si>
  <si>
    <t>2024NE70024133</t>
  </si>
  <si>
    <t>2024NE70024136</t>
  </si>
  <si>
    <t>2024NE70024137</t>
  </si>
  <si>
    <t>2024NE70024142</t>
  </si>
  <si>
    <t>2024NE70024143</t>
  </si>
  <si>
    <t>2024NE70024145</t>
  </si>
  <si>
    <t>2024NE70024146</t>
  </si>
  <si>
    <t>154503263522024NE700242</t>
  </si>
  <si>
    <t>2024NE70024232</t>
  </si>
  <si>
    <t>154503263522024NE700243</t>
  </si>
  <si>
    <t>2024NE70024314</t>
  </si>
  <si>
    <t>154503263522024NE700244</t>
  </si>
  <si>
    <t>2024NE70024411</t>
  </si>
  <si>
    <t>154503263522024NE700258</t>
  </si>
  <si>
    <t>2024NE70025806</t>
  </si>
  <si>
    <t>154503263522024NE700250</t>
  </si>
  <si>
    <t>2024NE70025007</t>
  </si>
  <si>
    <t>154503263522024NE700251</t>
  </si>
  <si>
    <t>2024NE70025107</t>
  </si>
  <si>
    <t>154503263522024NE700254</t>
  </si>
  <si>
    <t>2024NE70025403</t>
  </si>
  <si>
    <t>154503263522024NE700255</t>
  </si>
  <si>
    <t>2024NE70025503</t>
  </si>
  <si>
    <t>03/02/2023</t>
  </si>
  <si>
    <t>23006.001057/2023-76</t>
  </si>
  <si>
    <t>154503263522023NE000018</t>
  </si>
  <si>
    <t>REPASSE MENSAL DE VALORES PER CAPITA A GEAP - JANEIRO  DE 2023</t>
  </si>
  <si>
    <t>GEAP AUTOGESTAO EM SAUDE</t>
  </si>
  <si>
    <t>2023NE00001808</t>
  </si>
  <si>
    <t>154503263522024NE700245</t>
  </si>
  <si>
    <t>2024NE70024521</t>
  </si>
  <si>
    <t>154503263522024NE700246</t>
  </si>
  <si>
    <t>2024NE70024622</t>
  </si>
  <si>
    <t>154503263522024NE700247</t>
  </si>
  <si>
    <t>2024NE70024723</t>
  </si>
  <si>
    <t>154503263522024NE700248</t>
  </si>
  <si>
    <t>2024NE70024805</t>
  </si>
  <si>
    <t>154503263522024NE700249</t>
  </si>
  <si>
    <t>2024NE70024909</t>
  </si>
  <si>
    <t>154503263522024NE700252</t>
  </si>
  <si>
    <t>2024NE70025201</t>
  </si>
  <si>
    <t>154503263522024NE700253</t>
  </si>
  <si>
    <t>2024NE70025301</t>
  </si>
  <si>
    <t>154503263522024NE700256</t>
  </si>
  <si>
    <t>247691</t>
  </si>
  <si>
    <t>2024NE70025608</t>
  </si>
  <si>
    <t>154503263522024NE700257</t>
  </si>
  <si>
    <t>2024NE70025708</t>
  </si>
  <si>
    <t>23006.027895/2024-51</t>
  </si>
  <si>
    <t>154503263522024NE000669</t>
  </si>
  <si>
    <t>REPASSE MENSAL DE VALORES PERCAPITA A GEAP - DEZEMBRO/2024.</t>
  </si>
  <si>
    <t>2024NE00066908</t>
  </si>
  <si>
    <t>154503263522024NE000299</t>
  </si>
  <si>
    <t>2024NE00029902</t>
  </si>
  <si>
    <t>23006.000017/2023-15</t>
  </si>
  <si>
    <t>154503263522023NE000593</t>
  </si>
  <si>
    <t>DIARIAS ARI - INTERNACIONAL PARA SERVIDORES</t>
  </si>
  <si>
    <t>2023NE00059316</t>
  </si>
  <si>
    <t>23006.017047/2023-52</t>
  </si>
  <si>
    <t>154503263522024NE400075</t>
  </si>
  <si>
    <t>PAGAMENTO DE BOLSAS DO PROJETO IDIOMAS SEM FRONTEIRAS - CAPES/ANDIFES.</t>
  </si>
  <si>
    <t>IDIOMAS SEM FRONTEIRAS</t>
  </si>
  <si>
    <t>231253</t>
  </si>
  <si>
    <t>2024NE40007501</t>
  </si>
  <si>
    <t>154503263522024NE400133</t>
  </si>
  <si>
    <t>2024NE40013301</t>
  </si>
  <si>
    <t>154503263522024NE400136</t>
  </si>
  <si>
    <t>2024NE40013601</t>
  </si>
  <si>
    <t>24/05/2022</t>
  </si>
  <si>
    <t>23006.004798/2020-66</t>
  </si>
  <si>
    <t>154503263522022NE000120</t>
  </si>
  <si>
    <t>CONTRATACAO DE PESSOA JURIDICA PARA PRESTACAO DE SERVICOS DE COPEIRAGEM NOS CAMPI DA UFABC.</t>
  </si>
  <si>
    <t>CASTRO SILVA SERVICOS TERCEIRIZADOS LTDA</t>
  </si>
  <si>
    <t>33903705</t>
  </si>
  <si>
    <t>SERVICOS DE COPA E COZINHA</t>
  </si>
  <si>
    <t>2022NE00012005</t>
  </si>
  <si>
    <t>29/06/2022</t>
  </si>
  <si>
    <t>23006.000896/2020-24</t>
  </si>
  <si>
    <t>154503263522022NE000194</t>
  </si>
  <si>
    <t>CONTRATACAO DE SERVICO DE COLETA DE LIXO INFECTANTE DOS LABORATORIOS E BIOTERIO PARA O CAMPUS SANTO ANDRE</t>
  </si>
  <si>
    <t>SERVICO MUNICIPAL DE SANEAMENTO AMBIENTAL DE SANTO ANDR</t>
  </si>
  <si>
    <t>33903978</t>
  </si>
  <si>
    <t>LIMPEZA E CONSERVACAO</t>
  </si>
  <si>
    <t>2022NE00019478</t>
  </si>
  <si>
    <t>16/05/2023</t>
  </si>
  <si>
    <t>23006.027773/2022-01</t>
  </si>
  <si>
    <t>154503263522023NE000139</t>
  </si>
  <si>
    <t>CONTRATACAO DE EMPRESA ESPECIALIZADA PARA PRESTACAO DE SERVICOS DE LIMPEZA, ASSEIO E CONSERVACAO NAS DEPENDENCIAS DA UFABC</t>
  </si>
  <si>
    <t>VIVA SERVICOS LTDA</t>
  </si>
  <si>
    <t>33903702</t>
  </si>
  <si>
    <t>2023NE00013902</t>
  </si>
  <si>
    <t>13/03/2024</t>
  </si>
  <si>
    <t>23006.004792/2020-99</t>
  </si>
  <si>
    <t>154503263522024NE000083</t>
  </si>
  <si>
    <t>CONTRATACAO DE EMPRESA ESPECIALIZADA NA PRESTACAO DE SERVICOS DE ACONDICIONAMENTO,COLETA, TRANSPORTE, TRATAMENTO E DESTINACAO FINAL DE RESIDUOS QUIMICOS PRODUZIDOS NASDEPENDENCIAS DOS CAMPI DA UFABC</t>
  </si>
  <si>
    <t>RECINTEC TECNOLOGIAS AMBIENTAIS LTDA</t>
  </si>
  <si>
    <t>33903975</t>
  </si>
  <si>
    <t>SERVICO DE INCINERACAO,DESTRUICAO E DEMOLICAO</t>
  </si>
  <si>
    <t>2024NE00008375</t>
  </si>
  <si>
    <t>02/04/2024</t>
  </si>
  <si>
    <t>23006.010978/2023-20</t>
  </si>
  <si>
    <t>154503263522024NE000127</t>
  </si>
  <si>
    <t>AQUISICAO DE INSUMOS DE LIMPEZA</t>
  </si>
  <si>
    <t>V C SANTOS COMERCIO DE PRODUTOS DESCARTAVEIS HIGIENE E</t>
  </si>
  <si>
    <t>33903022</t>
  </si>
  <si>
    <t>MATERIAL DE LIMPEZA E PROD. DE HIGIENIZACAO</t>
  </si>
  <si>
    <t>2024NE00012722</t>
  </si>
  <si>
    <t>29/04/2024</t>
  </si>
  <si>
    <t>154503263522024NE000184</t>
  </si>
  <si>
    <t>PRESTACAO DE SERVICOS DE COPEIRAGEM NAS DEPENDENCIAS DA UFABC</t>
  </si>
  <si>
    <t>POLYVALENTE SERVICOS E APOIO ADMINISTRATIVO LTDA</t>
  </si>
  <si>
    <t>2024NE00018405</t>
  </si>
  <si>
    <t>06/05/2024</t>
  </si>
  <si>
    <t>154503263522024NE000197</t>
  </si>
  <si>
    <t>2024NE00019778</t>
  </si>
  <si>
    <t>19/06/2024</t>
  </si>
  <si>
    <t>154503263522024NE000272</t>
  </si>
  <si>
    <t>2024NE00027202</t>
  </si>
  <si>
    <t>05/07/2024</t>
  </si>
  <si>
    <t>154503263522024NE630013</t>
  </si>
  <si>
    <t>EMENDA - CONTRATACAO DE EMPRESA ESPECIALIZADA PARA PRESTACAO DE SERVICOS DE LIMPEZA, ASSEIO E CONSERVACAO NAS DEPENDENCIAS DA UFABC</t>
  </si>
  <si>
    <t>2024NE63001302</t>
  </si>
  <si>
    <t>154503263522024NE630014</t>
  </si>
  <si>
    <t>239223</t>
  </si>
  <si>
    <t>2024NE63001402</t>
  </si>
  <si>
    <t>154503263522024NE000296</t>
  </si>
  <si>
    <t>2024NE00029607</t>
  </si>
  <si>
    <t>15/08/2024</t>
  </si>
  <si>
    <t>23006.009862/2024-29</t>
  </si>
  <si>
    <t>154503263522024NE000345</t>
  </si>
  <si>
    <t>CONTRATACAO DE SERVICOS DE COLETA, TRANSPORTE, TRATAMENTO E DESTINACAO DE RESIDUOS INFECTANTES DAS CATEGORIAS A E E PARA O CAMPUS DE SAO BERNARDO DO CAMPO DA FUNDACAO UNIVERSIDADE FEDERAL DO ABC (UFABC).</t>
  </si>
  <si>
    <t>MUNICIPIO DE SAO BERNARDO DO CAMPO</t>
  </si>
  <si>
    <t>2024NE00034578</t>
  </si>
  <si>
    <t>10/09/2024</t>
  </si>
  <si>
    <t>23006.010848/2024-78</t>
  </si>
  <si>
    <t>154503263522024NE000393</t>
  </si>
  <si>
    <t>AGIL LTDA</t>
  </si>
  <si>
    <t>2024NE00039305</t>
  </si>
  <si>
    <t>11/10/2024</t>
  </si>
  <si>
    <t>23006.015514/2024-91</t>
  </si>
  <si>
    <t>154503263522024NE000482</t>
  </si>
  <si>
    <t>AQUISICAO DE ACUCAR CRISTAL</t>
  </si>
  <si>
    <t>51.035.701 MARTA AMALIA MENDONCA OLIVEIRA</t>
  </si>
  <si>
    <t>2024NE00048207</t>
  </si>
  <si>
    <t>23006.027773/2022-0</t>
  </si>
  <si>
    <t>154503263522024NE000494</t>
  </si>
  <si>
    <t>2024NE00049402</t>
  </si>
  <si>
    <t>04/11/2024</t>
  </si>
  <si>
    <t>154503263522024NE000527</t>
  </si>
  <si>
    <t>2024NE00052705</t>
  </si>
  <si>
    <t>23006.004860/2024-43</t>
  </si>
  <si>
    <t>154503263522024NE000575</t>
  </si>
  <si>
    <t>AQUISICAO DE INSUMOS PARA COLETA DE RESIDUOS</t>
  </si>
  <si>
    <t>LSC COMERCIAL LTDA</t>
  </si>
  <si>
    <t>2024NE00057535</t>
  </si>
  <si>
    <t>154503263522024NE000576</t>
  </si>
  <si>
    <t>STOP LAB DISTRIBUIDORA LTDA</t>
  </si>
  <si>
    <t>2024NE00057635</t>
  </si>
  <si>
    <t>23006.015159/2024-50</t>
  </si>
  <si>
    <t>154503263522024NE000621</t>
  </si>
  <si>
    <t>55.056.487 GEOVANY SEBASTIAN VALADARES DOS SANTOS</t>
  </si>
  <si>
    <t>2024NE00062122</t>
  </si>
  <si>
    <t>154503263522024NE000622</t>
  </si>
  <si>
    <t>BRILLARE COMERCIO DE PRODUTOS DE HIGIENE E LIMPEZA LTDA</t>
  </si>
  <si>
    <t>2024NE00062222</t>
  </si>
  <si>
    <t>154503263522024NE000623</t>
  </si>
  <si>
    <t>DARLU INDUSTRIA TEXTIL LTDA</t>
  </si>
  <si>
    <t>2024NE00062322</t>
  </si>
  <si>
    <t>154503263522024NE000624</t>
  </si>
  <si>
    <t>DONADI COMERCIO E REPRESENTACAO LTDA</t>
  </si>
  <si>
    <t>2024NE00062422</t>
  </si>
  <si>
    <t>154503263522024NE000625</t>
  </si>
  <si>
    <t>INDUSTRIA TEXTIL C C A LTDA</t>
  </si>
  <si>
    <t>2024NE00062522</t>
  </si>
  <si>
    <t>154503263522024NE000626</t>
  </si>
  <si>
    <t>LUTAR DISTRIBUIDORA DE PRODUTOS DE LIMPEZA LTDA</t>
  </si>
  <si>
    <t>2024NE00062622</t>
  </si>
  <si>
    <t>154503263522024NE000627</t>
  </si>
  <si>
    <t>MAED COMERCIO E SERVICOS ADMINISTRATIVOS LTDA</t>
  </si>
  <si>
    <t>2024NE00062722</t>
  </si>
  <si>
    <t>24/10/2024</t>
  </si>
  <si>
    <t>23006.007880/2024-76</t>
  </si>
  <si>
    <t>154503263522024NE000499</t>
  </si>
  <si>
    <t>AQUISICAO POR IMPORTACAO DE AMPLIFICADOR DE REGISTRO ELETRICO E ACESSORIOS.</t>
  </si>
  <si>
    <t>TUCKER-DAVIS TECHNOLOGIES, INC</t>
  </si>
  <si>
    <t>2024NE00049925</t>
  </si>
  <si>
    <t>26/11/2024</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</si>
  <si>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</si>
  <si>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</si>
  <si>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</si>
  <si>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</si>
  <si>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</si>
  <si>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</si>
  <si>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154503263522024NE000462</t>
  </si>
  <si>
    <t>AQUISICAO DE MATERIAIS PLASTICOS E VIDRARIAS PARA LABORATORIO</t>
  </si>
  <si>
    <t>TDA MATERIAIS E INSUMOS PARA LABORATORIO LTDA</t>
  </si>
  <si>
    <t>2024NE00046235</t>
  </si>
  <si>
    <t>154503263522024NE000465</t>
  </si>
  <si>
    <t>LILIANE ALARCAO DIAS CORREA RAMANZINI</t>
  </si>
  <si>
    <t>2024NE00046535</t>
  </si>
  <si>
    <t>154503263522024NE000466</t>
  </si>
  <si>
    <t>AQUISICAO DE MATERIAIS PLASTICOS E VIDRARIAS PARA LABORATORIO.</t>
  </si>
  <si>
    <t>2024NE00046635</t>
  </si>
  <si>
    <t>16/12/2024</t>
  </si>
  <si>
    <t>23006.019991/2024-25</t>
  </si>
  <si>
    <t>154503263522024NE000649</t>
  </si>
  <si>
    <t>CONTRATACAO DE EMPRESA ESPECIALIZADA EM SERVICOS TECNICOS PARA PREPARACAO DE EQUIPAMENTO SEQUENCIADOR, EFETUANDO O TRAVAMENTO PARA A MOVIMENTACAO E TRANSPORTE, E POSTERIOR DESTRAVAMENTO E INSTALACAO NA FUNDACAO UNIVERSIDADE FEDERAL DO ABC.</t>
  </si>
  <si>
    <t>ILLUMINA BRASIL PRODUTOS DE BIOTECNOLOGIA LTDA</t>
  </si>
  <si>
    <t>2024NE00064917</t>
  </si>
  <si>
    <t>23006.009519/2024-84</t>
  </si>
  <si>
    <t>154503263522024NE000650</t>
  </si>
  <si>
    <t>IMPORTACAO DE KITS DE PREPARACAO PARA MICROSCOPIA ELETRONICA DE TRANSMISSAO DE ALTA RESOLUCAO</t>
  </si>
  <si>
    <t>RODTECH SOLUTIONS, INC.</t>
  </si>
  <si>
    <t>2024NE00065035</t>
  </si>
  <si>
    <t>18/05/2023</t>
  </si>
  <si>
    <t>23006.014670/2022-72</t>
  </si>
  <si>
    <t>154503263522023NE000154</t>
  </si>
  <si>
    <t>REGISTRO DE PRECOS PARA AQUISICAO DE REAGENTES PARA OS CURSOS DE GRADUACAO DA FUNDACAO UNIVERSIDADE FEDERAL DO ABC ¿ UFABC</t>
  </si>
  <si>
    <t>FOX SCIENCE COMERCIO &amp; PRODUTOS LTDA</t>
  </si>
  <si>
    <t>33903011</t>
  </si>
  <si>
    <t>MATERIAL QUIMICO</t>
  </si>
  <si>
    <t>2023NE00015411</t>
  </si>
  <si>
    <t>19/03/2024</t>
  </si>
  <si>
    <t>23006.015344/2023-63</t>
  </si>
  <si>
    <t>154503263522024NE000103</t>
  </si>
  <si>
    <t>ATA DE REGISTRO DE PRECOS PARA AQUISICAO DE MATERIAL DE CONSUMO (REAGENTES) - PARA A COORDENACAO DOS LABORATORIOS DIDATICOS DA FUNDACAO UNIVERSIDADE FEDERAL DO ABC - UFABC</t>
  </si>
  <si>
    <t>SIGMA-ALDRICH BRASIL LTDA</t>
  </si>
  <si>
    <t>33903040</t>
  </si>
  <si>
    <t>MATERIAL BIOLOGICO</t>
  </si>
  <si>
    <t>2024NE00010340</t>
  </si>
  <si>
    <t>154503263522024NE000310</t>
  </si>
  <si>
    <t>ATA DE REGISTRO DE PRECOS PARA AQUISICAO DE MATERIAL DE CONSUMO (REAGENTES) - PARA A COORDENACAO DOS LABORATORIOS DIDATICOS DA FUNDACAO UNIVERSIDADE FEDERAL DO ABC-UFABC</t>
  </si>
  <si>
    <t>2024NE00031011</t>
  </si>
  <si>
    <t>154503263522024NE000515</t>
  </si>
  <si>
    <t>ALCACER EQUIPAMENTOS E PRODUTOS PARA LABORATORIOS LTDA</t>
  </si>
  <si>
    <t>2024NE00051511</t>
  </si>
  <si>
    <t>154503263522024NE000517</t>
  </si>
  <si>
    <t>CELLCO BIOTEC DO BRASIL LTDA.</t>
  </si>
  <si>
    <t>2024NE00051711</t>
  </si>
  <si>
    <t>154503263522024NE000518</t>
  </si>
  <si>
    <t>2024NE00051840</t>
  </si>
  <si>
    <t>154503263522024NE000519</t>
  </si>
  <si>
    <t>2024NE00051911</t>
  </si>
  <si>
    <t>154503263522024NE000520</t>
  </si>
  <si>
    <t>MOLECULAR BIOTECNOLOGIA LTDA</t>
  </si>
  <si>
    <t>2024NE00052040</t>
  </si>
  <si>
    <t>154503263522024NE000523</t>
  </si>
  <si>
    <t>PROMEGA BIOTECNOLOGIA DO BRASIL LTDA.</t>
  </si>
  <si>
    <t>2024NE00052340</t>
  </si>
  <si>
    <t>154503263522024NE000524</t>
  </si>
  <si>
    <t>REY-GLASS COMERCIAL E SERVICOS LTDA</t>
  </si>
  <si>
    <t>2024NE00052411</t>
  </si>
  <si>
    <t>154503263522024NE000525</t>
  </si>
  <si>
    <t>ZELLATECK COMERCIO E IMPORTACAO LTDA</t>
  </si>
  <si>
    <t>2024NE00052511</t>
  </si>
  <si>
    <t>154503263522024NE000532</t>
  </si>
  <si>
    <t>LIFE TECHNOLOGIES BRASIL COMERCIO E INDUSTRIA DE PRODUT</t>
  </si>
  <si>
    <t>2024NE00053211</t>
  </si>
  <si>
    <t>22/05/2023</t>
  </si>
  <si>
    <t>154503263522023NE000174</t>
  </si>
  <si>
    <t>REGISTRO DE PRECOS PARA AQUISICAO DE REAGENTES PARA OS CURSOS DE GRADUACAO DA FUNDACAO UNIVERSIDADE FEDERAL DO ABC ¿ UFABC.</t>
  </si>
  <si>
    <t>2023NE00017411</t>
  </si>
  <si>
    <t>26/09/2024</t>
  </si>
  <si>
    <t>154503263522024NE000446</t>
  </si>
  <si>
    <t>33903004</t>
  </si>
  <si>
    <t>GAS E OUTROS MATERIAIS ENGARRAFADOS</t>
  </si>
  <si>
    <t>2024NE00044604</t>
  </si>
  <si>
    <t>23006.001797/2024-93</t>
  </si>
  <si>
    <t>154503263522024NE000661</t>
  </si>
  <si>
    <t>MANUTENCAO DE EQUIPAMENTOS DOS LABORATORIOS ACADEMICOS UMIDOS.</t>
  </si>
  <si>
    <t>WELLINGTON JOSE BATISTA</t>
  </si>
  <si>
    <t>2024NE00066117</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</si>
  <si>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</si>
  <si>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</si>
  <si>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</si>
  <si>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</si>
  <si>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</si>
  <si>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</si>
  <si>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</si>
  <si>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</si>
  <si>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</si>
  <si>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</si>
  <si>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</si>
  <si>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</si>
  <si>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</si>
  <si>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</si>
  <si>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16/05/2024</t>
  </si>
  <si>
    <t>23006.006480/2024-43</t>
  </si>
  <si>
    <t>154503263522024NE000221</t>
  </si>
  <si>
    <t>AQUISICAO POR IMPORTACAO DOS ACESSORIOS DO ANALISADOR TERMICO - PROF. JORGE DIEGO MARCONI</t>
  </si>
  <si>
    <t>SHIMADZU LATIN AMERICA S.A</t>
  </si>
  <si>
    <t>2024NE00022125</t>
  </si>
  <si>
    <t>28/08/2024</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</si>
  <si>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</si>
  <si>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</si>
  <si>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</si>
  <si>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</si>
  <si>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</si>
  <si>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23006.000087/2021-01</t>
  </si>
  <si>
    <t>154503263522024NE000667</t>
  </si>
  <si>
    <t>CARTAO PESQUISADOR - SOLICITACAO Nº 01/2021 PARA ATENDIMENTO AS DEMANDAS DO PROJETO CENTRAL EXPERIMENTAL MULTIUSUARIO - CEM</t>
  </si>
  <si>
    <t>ROOSEVELT DROPPA JUNIOR</t>
  </si>
  <si>
    <t>2024NE00066701</t>
  </si>
  <si>
    <t>23006.016703/2024-81</t>
  </si>
  <si>
    <t>154503263522024NE000553</t>
  </si>
  <si>
    <t>IMPORTACAO - GEL ELETROLITICO - RESPONSAVEL YOSSI ZANA</t>
  </si>
  <si>
    <t>BRAIN SUPPORT CORPORATION</t>
  </si>
  <si>
    <t>33903036</t>
  </si>
  <si>
    <t>MATERIAL HOSPITALAR</t>
  </si>
  <si>
    <t>2024NE00055336</t>
  </si>
  <si>
    <t>26/03/2024</t>
  </si>
  <si>
    <t>23006.001906/2024-72</t>
  </si>
  <si>
    <t>154503263522024NE000122</t>
  </si>
  <si>
    <t>CONTRATACAO DE SERVICOS DE FORNECIMENTO DE KIT LANCHES PARA ATENDIMENTO AS DEMANDAS DA PRO-REITORIA DE EXTENSAO E CULTURA - PROEC</t>
  </si>
  <si>
    <t>HARMONY FOOD SOLUTIONS LTDA</t>
  </si>
  <si>
    <t>2024NE00012207</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</si>
  <si>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</si>
  <si>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</si>
  <si>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</si>
  <si>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</si>
  <si>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</si>
  <si>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</si>
  <si>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03/10/2024</t>
  </si>
  <si>
    <t>23006.014428/2024-61</t>
  </si>
  <si>
    <t>154503263522024NE000472</t>
  </si>
  <si>
    <t>CONTRATACAO DE GRUPO ARTISTICO PARA A REALIZACAO DA APRESENTACAO TEATRAL - NHANDERUVUCU, O MENINO TROVAO</t>
  </si>
  <si>
    <t>ENCANTORIA PRODUCOES ARTISTICAS E CULTURAIS LTDA</t>
  </si>
  <si>
    <t>2024NE00047205</t>
  </si>
  <si>
    <t>18/06/2024</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</si>
  <si>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</si>
  <si>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</si>
  <si>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</si>
  <si>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</si>
  <si>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21/06/2024</t>
  </si>
  <si>
    <t>154503263522024NE630009</t>
  </si>
  <si>
    <t>2024NE63000965</t>
  </si>
  <si>
    <t>09/02/2022</t>
  </si>
  <si>
    <t>23006.000183/2022-22</t>
  </si>
  <si>
    <t>154503263522022NE000015</t>
  </si>
  <si>
    <t>AQUISICAO DE REGISTRO ISBN PARA PUBLICACOES DA UFABC E DE SUA EDITORA.</t>
  </si>
  <si>
    <t>CAMARA BRASILEIRA DO LIVRO</t>
  </si>
  <si>
    <t>2022NE00001563</t>
  </si>
  <si>
    <t>05/03/2024</t>
  </si>
  <si>
    <t>23006.003118/2024-11</t>
  </si>
  <si>
    <t>154503263522024NE000073</t>
  </si>
  <si>
    <t>PAGAMENTO DE INSCRICAO NO PREMIO JABUTI ACADEMICO 2024</t>
  </si>
  <si>
    <t>2024NE00007365</t>
  </si>
  <si>
    <t>21/05/2024</t>
  </si>
  <si>
    <t>154503263522024NE000227</t>
  </si>
  <si>
    <t>CONTRATACAO EVENTUAL DE SERVICOS DE ESTRUTURA, LOCACAO DE EQUIPAMENTOS E MOBILIARIOS PARA A REALIZACAO DE EVENTOS</t>
  </si>
  <si>
    <t>START SOLUCOES INTEGRADAS LTDA</t>
  </si>
  <si>
    <t>2024NE00022723</t>
  </si>
  <si>
    <t>154503263522024NE000255</t>
  </si>
  <si>
    <t>CONTRATACAO DE SERVICO DE OUTSOURCING - ALMOXARIFADO VIRTUAL</t>
  </si>
  <si>
    <t>2024NE00025516</t>
  </si>
  <si>
    <t>23006.024897/2023-15</t>
  </si>
  <si>
    <t>154503263522024NE000303</t>
  </si>
  <si>
    <t>AQUISICAO DE INSUMOS PARA SANITARIOS</t>
  </si>
  <si>
    <t>PRACIMAX CASA E CONSTRUCAO LTDA</t>
  </si>
  <si>
    <t>33903024</t>
  </si>
  <si>
    <t>MATERIAL P/ MANUT.DE BENS IMOVEIS/INSTALACOES</t>
  </si>
  <si>
    <t>2024NE00030324</t>
  </si>
  <si>
    <t>25/10/2024</t>
  </si>
  <si>
    <t>154503263522024NE000502</t>
  </si>
  <si>
    <t>VIRTUE COMERCIO LTDA</t>
  </si>
  <si>
    <t>2024NE00050224</t>
  </si>
  <si>
    <t>23006.001943/2024-81</t>
  </si>
  <si>
    <t>154503263522024NE000615</t>
  </si>
  <si>
    <t>AQUISICAO DE MATERIAL GRAFICO.</t>
  </si>
  <si>
    <t>SANDPLAST COMERCIO DE PLASTICOS LTDA</t>
  </si>
  <si>
    <t>2024NE00061516</t>
  </si>
  <si>
    <t>154503263522024NE000617</t>
  </si>
  <si>
    <t>JOCEAN INDUSTRIA GRAFICA LTDA</t>
  </si>
  <si>
    <t>2024NE00061716</t>
  </si>
  <si>
    <t>23006.010994/2024-01</t>
  </si>
  <si>
    <t>154503263522024NE000616</t>
  </si>
  <si>
    <t>AQUISICAO DE REFLETORES LED</t>
  </si>
  <si>
    <t>MARTHO LED LTDA</t>
  </si>
  <si>
    <t>2024NE00061626</t>
  </si>
  <si>
    <t>14/06/2024</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</si>
  <si>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</si>
  <si>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</si>
  <si>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</si>
  <si>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</si>
  <si>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</si>
  <si>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</si>
  <si>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2024NE00026244</t>
  </si>
  <si>
    <t>27/02/2023</t>
  </si>
  <si>
    <t>23006.017856/2022-83</t>
  </si>
  <si>
    <t>154503263522023NE000046</t>
  </si>
  <si>
    <t>REGISTRO DE PRECOS PARA EVENTUAL AQUISICAO DE MATERIAIS PARA SECAO DE ENGENHARIA DE SEGURANCA DO TRABALHO.</t>
  </si>
  <si>
    <t>AZALINI SINALIZACAO LTDA</t>
  </si>
  <si>
    <t>2023NE00004644</t>
  </si>
  <si>
    <t>23006.019096/2021-68</t>
  </si>
  <si>
    <t>154503263522023NE000351</t>
  </si>
  <si>
    <t>REGISTRO DE PRECOS PARA EVENTUAL AQUISICAO DE EQUIPAMENTOS DE PROTECAO INDIVIDUAL E DE RESPOSTA A EMERGENCIA</t>
  </si>
  <si>
    <t>AMDA SECURITY IMPORTADORA LTDA</t>
  </si>
  <si>
    <t>2023NE00035128</t>
  </si>
  <si>
    <t>23006.028112/2023-75</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</si>
  <si>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</si>
  <si>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</si>
  <si>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</si>
  <si>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</si>
  <si>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</si>
  <si>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</si>
  <si>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</si>
  <si>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154503263522024NE000577</t>
  </si>
  <si>
    <t>REGISTRO DE PRECOS PARA EVENTUAL AQUISICAO DE EQUIPAMENTOS DE PROTECAO INDIVIDUAL E DE RESPOSTA A EMERGENCIA PARA ATENDER AS NECESSIDADES DA FUNDACAO UNIVERSIDADE FEDERAL DO ABC  UFABC</t>
  </si>
  <si>
    <t>ABEX SUPPLY IMPORTACAO E EXPORTACAO  LTDA</t>
  </si>
  <si>
    <t>2024NE00057728</t>
  </si>
  <si>
    <t>154503263522024NE000578</t>
  </si>
  <si>
    <t>REGISTRO DE PRECOS PARA EVENTUAL AQUISICAO DE EQUIPAMENTOS DE PROTECAO INDIVIDUAL E DE RESPOSTA A EMERGENCIA PARA ATENDER AS NECESSIDADES DA FUNDACAO UNIVERSIDADE FEDERAL DO ABC UFABC</t>
  </si>
  <si>
    <t>PARANASEG EQUIPAMENTOS E SUPRIMENTOS INDUSTRIAIS LTDA</t>
  </si>
  <si>
    <t>2024NE00057828</t>
  </si>
  <si>
    <t>20/03/2019</t>
  </si>
  <si>
    <t>23006001311201526</t>
  </si>
  <si>
    <t>154503263522019NE800077</t>
  </si>
  <si>
    <t>PROT:11010103  CONTRATACAO DE EMPRESA PARA PRESTACAO DE SERVICOS DE JARDINAGEM  PROC ORIGEM: 2015PR00128</t>
  </si>
  <si>
    <t>RENIM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</si>
  <si>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</si>
  <si>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</si>
  <si>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</si>
  <si>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</si>
  <si>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</si>
  <si>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</si>
  <si>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</si>
  <si>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11/03/2022</t>
  </si>
  <si>
    <t>23006.001851/2016-91</t>
  </si>
  <si>
    <t>154503263522022NE000031</t>
  </si>
  <si>
    <t>CONTRATACAO DE SERVICOS DE MANUTENCAO DE SISTEMAS DE AR CONDICIONADO E EXAUSTAO.</t>
  </si>
  <si>
    <t>ENCLIMAR ENGENHARIA DE CLIMATIZACAO LTDA</t>
  </si>
  <si>
    <t>2022NE00003117</t>
  </si>
  <si>
    <t>17/04/2023</t>
  </si>
  <si>
    <t>23006.000287/2019-31</t>
  </si>
  <si>
    <t>154503263522023NE000100</t>
  </si>
  <si>
    <t>CONTRATACAO DE EMPRESA PARA PRESTACAO DE SERVICOS DE JARDINAGEM</t>
  </si>
  <si>
    <t>2023NE00010001</t>
  </si>
  <si>
    <t>04/07/2023</t>
  </si>
  <si>
    <t>23006.007293/2020-53</t>
  </si>
  <si>
    <t>154503263522023NE000231</t>
  </si>
  <si>
    <t>PRESTACAO DE SERVICOS CONTINUOS DE MANUTENCAO PREVENTIVA, CORRETIVA E PREDITIVA PREDIAL COM FORNECIMENTO DE MAO-DE-OBRA NOS CAMPUS DA FUNDACAO UNIVERSIDADE FEDERAL DO ABC</t>
  </si>
  <si>
    <t>ACTIVE ENGENHARIA LTDA</t>
  </si>
  <si>
    <t>2023NE00023116</t>
  </si>
  <si>
    <t>17/07/2023</t>
  </si>
  <si>
    <t>23006.004799/2020-19</t>
  </si>
  <si>
    <t>154503263522023NE000265</t>
  </si>
  <si>
    <t>CONTRATACAO DE EMPRESA ESPECIALIZADA PARA PRESTACAO DE SERVICOS DE CONTROLE DE PRAGAS (DESINSETIZACAO, DESRATIZACAO E DESCUPINIZACAO) NOS CAMPI DA UFABC.</t>
  </si>
  <si>
    <t>COBRA SAUDE AMBIENTAL LTDA</t>
  </si>
  <si>
    <t>2023NE00026578</t>
  </si>
  <si>
    <t>154503263522023NE000352</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</si>
  <si>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</si>
  <si>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2023NE00035217</t>
  </si>
  <si>
    <t>18/01/2024</t>
  </si>
  <si>
    <t>154503263522024NE000013</t>
  </si>
  <si>
    <t>2024NE00001301</t>
  </si>
  <si>
    <t>08/02/2024</t>
  </si>
  <si>
    <t>23006.000040/2019-15</t>
  </si>
  <si>
    <t>154503263522024NE000045</t>
  </si>
  <si>
    <t>CONTRATACAO DE PESSOA JURIDICA PARA PRESTACAO DE SERVICOS DE GERENCIAMENTO DO ALMOXARIFADO</t>
  </si>
  <si>
    <t>PEDRO REGINALDO DE ALBERNAZ FARIA E FAGUNDES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</si>
  <si>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</si>
  <si>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</si>
  <si>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</si>
  <si>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</si>
  <si>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</si>
  <si>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</si>
  <si>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154503263522024NE000064</t>
  </si>
  <si>
    <t>2024NE00006416</t>
  </si>
  <si>
    <t>03/04/2024</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</si>
  <si>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</si>
  <si>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</si>
  <si>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</si>
  <si>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</si>
  <si>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14/05/2024</t>
  </si>
  <si>
    <t>154503263522024NE000217</t>
  </si>
  <si>
    <t>CONTRATACAO DE SERVICOS CONTINUOS DE MANUTENCAO PREVENTIVA E CORRETIVA EM GMG (GRUPOS MOTOR GERADOR) INSTALADOS NAS DEPENDENCIAS DOS CAMPI DA FUNDACAO UNIVERSIDADE FEDERAL DO ABC.</t>
  </si>
  <si>
    <t>2024NE00021717</t>
  </si>
  <si>
    <t>11/06/2024</t>
  </si>
  <si>
    <t>154503263522024NE000259</t>
  </si>
  <si>
    <t>2024NE00025978</t>
  </si>
  <si>
    <t>02/07/2024</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</si>
  <si>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</si>
  <si>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</si>
  <si>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</si>
  <si>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</si>
  <si>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</si>
  <si>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</si>
  <si>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09/08/2024</t>
  </si>
  <si>
    <t>154503263522024NE630018</t>
  </si>
  <si>
    <t>2024NE63001816</t>
  </si>
  <si>
    <t>154503263522024NE630019</t>
  </si>
  <si>
    <t>2024NE63001916</t>
  </si>
  <si>
    <t>154503263522024NE000350</t>
  </si>
  <si>
    <t>CONTRATACAO DE PESSOA JURIDICA ESPECIALIZADA NA PRESTACAO DE SERVICO DE MANUTENCAO DE ELVADORES PARA O CAMPUS SBC</t>
  </si>
  <si>
    <t>2024NE00035016</t>
  </si>
  <si>
    <t>22/08/2024</t>
  </si>
  <si>
    <t>154503263522024NE000357</t>
  </si>
  <si>
    <t>2024NE00035701</t>
  </si>
  <si>
    <t>154503263522024NE000427</t>
  </si>
  <si>
    <t>2024NE00042716</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</si>
  <si>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</si>
  <si>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</si>
  <si>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</si>
  <si>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</si>
  <si>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</si>
  <si>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</si>
  <si>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154503263522024NE000597</t>
  </si>
  <si>
    <t>2024NE00059778</t>
  </si>
  <si>
    <t>154503263522024NE000601</t>
  </si>
  <si>
    <t>2024NE00060178</t>
  </si>
  <si>
    <t>154503263522024NE000603</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</si>
  <si>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</si>
  <si>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2024NE00060317</t>
  </si>
  <si>
    <t>154503263522024NE000638</t>
  </si>
  <si>
    <t>CONTRATACAO DE EMPRESA ESPECIALIZADA PARA A PRESTACAO DE SERVICOS CONTINUADOS DE MANUTENCAO PREVENTIVA E CORRETIVA NOS SISTEMAS DE AR-CONDICIONADO CENTRAL , AGUA GELADA, FAN COIL, DE APARELHOS DE AR-CONDICIONADO INDIVIDUAIS TIPO SPLIT, JANELA, SISTEMAS DE EXAUSTAO E OUTROS COM FORNECIMENTO DE PECAS E MATERIAIS, PARA O CAMPUS DE SANTO ANDRE E DE SAO BERNARDO DO CAMPO DA UFABC.</t>
  </si>
  <si>
    <t>2024NE00063817</t>
  </si>
  <si>
    <t>23006.013804/2024-08</t>
  </si>
  <si>
    <t>154503263522024NE000646</t>
  </si>
  <si>
    <t>CONTRATACAO DE EMPRESA PARA PRESTACAO DE SERVICOS DE JARDINAGEM E MANUTENCAO DAS AREAS VERDES</t>
  </si>
  <si>
    <t>2024NE00064601</t>
  </si>
  <si>
    <t>23006.002293/2024-91</t>
  </si>
  <si>
    <t>154503263522024NE000670</t>
  </si>
  <si>
    <t>CONTRATACAO DE PESSOA JURIDICA ESPECIALIZADA PARA PRESTACAO DOS SERVICOS CONTINUOS DE OPERACIONALIZACAO DO ALMOXARIFADO NAS DEPENDENCIAS DO CAMPUS SANTO ANDRE DA FUNDACAO UNIVERSIDADE FEDERAL DO ABC.</t>
  </si>
  <si>
    <t>2024NE00067001</t>
  </si>
  <si>
    <t>154503263522024NE000674</t>
  </si>
  <si>
    <t>2024NE00067416</t>
  </si>
  <si>
    <t>28/09/2023</t>
  </si>
  <si>
    <t>23006.012778/2023-10</t>
  </si>
  <si>
    <t>154503263522023NE000406</t>
  </si>
  <si>
    <t>REGISTRO DE PRECOS PARA A EVENTUAL CONTRATACAO DE EMPRESA(S) ESPECIALIZADA(S) PARA RECARGA DE EXTINTORES DE INCENDIO E MANUTENCAO EM MANGUEIRAS DE COMBATE A INCENDIO.</t>
  </si>
  <si>
    <t>UNIAO FORTE CONTRA INCENDIO LTDA</t>
  </si>
  <si>
    <t>2023NE00040604</t>
  </si>
  <si>
    <t>23/04/2024</t>
  </si>
  <si>
    <t>154503263522024NE000164</t>
  </si>
  <si>
    <t>REGISTRO DE PRECOS PARA A EVENTUAL CONTRATACAO DE EMPRESA(S) ESPECIALIZADA(S) PARA RECARGA DE EXTINTORES DE INCENDIO E MANUTENCAO EM MANGUEIRAS DE COMBATE A INCENDIO</t>
  </si>
  <si>
    <t>2024NE00016404</t>
  </si>
  <si>
    <t>154503263522024NE000165</t>
  </si>
  <si>
    <t>ERNESTINA COMERCIO DE EXTINTORES E SISTEMA DE SEGURANCA</t>
  </si>
  <si>
    <t>2024NE00016504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</si>
  <si>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</si>
  <si>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</si>
  <si>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</si>
  <si>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</si>
  <si>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</si>
  <si>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</si>
  <si>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</si>
  <si>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</si>
  <si>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</si>
  <si>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</si>
  <si>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</si>
  <si>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</si>
  <si>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</si>
  <si>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</si>
  <si>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</si>
  <si>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</si>
  <si>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</si>
  <si>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</si>
  <si>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</si>
  <si>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17/10/2023</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</si>
  <si>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</si>
  <si>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</si>
  <si>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</si>
  <si>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</si>
  <si>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2023NE00042392</t>
  </si>
  <si>
    <t>154503263522024NE630036</t>
  </si>
  <si>
    <t>CONTRATACAO DE EMPRESA ESPECIALIZADA PARA AS OBRAS DE ADEQUACOES E COMPLEMENTACOES DOS SISTEMAS DE PROTECAO E COMBATE A INCENDIOS (SPCI) DO CAMPUS SAO BERNARDO DO CAMPO. ATESTO QUE O EMPENHO ESTA EM CONSONANCIA COM A PORTARIA CONJUNTA MF/MPO/MGI/CGU/SRI-PR Nº 111/2024.</t>
  </si>
  <si>
    <t>2024NE63003692</t>
  </si>
  <si>
    <t>23006.023848/2023-57</t>
  </si>
  <si>
    <t>154503263522024NE000655</t>
  </si>
  <si>
    <t>CONTRATACAO DE SERVICOS DE FORNECIMENTO, INSTALACAO E CERTIFICACAO DE CABEAMENTO OPTICO E DE CABEAMENTO ESTRUTURADO METALICO PARA OS CAMPI DE SANTO ANDRE E SAO BERNARDO DO CAMPO DA UFABC.</t>
  </si>
  <si>
    <t>ALFA TELECOM ENGENHARIA E TECNOLOGIA EM REDES LTDA</t>
  </si>
  <si>
    <t>2024NE00065592</t>
  </si>
  <si>
    <t>154503263522024NE000656</t>
  </si>
  <si>
    <t>2024NE00065692</t>
  </si>
  <si>
    <t>154503263522024NE000657</t>
  </si>
  <si>
    <t>2024NE00065792</t>
  </si>
  <si>
    <t>154503263522024NE000658</t>
  </si>
  <si>
    <t>2024NE00065892</t>
  </si>
  <si>
    <t>154503263522024NE000659</t>
  </si>
  <si>
    <t>2024NE00065992</t>
  </si>
  <si>
    <t>29/04/2022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</si>
  <si>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</si>
  <si>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</si>
  <si>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</si>
  <si>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</si>
  <si>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</si>
  <si>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25/09/2023</t>
  </si>
  <si>
    <t>154503263522023NE000401</t>
  </si>
  <si>
    <t>CONTRATACAO DE EMPRESA PARA PRESTACAO DE SERVICOS DE ZELADORIA E AJUDANTES GERAIS NA UFABC</t>
  </si>
  <si>
    <t>2023NE00040101</t>
  </si>
  <si>
    <t>10/05/2024</t>
  </si>
  <si>
    <t>154503263522024NE000209</t>
  </si>
  <si>
    <t>CONTRATACAO DE EMPRESA PARA PRESTACAO DE SERVICOS DE ZELADORIA E AJUDANTES GERAIS NA UFABC.</t>
  </si>
  <si>
    <t>2024NE00020901</t>
  </si>
  <si>
    <t>154503263522024NE000386</t>
  </si>
  <si>
    <t>2024NE00038601</t>
  </si>
  <si>
    <t>09/12/2021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</si>
  <si>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</si>
  <si>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</si>
  <si>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</si>
  <si>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</si>
  <si>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</si>
  <si>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</si>
  <si>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</si>
  <si>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</si>
  <si>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23006.018111/2021-51</t>
  </si>
  <si>
    <t>154503263522023NE000350</t>
  </si>
  <si>
    <t>PRESTACAO DE SERVICOS CONTINUOS DE PORTARIA</t>
  </si>
  <si>
    <t>PROGRIDA - PRESTACAO DE SERVICOS LTDA</t>
  </si>
  <si>
    <t>2023NE00035001</t>
  </si>
  <si>
    <t>154503263522024NE000133</t>
  </si>
  <si>
    <t>LOGICA SEGURANCA E VIGILANCIA LTDA</t>
  </si>
  <si>
    <t>2024NE00013303</t>
  </si>
  <si>
    <t>25/06/2024</t>
  </si>
  <si>
    <t>154503263522024NE000276</t>
  </si>
  <si>
    <t>2024NE00027603</t>
  </si>
  <si>
    <t>12/09/2024</t>
  </si>
  <si>
    <t>154503263522024NE000409</t>
  </si>
  <si>
    <t>2024NE00040903</t>
  </si>
  <si>
    <t>16/09/2024</t>
  </si>
  <si>
    <t>154503263522024NE000422</t>
  </si>
  <si>
    <t>2024NE00042201</t>
  </si>
  <si>
    <t>154503263522024NE000605</t>
  </si>
  <si>
    <t>2024NE00060501</t>
  </si>
  <si>
    <t>154503263522024NE000645</t>
  </si>
  <si>
    <t>2024NE00064501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</si>
  <si>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</si>
  <si>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</si>
  <si>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</si>
  <si>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</si>
  <si>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</si>
  <si>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</si>
  <si>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</si>
  <si>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</si>
  <si>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</si>
  <si>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</si>
  <si>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</si>
  <si>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</si>
  <si>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</si>
  <si>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</si>
  <si>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</si>
  <si>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23/08/2022</t>
  </si>
  <si>
    <t>154503263522022NE000262</t>
  </si>
  <si>
    <t>2022NE00026203</t>
  </si>
  <si>
    <t>11/09/2023</t>
  </si>
  <si>
    <t>154503263522023NE000357</t>
  </si>
  <si>
    <t>2023NE00035703</t>
  </si>
  <si>
    <t>23006.002235/2024-67</t>
  </si>
  <si>
    <t>154503263522024NE000130</t>
  </si>
  <si>
    <t>CONTRATACAO DE EMPRESA ESPECIALIZADA NO FORNECIMENTO DO SOFTWARE CANVA PRO PARA EQUIPES, PARA O PERIODO DE 12 MESES</t>
  </si>
  <si>
    <t>RM SUPPLIES TECNOLOGIA LTDA</t>
  </si>
  <si>
    <t>33904006</t>
  </si>
  <si>
    <t>LOCACAO DE SOFTWARES</t>
  </si>
  <si>
    <t>2024NE00013006</t>
  </si>
  <si>
    <t>30/10/2024</t>
  </si>
  <si>
    <t>23006.018260/2024-62</t>
  </si>
  <si>
    <t>154503263522024NE000507</t>
  </si>
  <si>
    <t>AQUISICAO DE MATERIAL DE CONSUMO - CARTUCHOS DE TINTA PARA IMPRESSORA PLOTTER</t>
  </si>
  <si>
    <t>RRM SERVICOS E COMERCIO DE CARTUCHOS LTDA</t>
  </si>
  <si>
    <t>33903017</t>
  </si>
  <si>
    <t>MATERIAL DE TIC - MATERIAL DE CONSUMO</t>
  </si>
  <si>
    <t>2024NE00050717</t>
  </si>
  <si>
    <t>04/05/2023</t>
  </si>
  <si>
    <t>23006.000299/2023-42</t>
  </si>
  <si>
    <t>154503263522023NE000124</t>
  </si>
  <si>
    <t>AQUISICAO DE CERTIFICADOS DIGITAIS E FORNECIMENTO DE TOKENS - 2023.</t>
  </si>
  <si>
    <t>AR RP CERTIFICACAO DIGITAL LTDA</t>
  </si>
  <si>
    <t>33904023</t>
  </si>
  <si>
    <t>EMISSAO DE CERTIFICADOS DIGITAIS</t>
  </si>
  <si>
    <t>2023NE00012423</t>
  </si>
  <si>
    <t>08/08/2023</t>
  </si>
  <si>
    <t>154503263522023NE000313</t>
  </si>
  <si>
    <t>AQUISICAO DE CERTIFICADOS DIGITAIS E FORNECIMENTO DE TOKENS - 2023</t>
  </si>
  <si>
    <t>2023NE00031323</t>
  </si>
  <si>
    <t>18/07/2024</t>
  </si>
  <si>
    <t>23006.001612/2024-41</t>
  </si>
  <si>
    <t>154503263522024NE000314</t>
  </si>
  <si>
    <t>AQUISICAO DE CERTIFICADOS DIGITAIS E FORNECIMENTO DE TOKENS</t>
  </si>
  <si>
    <t>VISATTO CERTIFICADORA E SOLUCOES DIGITAIS LTDA</t>
  </si>
  <si>
    <t>2024NE00031423</t>
  </si>
  <si>
    <t>24/07/2024</t>
  </si>
  <si>
    <t>23006.012743/2024-53</t>
  </si>
  <si>
    <t>154503263522024NE000322</t>
  </si>
  <si>
    <t>AQUISICAO DE CERTIFICADOS DIGITAIS EM NUVEM, PARA ACESSO AO SISTEMA SIAFI.</t>
  </si>
  <si>
    <t>SERVICO FEDERAL DE PROCESSAMENTO DE DADOS (SERPRO)</t>
  </si>
  <si>
    <t>2024NE00032223</t>
  </si>
  <si>
    <t>154503263522024NE000647</t>
  </si>
  <si>
    <t>AQUISICAO DE CERTIFICADOS DIGITAIS E FORNECIMENTO DE TOKENS - 2024</t>
  </si>
  <si>
    <t>2024NE00064723</t>
  </si>
  <si>
    <t>26/12/2022</t>
  </si>
  <si>
    <t>23006.007752/2022-61</t>
  </si>
  <si>
    <t>154503263522022NE000506</t>
  </si>
  <si>
    <t>LINK REDUNDANTE COM O PTT</t>
  </si>
  <si>
    <t>ALGAR MULTIMIDIA S/A</t>
  </si>
  <si>
    <t>206424</t>
  </si>
  <si>
    <t>33904013</t>
  </si>
  <si>
    <t>COMUNICACAO DE DADOS E REDES EM GERAL</t>
  </si>
  <si>
    <t>2022NE00050613</t>
  </si>
  <si>
    <t>23006.005703/2023-74</t>
  </si>
  <si>
    <t>154503263522023NE000594</t>
  </si>
  <si>
    <t>CONTRATACAO DE SERVICO DE OUTSOURCING DE IMPRESSAO</t>
  </si>
  <si>
    <t>PASSERTI SERVICOS E COMERCIO DE PRODUTOS DE INFORMATICA</t>
  </si>
  <si>
    <t>217880</t>
  </si>
  <si>
    <t>33904004</t>
  </si>
  <si>
    <t>LOCACAO DE EQUIPAMENTOS DE TIC - IMPRESSORAS</t>
  </si>
  <si>
    <t>2023NE00059404</t>
  </si>
  <si>
    <t>21/02/2024</t>
  </si>
  <si>
    <t>23006.000376/2019-88</t>
  </si>
  <si>
    <t>154503263522024NE000060</t>
  </si>
  <si>
    <t>CONTRATACAO DE SERVICO DE SUPORTE DA CENTRAL TELEFONICA PABX</t>
  </si>
  <si>
    <t>3CORP TECHNOLOGY INFRAESTRUTURA DE TELECOM LTDA.</t>
  </si>
  <si>
    <t>33904011</t>
  </si>
  <si>
    <t>SUPORTE DE INFRAESTRUTURA DE TIC</t>
  </si>
  <si>
    <t>2024NE00006011</t>
  </si>
  <si>
    <t>23006.007309/2020-28</t>
  </si>
  <si>
    <t>154503263522024NE000082</t>
  </si>
  <si>
    <t>CONTRATACAO DE EMPRESA ESPECIALIZADA PARA MANUTENCAO DO ICECUBE.</t>
  </si>
  <si>
    <t>LCSTECH COMERCIAL LTDA</t>
  </si>
  <si>
    <t>2024NE00008211</t>
  </si>
  <si>
    <t>20/03/2024</t>
  </si>
  <si>
    <t>23006.007205/2020-13</t>
  </si>
  <si>
    <t>154503263522024NE000106</t>
  </si>
  <si>
    <t>LINK DE DADOS REDUNDANTE ENTRE OS CAMPI SANTO ANDRE E SAO BERNARDO.</t>
  </si>
  <si>
    <t>MENDEX NETWORKS TELECOMUNICACOES LTDA</t>
  </si>
  <si>
    <t>2024NE00010613</t>
  </si>
  <si>
    <t>16/04/2024</t>
  </si>
  <si>
    <t>154503263522024NE000155</t>
  </si>
  <si>
    <t>2024NE00015558</t>
  </si>
  <si>
    <t>154503263522024NE000156</t>
  </si>
  <si>
    <t>2024NE00015614</t>
  </si>
  <si>
    <t>07/06/2024</t>
  </si>
  <si>
    <t>23006.017087/2021-32</t>
  </si>
  <si>
    <t>154503263522024NE000257</t>
  </si>
  <si>
    <t>CONTRATACAO DE ENLACE DE DADOS SA - SBC</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</si>
  <si>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</si>
  <si>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</si>
  <si>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</si>
  <si>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</si>
  <si>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</si>
  <si>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</si>
  <si>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</si>
  <si>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</si>
  <si>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</si>
  <si>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</si>
  <si>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</si>
  <si>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</si>
  <si>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</si>
  <si>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</si>
  <si>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</si>
  <si>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154503263522024NE000488</t>
  </si>
  <si>
    <t>VOGEL SOLUCOES EM TELECOMUNICACOES E INFORMATICA S.A.</t>
  </si>
  <si>
    <t>2024NE00048813</t>
  </si>
  <si>
    <t>154503263522024NE000493</t>
  </si>
  <si>
    <t>2024NE00049304</t>
  </si>
  <si>
    <t>154503263522024NE000503</t>
  </si>
  <si>
    <t>2024NE00050311</t>
  </si>
  <si>
    <t>18/11/2024</t>
  </si>
  <si>
    <t>23006.020562/2023-10</t>
  </si>
  <si>
    <t>154503263522024NE000560</t>
  </si>
  <si>
    <t>AQUISICAO DE EQUIPAMENTOS ATIVOS DE REDE</t>
  </si>
  <si>
    <t>SEGER COMERCIAL IMPORTADORA E EXPORTADORA S.A.</t>
  </si>
  <si>
    <t>44905237</t>
  </si>
  <si>
    <t>EQUIPAMENTOS DE TIC - ATIVOS DE REDE</t>
  </si>
  <si>
    <t>2024NE00056037</t>
  </si>
  <si>
    <t>23006.014233/2023-30</t>
  </si>
  <si>
    <t>154503263522024NE000635</t>
  </si>
  <si>
    <t>AQUISICAO E IMPORTACAO DE ROTEADORES - RTI REDENESP</t>
  </si>
  <si>
    <t>8010 EXPERTS, INC</t>
  </si>
  <si>
    <t>2024NE00063537</t>
  </si>
  <si>
    <t>154503263522024NE000643</t>
  </si>
  <si>
    <t>2024NE00064337</t>
  </si>
  <si>
    <t>154503263522024NE000651</t>
  </si>
  <si>
    <t>2024NE00065111</t>
  </si>
  <si>
    <t>23006.012067/2024-18</t>
  </si>
  <si>
    <t>154503263522024NE630029</t>
  </si>
  <si>
    <t>AQUISICAO DE DISPOSITIVOS DE ARMAZENAMENTO (HD EXTERNO)</t>
  </si>
  <si>
    <t>S VASCONCELOS ROSAS</t>
  </si>
  <si>
    <t>2024NE63002935</t>
  </si>
  <si>
    <t>23006.017139/2024-13</t>
  </si>
  <si>
    <t>154503263522024NE000629</t>
  </si>
  <si>
    <t>AQUISICAO DE LICENCAS DE SOFTWARE DE DESIGN GRAFICO</t>
  </si>
  <si>
    <t>MCR SISTEMAS E CONSULTORIA LTDA</t>
  </si>
  <si>
    <t>2024NE00062906</t>
  </si>
  <si>
    <t>23006.022974/2024-75</t>
  </si>
  <si>
    <t>154503263522024NE000671</t>
  </si>
  <si>
    <t>AQUISICAO DE PROJETOR MULTIMIDIA DE ALTA LUMINOSIDADE</t>
  </si>
  <si>
    <t>SOLUTION SHOP PRODUTOS DE TECNOLOGIA LTDA</t>
  </si>
  <si>
    <t>2024NE00067133</t>
  </si>
  <si>
    <t>154503263522024NE000672</t>
  </si>
  <si>
    <t>2024NE00067233</t>
  </si>
  <si>
    <t>154503263522024NE000673</t>
  </si>
  <si>
    <t>2024NE00067333</t>
  </si>
  <si>
    <t>06/07/2023</t>
  </si>
  <si>
    <t>23006.003408/2020-31</t>
  </si>
  <si>
    <t>154503263522023NE000245</t>
  </si>
  <si>
    <t>CONTRATACAO DE PESSOA JURIDICA ESPECIALIZADA PARA FORNECIMENTO DE APOLICE DE SEGURO TOTAL PARA OS VEICULOS PERTENCENTES A FROTA DA FUNDACAO UNIVERSIDADE FEDERAL DO ABC - UFABC.</t>
  </si>
  <si>
    <t>PORTO SEGURO COMPANHIA DE SEGUROS GERAIS</t>
  </si>
  <si>
    <t>2023NE00024569</t>
  </si>
  <si>
    <t>154503263522024NE000153</t>
  </si>
  <si>
    <t>2024NE00015369</t>
  </si>
  <si>
    <t>15/09/2023</t>
  </si>
  <si>
    <t>23006.011146/2023-21</t>
  </si>
  <si>
    <t>154503263522023NE000383</t>
  </si>
  <si>
    <t>CONTRATACAO DE SEGUROS PARA DISCENTES COM ESTAGIO NAS LICENCIATURAS</t>
  </si>
  <si>
    <t>SEGUROS SURA S.A.</t>
  </si>
  <si>
    <t>2023NE00038369</t>
  </si>
  <si>
    <t>31/10/2024</t>
  </si>
  <si>
    <t>23006.011087/2024-71</t>
  </si>
  <si>
    <t>154503263522024NE000511</t>
  </si>
  <si>
    <t>CONTRATACAO DE SEGURO DE VIDA PARA DISCENTES COM MATRICULA EM ESTAGIOS NAS LICENCIATURAS</t>
  </si>
  <si>
    <t>2024NE00051169</t>
  </si>
  <si>
    <t>24/01/2024</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</si>
  <si>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</si>
  <si>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</si>
  <si>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</si>
  <si>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</si>
  <si>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</si>
  <si>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</si>
  <si>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</si>
  <si>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</si>
  <si>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</si>
  <si>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19/04/2024</t>
  </si>
  <si>
    <t>154503263522024NE000160</t>
  </si>
  <si>
    <t>2024NE00016069</t>
  </si>
  <si>
    <t>154503263522024NE000654</t>
  </si>
  <si>
    <t>2024NE00065437</t>
  </si>
  <si>
    <t>23006.000142/2019-31</t>
  </si>
  <si>
    <t>154503263522023NE000178</t>
  </si>
  <si>
    <t>CONTRATACAO DE SEGURO CONTRA ACIDENTES PESSOAIS PARA ESTAGIARIOS DA UFABC</t>
  </si>
  <si>
    <t>2023NE00017869</t>
  </si>
  <si>
    <t>24/05/2024</t>
  </si>
  <si>
    <t>23006.005251/2024-10</t>
  </si>
  <si>
    <t>154503263522024NE000242</t>
  </si>
  <si>
    <t>CONTRATACAO DE EMPRESA ESPECIALIZADA PARA A PRESTACAO DE SERVICOS DE SEGURO DE ACIDENTES PESSOAIS COLETIVOS PARA ESTAGIARIOS DA FUNDACAO UNIVERSIDADE FEDERAL DO ABC</t>
  </si>
  <si>
    <t>2024NE00024269</t>
  </si>
  <si>
    <t>26/01/2024</t>
  </si>
  <si>
    <t>23006.005733/2020-38</t>
  </si>
  <si>
    <t>154503263522024NE000024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</si>
  <si>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</si>
  <si>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</si>
  <si>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</si>
  <si>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</si>
  <si>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2024NE00002419</t>
  </si>
  <si>
    <t>2024NE00002425</t>
  </si>
  <si>
    <t>33903979</t>
  </si>
  <si>
    <t>SERV. DE APOIO ADMIN., TECNICO E OPERACIONAL</t>
  </si>
  <si>
    <t>2024NE00002479</t>
  </si>
  <si>
    <t>23006.001163/2019-73</t>
  </si>
  <si>
    <t>154503263522024NE000226</t>
  </si>
  <si>
    <t>CONTRATACAO DE PESSOA JURIDICA ESPECIALIZADA NA PRESTACAO DOS SERVICOS TERCEIRIZADOS DE CONDUCAO DE VEICULOS AUTOMOTORES PERTENCENTES A FROTA OFICIAL DA FUNDACAO UNIVERSIDADE FEDERAL DO ABC- UFABC.</t>
  </si>
  <si>
    <t>PLANSUL PLANEJAMENTO E CONSULTORIA LTDA</t>
  </si>
  <si>
    <t>2024NE00022601</t>
  </si>
  <si>
    <t>23006.002529/2018-41</t>
  </si>
  <si>
    <t>154503263522024NE630015</t>
  </si>
  <si>
    <t>EMENDA - CONTRATACAO DE PESSOA JURIDICA ESPECIALIZADA PARA PRESTACAO DOS SERVICOS DE TRANSPORTE DE PASSAGEIROS, TRANSPORTE UNIVERSITARIO, DE FORMA CONTINUA, PARA ATENDIMENTO DOS DESLOCAMENTOS DA COMUNIDADE ACADEMICA DA FUNDACAO UNIVERSIDADE FEDERAL DO ABC - UFABC</t>
  </si>
  <si>
    <t>TRANSPORTES - TURISMO E SERVICOS JP GRANDINO LTDA</t>
  </si>
  <si>
    <t>33903303</t>
  </si>
  <si>
    <t>LOCACAO DE MEIOS DE TRANSPORTE</t>
  </si>
  <si>
    <t>2024NE63001503</t>
  </si>
  <si>
    <t>09/10/2024</t>
  </si>
  <si>
    <t>23006.011116/2024-03</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</si>
  <si>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</si>
  <si>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</si>
  <si>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</si>
  <si>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2024NE00047701</t>
  </si>
  <si>
    <t>154503263522024NE000619</t>
  </si>
  <si>
    <t>CONTRATACAO DE PESSOA JURIDICA ESPECIALIZADA PARA PRESTACAO DOS SERVICOS DE TRANSPORTE DE PASSAGEIROS, TRANSPORTE UNIVERSITARIO, DE FORMA CONTINUA, PARA ATENDIMENTO DOS DESLOCAMENTOS DA COMUNIDADE ACADEMICA DA FUNDACAO UNIVERSIDADE FEDERAL DO ABC - UFABC</t>
  </si>
  <si>
    <t>2024NE00061903</t>
  </si>
  <si>
    <t>11/11/2022</t>
  </si>
  <si>
    <t>23006.006991/2022-01</t>
  </si>
  <si>
    <t>154503263522022NE000422</t>
  </si>
  <si>
    <t>CONTRATACAO DE TRANSPORTE EVENTUAL</t>
  </si>
  <si>
    <t>VIACAO SANTO IGNACIO LTDA</t>
  </si>
  <si>
    <t>33903305</t>
  </si>
  <si>
    <t>LOCOMOCAO URBANA</t>
  </si>
  <si>
    <t>2022NE00042205</t>
  </si>
  <si>
    <t>154503263522022NE000423</t>
  </si>
  <si>
    <t>TURISMO PAVAO LIMITADA</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</si>
  <si>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</si>
  <si>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</si>
  <si>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</si>
  <si>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</si>
  <si>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</si>
  <si>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</si>
  <si>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</si>
  <si>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</si>
  <si>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</si>
  <si>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</si>
  <si>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</si>
  <si>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</si>
  <si>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</si>
  <si>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</si>
  <si>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</si>
  <si>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</si>
  <si>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</si>
  <si>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16/08/2023</t>
  </si>
  <si>
    <t>23006.006889/2023-89</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</si>
  <si>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</si>
  <si>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</si>
  <si>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BEIJA FLOR LOCADORA DE VEICULOS LTDA</t>
  </si>
  <si>
    <t>217882</t>
  </si>
  <si>
    <t>2023NE00031805</t>
  </si>
  <si>
    <t>23006.008095/2024-31</t>
  </si>
  <si>
    <t>154503263522024NE000360</t>
  </si>
  <si>
    <t>CONTRATACAO DE PESSOA JURIDICA ESPECIALIZADA PARA A PRESTACAO DE SERVICOS DE TRANSPORTE DE PASSAGEIROS DE FORMA EVENTUAL</t>
  </si>
  <si>
    <t>2024NE00036003</t>
  </si>
  <si>
    <t>11/11/2024</t>
  </si>
  <si>
    <t>154503263522024NE000556</t>
  </si>
  <si>
    <t>CONTRATACAO DE PESSOA JURIDICA ESPECIALIZADA PARA A PRESTACAO DE SERVICOS DE TRANSPORTE DE PASSAGEIROS DE FORMA EVENTUAL.</t>
  </si>
  <si>
    <t>2024NE00055603</t>
  </si>
  <si>
    <t>154503263522024NE000596</t>
  </si>
  <si>
    <t>2024NE00059603</t>
  </si>
  <si>
    <t>06/01/2023</t>
  </si>
  <si>
    <t>23006.000027/2023-42</t>
  </si>
  <si>
    <t>154503263522023NE600001</t>
  </si>
  <si>
    <t>DIARIAS NACIONAIS PARA SERVIDORES - GABINETE DA REITORIA.</t>
  </si>
  <si>
    <t>2023NE60000114</t>
  </si>
  <si>
    <t>17/02/2023</t>
  </si>
  <si>
    <t>23006.000022/2023-10</t>
  </si>
  <si>
    <t>154503263522023NE600022</t>
  </si>
  <si>
    <t>DIARIAS CCNH - NACIONAL PARA SERVIDORES</t>
  </si>
  <si>
    <t>2023NE60002214</t>
  </si>
  <si>
    <t>23006.007465/2023-31</t>
  </si>
  <si>
    <t>154503263522023NE600038</t>
  </si>
  <si>
    <t>PROCESSO PARA PAGAMENTO (REEMBOLSO) DE PASSAGENS TERRESTRES PARA ATENDER AS DEMANDAS DA UFABC NO EXERCICIO DE 2023.</t>
  </si>
  <si>
    <t>33909314</t>
  </si>
  <si>
    <t>RESSARCIMENTO DE PASSAGENS E DESP.C/LOCOMOCAO</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</si>
  <si>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</si>
  <si>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</si>
  <si>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</si>
  <si>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</si>
  <si>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</si>
  <si>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154503263522023NE600054</t>
  </si>
  <si>
    <t>2023NE60005414</t>
  </si>
  <si>
    <t>154503263522024NE000298</t>
  </si>
  <si>
    <t>33903301</t>
  </si>
  <si>
    <t>PASSAGENS PARA O PAIS</t>
  </si>
  <si>
    <t>2024NE00029801</t>
  </si>
  <si>
    <t>24101</t>
  </si>
  <si>
    <t>MINIST. DA CIENCIA, TECNOLOGIA E INOVOVACAO</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</si>
  <si>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</si>
  <si>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</si>
  <si>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</si>
  <si>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20V6</t>
  </si>
  <si>
    <t>FOMENTO A SERVICOS TECNOLOGICOS E GESTAO DA INOVACAO</t>
  </si>
  <si>
    <t>20V60005-02</t>
  </si>
  <si>
    <t>172611</t>
  </si>
  <si>
    <t>2023NE00069365</t>
  </si>
  <si>
    <t>24901</t>
  </si>
  <si>
    <t>FUNDO NACIONAL DE DESENV.CIENT.E TECNOLOGICO</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</si>
  <si>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</si>
  <si>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</si>
  <si>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</si>
  <si>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</si>
  <si>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t>
  </si>
  <si>
    <t>FOMENTO A PROJETOS DE IMPLANTACAO, RECUPERACAO E MODERNIZACAO DA INFRAESTRUTURA DE PESQUISA DAS INSTITUICOES PUBLICAS (CT-INFRA)</t>
  </si>
  <si>
    <t>1118000000</t>
  </si>
  <si>
    <t>2095V007A18</t>
  </si>
  <si>
    <t>233980</t>
  </si>
  <si>
    <t>2024NE63000317</t>
  </si>
  <si>
    <t>26101</t>
  </si>
  <si>
    <t>MINISTERIO DA EDUCACAO</t>
  </si>
  <si>
    <t>23/05/2024</t>
  </si>
  <si>
    <t>154503263522024NE000235</t>
  </si>
  <si>
    <t>TED - NOTA DE CREDITO 2024NC001342 - Nº TRANSFERENCIA 1AASBB - CONTRATACAO DE EMPRESA ESPECIALIZADA DE CONSTRUCAO CIVIL PARA EXECUCAO DAS OBRAS DO BLOCO ANEXO DO CAMPUS SANTO ANDRE DA UNIVERSIDADE FEDERAL DO ABC- UFABC</t>
  </si>
  <si>
    <t>APOIO A CONSOLIDACAO, REESTRUTURACAO E MODERNIZACAO DAS INSTITUICOES FEDERAIS DE ENSINO SUPERIOR - DESPESAS DIVERSAS</t>
  </si>
  <si>
    <t>1000A0008U</t>
  </si>
  <si>
    <t>MSS25G41LG0</t>
  </si>
  <si>
    <t>229567</t>
  </si>
  <si>
    <t>2024NE00023591</t>
  </si>
  <si>
    <t>26262</t>
  </si>
  <si>
    <t>UNIVERSIDADE FEDERAL DE SAO PAULO</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</si>
  <si>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</si>
  <si>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</si>
  <si>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</si>
  <si>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</si>
  <si>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</si>
  <si>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</si>
  <si>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2022NE00035192</t>
  </si>
  <si>
    <t>154503263522023NE000422</t>
  </si>
  <si>
    <t>CONTRATACAO DE EMPRESA ESPECIALIZADA PARA AS OBRAS DE ADEQUACOES E COMPLEMENTACOES DOS SISTEMAS DE PROTECAO E COMBATE A INCENDIOS (SPCI) DO CAMPUS SAO BERNARDO DO CAMPO. 2023NC000038</t>
  </si>
  <si>
    <t>M20RKG41BPN</t>
  </si>
  <si>
    <t>217523</t>
  </si>
  <si>
    <t>2023NE00042292</t>
  </si>
  <si>
    <t>26291</t>
  </si>
  <si>
    <t>FUND.COORD.DE APERF.DE PESSOAL NIVEL SUPERIOR</t>
  </si>
  <si>
    <t>06/06/2023</t>
  </si>
  <si>
    <t>23006.000039/2023-77</t>
  </si>
  <si>
    <t>154503263522023NE600046</t>
  </si>
  <si>
    <t>DIARIAS NACIONAIS PARA COLABORADORES</t>
  </si>
  <si>
    <t>0487</t>
  </si>
  <si>
    <t>CONCESSAO DE BOLSAS DE ESTUDO NO PAIS</t>
  </si>
  <si>
    <t>1000A00237</t>
  </si>
  <si>
    <t>OCCCUO9414N</t>
  </si>
  <si>
    <t>170062</t>
  </si>
  <si>
    <t>2023NE60004602</t>
  </si>
  <si>
    <t>15/06/2023</t>
  </si>
  <si>
    <t>23006.000009/2019-84</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</si>
  <si>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</si>
  <si>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</si>
  <si>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ECOS TURISMO LTDA</t>
  </si>
  <si>
    <t>2023NE00020201</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</si>
  <si>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</si>
  <si>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</si>
  <si>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</si>
  <si>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</si>
  <si>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</si>
  <si>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</si>
  <si>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25/08/2023</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</si>
  <si>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</si>
  <si>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</si>
  <si>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</si>
  <si>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</si>
  <si>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</si>
  <si>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</si>
  <si>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</si>
  <si>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</si>
  <si>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</si>
  <si>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</si>
  <si>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</si>
  <si>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24/11/2023</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</si>
  <si>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</si>
  <si>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</si>
  <si>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</si>
  <si>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20RJ</t>
  </si>
  <si>
    <t>0004</t>
  </si>
  <si>
    <t>EDUCACAO BASICA A DISTANCIA - SISTEMA UNIVERSIDADE ABERTA DO BRASIL (UAB)</t>
  </si>
  <si>
    <t>MCC62G22EDN</t>
  </si>
  <si>
    <t>170067</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</si>
  <si>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</si>
  <si>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</si>
  <si>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</si>
  <si>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</si>
  <si>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</si>
  <si>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</si>
  <si>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</si>
  <si>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</si>
  <si>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</si>
  <si>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2023NE00058665</t>
  </si>
  <si>
    <t>08/08/2024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</si>
  <si>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</si>
  <si>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</si>
  <si>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</si>
  <si>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EDUCACAO A DISTANCIA</t>
  </si>
  <si>
    <t>1000A00238</t>
  </si>
  <si>
    <t>230551</t>
  </si>
  <si>
    <t>2024NE63001665</t>
  </si>
  <si>
    <t>23006.014628/2024-13</t>
  </si>
  <si>
    <t>154503263522024NE500136</t>
  </si>
  <si>
    <t>SOLICITACAO DE AUXILIO-EVENTO - DOCENTES - FIL - PARA PARTICIPACAO XX ENCONTRO DA ANPOFNOTA DE CREDITO 2024NC000194 Nº DE TRANSFERENCIA 1AAMPE TED 12171</t>
  </si>
  <si>
    <t>230547</t>
  </si>
  <si>
    <t>2024NE50013601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</si>
  <si>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</si>
  <si>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</si>
  <si>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</si>
  <si>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13/09/2024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</si>
  <si>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</si>
  <si>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</si>
  <si>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</si>
  <si>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</si>
  <si>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</si>
  <si>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17/09/2024</t>
  </si>
  <si>
    <t>23006.016386/2024-01</t>
  </si>
  <si>
    <t>154503263522024NE500168</t>
  </si>
  <si>
    <t>SOLICITACAO DE AUXILIO-EVENTO - DISCENTES - ENE - PARA PARTICIPACAO CBA 2024.NOTA DE CREDITO - 2024NC000194 Nº DE TRANSFERENCIA 1AAMPE</t>
  </si>
  <si>
    <t>2024NE50016804</t>
  </si>
  <si>
    <t>18/09/2024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</si>
  <si>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</si>
  <si>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</si>
  <si>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</si>
  <si>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</si>
  <si>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</si>
  <si>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</si>
  <si>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</si>
  <si>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</si>
  <si>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</si>
  <si>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</si>
  <si>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</si>
  <si>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</si>
  <si>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</si>
  <si>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</si>
  <si>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</si>
  <si>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</si>
  <si>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</si>
  <si>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</si>
  <si>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</si>
  <si>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</si>
  <si>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</si>
  <si>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</si>
  <si>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</si>
  <si>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</si>
  <si>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</si>
  <si>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</si>
  <si>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</si>
  <si>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</si>
  <si>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</si>
  <si>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</si>
  <si>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</si>
  <si>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</si>
  <si>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</si>
  <si>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</si>
  <si>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</si>
  <si>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</si>
  <si>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</si>
  <si>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</si>
  <si>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30/09/2024</t>
  </si>
  <si>
    <t>23006.018215/2024-16</t>
  </si>
  <si>
    <t>154503263522024NE500243</t>
  </si>
  <si>
    <t>SOLICITACAO DE DESENVOLVIMENTO DE ESTUDOS - DISCENTES : EVD- CURSO DE CAMPO - SERRA DO JAPINOTA DE CREDITO - 2024NC000194 Nº DE TRANSFERENCIA 1AAMPE TED 12171</t>
  </si>
  <si>
    <t>2024NE50024304</t>
  </si>
  <si>
    <t>08/10/2024</t>
  </si>
  <si>
    <t>23006.018605/2024-88</t>
  </si>
  <si>
    <t>154503263522024NE630025</t>
  </si>
  <si>
    <t>TERMO DE EXECUCAO DESCENTRALIZADA (TED) COM A CAPES PARA EXECUCAO DA OFERTA DO CURSO DE LICENCIATURA EM EDUCACAO DO CAMPO</t>
  </si>
  <si>
    <t>FORMACAO DE PROFESSORES E PROFISSIONAIS DA EDUCACAO BASICA</t>
  </si>
  <si>
    <t>1000A00239</t>
  </si>
  <si>
    <t>PCC92B5601N</t>
  </si>
  <si>
    <t>230550</t>
  </si>
  <si>
    <t>2024NE63002514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</si>
  <si>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</si>
  <si>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</si>
  <si>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</si>
  <si>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</si>
  <si>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15/10/2024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</si>
  <si>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</si>
  <si>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</si>
  <si>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</si>
  <si>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</si>
  <si>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</si>
  <si>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23006.016188/2024-39</t>
  </si>
  <si>
    <t>154503263522024NE500332</t>
  </si>
  <si>
    <t>SOLICITACAO DE AUXILIO-EVENTO - DISCENTES DE INV- EVENTO: IDEAS 2024 - NOTA DE CREDITO - 2024NC000194 Nº DE TRANSFERENCIA 1AAMPE TED 12171</t>
  </si>
  <si>
    <t>2024NE50033204</t>
  </si>
  <si>
    <t>154503263522024NE630027</t>
  </si>
  <si>
    <t>TERMO DE EXECUCAO DESCENTRALIZADA (TED) COM A CAPES PARA EXECUCAO DA OFERTA DO CURSO DE LICENCIATURA EM EDUCACAO DO CAMPO.NOTA DE CREDITO 2024NC000325N° DE TRANSF. 1AATTU</t>
  </si>
  <si>
    <t>2024NE63002702</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</si>
  <si>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</si>
  <si>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</si>
  <si>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</si>
  <si>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</si>
  <si>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</si>
  <si>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</si>
  <si>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</si>
  <si>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</si>
  <si>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</si>
  <si>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</si>
  <si>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</si>
  <si>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2023NE00050965</t>
  </si>
  <si>
    <t>23/12/2024</t>
  </si>
  <si>
    <t>23006.006291/2023-9</t>
  </si>
  <si>
    <t>154503263522024NE000666</t>
  </si>
  <si>
    <t>TED-SIMEC - BOLSA FORMACAO - QUALIFICA MAIS ENERGIFE - PROGRAMA NACIONAL DE ACESSO AO ENSINO TECNICO E EMPREGO - PRONATEC EMPREGO - PRONATECNOTA DE CREDITO 2024NC700293 - N° DE TRANSFERENCIA 1AAMMX</t>
  </si>
  <si>
    <t>1000A001CN</t>
  </si>
  <si>
    <t>230485</t>
  </si>
  <si>
    <t>2024NE00066665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</si>
  <si>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</si>
  <si>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</si>
  <si>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</si>
  <si>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</si>
  <si>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</si>
  <si>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</si>
  <si>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</si>
  <si>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</si>
  <si>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</si>
  <si>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</si>
  <si>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</si>
  <si>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</si>
  <si>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</si>
  <si>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33903001</t>
  </si>
  <si>
    <t>COMBUSTIVEIS E LUBRIFICANTES AUTOMOTIVOS</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</si>
  <si>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</si>
  <si>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</si>
  <si>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</si>
  <si>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</si>
  <si>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</si>
  <si>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</si>
  <si>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</si>
  <si>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</si>
  <si>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</si>
  <si>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</si>
  <si>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</si>
  <si>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</si>
  <si>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</si>
  <si>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</si>
  <si>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</si>
  <si>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</si>
  <si>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</si>
  <si>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</si>
  <si>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</si>
  <si>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</si>
  <si>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</si>
  <si>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</si>
  <si>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</si>
  <si>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</si>
  <si>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</si>
  <si>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</si>
  <si>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</si>
  <si>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</si>
  <si>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</si>
  <si>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</si>
  <si>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</si>
  <si>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40901</t>
  </si>
  <si>
    <t>FUNDO DE AMPARO AO TRABALHADOR - FAT</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</si>
  <si>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</si>
  <si>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</si>
  <si>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</si>
  <si>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20Z1</t>
  </si>
  <si>
    <t>QUALIFICACAO SOCIAL E PROFISSIONAL DE TRABALHADORES - DESPESAS DIVERSAS</t>
  </si>
  <si>
    <t>25P26QUALIF</t>
  </si>
  <si>
    <t>204653</t>
  </si>
  <si>
    <t>2023NE00065865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</si>
  <si>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</si>
  <si>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</si>
  <si>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</si>
  <si>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QUALIFICACAO PROFISSIONAL, APRENDIZAGEM E ELEVACAO DE ESCOLARIDADE DE JOVENS</t>
  </si>
  <si>
    <t>1049A000J5</t>
  </si>
  <si>
    <t>235475</t>
  </si>
  <si>
    <t>2024NE00024165</t>
  </si>
  <si>
    <t>49101</t>
  </si>
  <si>
    <t>MINIST.DO DESENVOLV.AGRARIO E AGRI.FAMILIAR</t>
  </si>
  <si>
    <t>08/11/2023</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</si>
  <si>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</si>
  <si>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</si>
  <si>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</si>
  <si>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</si>
  <si>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</si>
  <si>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</si>
  <si>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</si>
  <si>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</si>
  <si>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56101</t>
  </si>
  <si>
    <t>MINISTERIO DAS CIDADES</t>
  </si>
  <si>
    <t>23006.021014/2024-98</t>
  </si>
  <si>
    <t>154503263522024NE630037</t>
  </si>
  <si>
    <t>CELEBRACAO DE TED COM O MINISTERIO DAS CIDADES (MCID) E CONTRATACAO DE FUNDACAO DE APOIO - COORDENADORA: ROSANA DENALDI (CECS) NOTA DE CREDITO 2024NC800018 Nº DE TRANSFERENCIA 969845</t>
  </si>
  <si>
    <t>8865</t>
  </si>
  <si>
    <t>NOVO PAC - APOIO A ASSISTENCIA TECNICA E A ELABORACAO DE PLANOS DE MITIGACAO E PREVENCAO DE RISCO DE DESASTRES</t>
  </si>
  <si>
    <t>1000A003I4</t>
  </si>
  <si>
    <t>TEDSNPUFABC</t>
  </si>
  <si>
    <t>247802</t>
  </si>
  <si>
    <t>2024NE63003765</t>
  </si>
  <si>
    <t>154503263522024NE630040</t>
  </si>
  <si>
    <t>CELEBRACAO DE TED COM O MINISTERIO DAS CIDADES (MCID) E CONTRATACAO DE FUNDACAO DE APOIO - COORDENADORA: ROSANA DENALDI (CECS)</t>
  </si>
  <si>
    <t>2024NE63004065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</si>
</sst>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cellStyleXfs>
  <cellXfs count="241">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4" fillId="0" borderId="0" xfId="44"/>
    <xf numFmtId="39" fontId="34" fillId="0" borderId="0" xfId="44" applyNumberFormat="1"/>
    <xf numFmtId="166" fontId="34" fillId="0" borderId="0" xfId="44" applyNumberFormat="1"/>
    <xf numFmtId="0" fontId="14" fillId="10" borderId="0" xfId="0" applyFont="1" applyFill="1" applyAlignment="1">
      <alignment horizontal="center" vertical="center" wrapText="1"/>
    </xf>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3" fontId="3" fillId="0" borderId="13" xfId="0" applyNumberFormat="1" applyFont="1" applyBorder="1" applyAlignment="1">
      <alignment horizontal="center" vertical="center"/>
    </xf>
    <xf numFmtId="0" fontId="15" fillId="0" borderId="12" xfId="0" applyFont="1" applyBorder="1" applyAlignment="1">
      <alignment horizontal="center" wrapText="1"/>
    </xf>
    <xf numFmtId="0" fontId="15" fillId="0" borderId="11" xfId="0" applyFont="1"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5">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Normal" xfId="0" builtinId="0"/>
    <cellStyle name="Normal 10" xfId="10" xr:uid="{00000000-0005-0000-0000-000010000000}"/>
    <cellStyle name="Normal 11" xfId="11" xr:uid="{00000000-0005-0000-0000-000011000000}"/>
    <cellStyle name="Normal 12" xfId="12" xr:uid="{00000000-0005-0000-0000-000012000000}"/>
    <cellStyle name="Normal 13" xfId="29" xr:uid="{00000000-0005-0000-0000-000013000000}"/>
    <cellStyle name="Normal 14" xfId="32" xr:uid="{00000000-0005-0000-0000-000014000000}"/>
    <cellStyle name="Normal 15" xfId="44" xr:uid="{00000000-0005-0000-0000-000015000000}"/>
    <cellStyle name="Normal 2" xfId="13" xr:uid="{00000000-0005-0000-0000-000016000000}"/>
    <cellStyle name="Normal 2 2" xfId="14" xr:uid="{00000000-0005-0000-0000-000017000000}"/>
    <cellStyle name="Normal 2 2 2" xfId="30" xr:uid="{00000000-0005-0000-0000-000018000000}"/>
    <cellStyle name="Normal 2 3" xfId="15" xr:uid="{00000000-0005-0000-0000-000019000000}"/>
    <cellStyle name="Normal 21" xfId="33" xr:uid="{00000000-0005-0000-0000-00001A000000}"/>
    <cellStyle name="Normal 3" xfId="16" xr:uid="{00000000-0005-0000-0000-00001B000000}"/>
    <cellStyle name="Normal 3 2" xfId="17" xr:uid="{00000000-0005-0000-0000-00001C000000}"/>
    <cellStyle name="Normal 4" xfId="18" xr:uid="{00000000-0005-0000-0000-00001D000000}"/>
    <cellStyle name="Normal 4 2" xfId="31" xr:uid="{00000000-0005-0000-0000-00001E000000}"/>
    <cellStyle name="Normal 4 3" xfId="37" xr:uid="{00000000-0005-0000-0000-00001F000000}"/>
    <cellStyle name="Normal 5" xfId="19" xr:uid="{00000000-0005-0000-0000-000020000000}"/>
    <cellStyle name="Normal 5 2" xfId="39" xr:uid="{00000000-0005-0000-0000-000021000000}"/>
    <cellStyle name="Normal 6" xfId="20" xr:uid="{00000000-0005-0000-0000-000022000000}"/>
    <cellStyle name="Normal 6 2" xfId="21" xr:uid="{00000000-0005-0000-0000-000023000000}"/>
    <cellStyle name="Normal 7" xfId="22" xr:uid="{00000000-0005-0000-0000-000024000000}"/>
    <cellStyle name="Normal 8" xfId="23" xr:uid="{00000000-0005-0000-0000-000025000000}"/>
    <cellStyle name="Normal 9" xfId="24" xr:uid="{00000000-0005-0000-0000-000026000000}"/>
    <cellStyle name="Porcentagem" xfId="2" builtinId="5"/>
    <cellStyle name="Porcentagem 2" xfId="25" xr:uid="{00000000-0005-0000-0000-000028000000}"/>
    <cellStyle name="Porcentagem 3" xfId="26" xr:uid="{00000000-0005-0000-0000-000029000000}"/>
    <cellStyle name="Porcentagem 4" xfId="41" xr:uid="{00000000-0005-0000-0000-00002A000000}"/>
    <cellStyle name="Separador de milhares 2" xfId="27" xr:uid="{00000000-0005-0000-0000-00002B000000}"/>
    <cellStyle name="Vírgula 2" xfId="28" xr:uid="{00000000-0005-0000-0000-00002C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4" totalsRowShown="0" headerRowDxfId="10">
  <autoFilter ref="W4:Y14"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26D6E426-AFFC-4999-AAA2-D068EAA413B2}"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workbookViewId="0">
      <selection activeCell="C19" sqref="C19"/>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10" t="s">
        <v>367</v>
      </c>
      <c r="B1" s="210"/>
      <c r="C1" s="210"/>
      <c r="D1" s="210"/>
      <c r="E1" s="210"/>
      <c r="F1" s="210"/>
      <c r="G1" s="210"/>
      <c r="H1" s="210"/>
      <c r="I1" s="210"/>
      <c r="K1" s="211" t="s">
        <v>368</v>
      </c>
      <c r="L1" s="211"/>
    </row>
    <row r="2" spans="1:12" ht="45" x14ac:dyDescent="0.25">
      <c r="A2" s="173" t="s">
        <v>369</v>
      </c>
      <c r="B2" s="173" t="s">
        <v>370</v>
      </c>
      <c r="C2" s="173" t="s">
        <v>371</v>
      </c>
      <c r="D2" s="173" t="s">
        <v>372</v>
      </c>
      <c r="E2" s="173" t="s">
        <v>373</v>
      </c>
      <c r="F2" s="173" t="s">
        <v>374</v>
      </c>
      <c r="G2" s="149" t="s">
        <v>375</v>
      </c>
      <c r="H2" s="149" t="s">
        <v>376</v>
      </c>
      <c r="I2" s="149" t="s">
        <v>377</v>
      </c>
      <c r="K2" s="96" t="s">
        <v>378</v>
      </c>
      <c r="L2" s="97"/>
    </row>
    <row r="3" spans="1:12" ht="16.5" thickBot="1" x14ac:dyDescent="0.3">
      <c r="A3" s="174" t="s">
        <v>379</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380</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381</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382</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383</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384</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385</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386</v>
      </c>
      <c r="L9" s="103">
        <v>9612132</v>
      </c>
    </row>
    <row r="10" spans="1:12" ht="30.75" thickBot="1" x14ac:dyDescent="0.3">
      <c r="A10" s="162" t="s">
        <v>387</v>
      </c>
      <c r="B10" s="159">
        <v>2</v>
      </c>
      <c r="C10" s="159">
        <v>8</v>
      </c>
      <c r="D10" s="160">
        <v>3010000</v>
      </c>
      <c r="E10" s="160">
        <v>2963647</v>
      </c>
      <c r="F10" s="160">
        <v>2868660</v>
      </c>
      <c r="G10" s="161">
        <f t="shared" si="1"/>
        <v>0.98460033222591359</v>
      </c>
      <c r="H10" s="161">
        <f t="shared" si="1"/>
        <v>0.96794928680777437</v>
      </c>
      <c r="I10" s="161">
        <f t="shared" si="2"/>
        <v>0.95304318936877075</v>
      </c>
      <c r="K10" s="102" t="s">
        <v>388</v>
      </c>
      <c r="L10" s="103">
        <v>1680193</v>
      </c>
    </row>
    <row r="11" spans="1:12" ht="32.25" thickBot="1" x14ac:dyDescent="0.3">
      <c r="A11" s="162" t="s">
        <v>389</v>
      </c>
      <c r="B11" s="159"/>
      <c r="C11" s="159"/>
      <c r="D11" s="160">
        <v>0</v>
      </c>
      <c r="E11" s="160">
        <v>0</v>
      </c>
      <c r="F11" s="160">
        <v>0</v>
      </c>
      <c r="G11" s="161"/>
      <c r="H11" s="161"/>
      <c r="I11" s="161"/>
      <c r="K11" s="100" t="s">
        <v>390</v>
      </c>
      <c r="L11" s="101">
        <v>11292325</v>
      </c>
    </row>
    <row r="12" spans="1:12" ht="16.5" thickBot="1" x14ac:dyDescent="0.3">
      <c r="A12" s="177" t="s">
        <v>391</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392</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393</v>
      </c>
      <c r="B14" s="159">
        <v>6</v>
      </c>
      <c r="C14" s="159">
        <v>8</v>
      </c>
      <c r="D14" s="160">
        <v>0</v>
      </c>
      <c r="E14" s="160">
        <v>3800000</v>
      </c>
      <c r="F14" s="160">
        <v>3800000</v>
      </c>
      <c r="G14" s="161"/>
      <c r="H14" s="161">
        <f t="shared" si="1"/>
        <v>1</v>
      </c>
      <c r="I14" s="161"/>
    </row>
    <row r="15" spans="1:12" ht="15.75" x14ac:dyDescent="0.25">
      <c r="A15" s="162" t="s">
        <v>394</v>
      </c>
      <c r="B15" s="159">
        <v>2</v>
      </c>
      <c r="C15" s="159">
        <v>8</v>
      </c>
      <c r="D15" s="160">
        <v>2372151</v>
      </c>
      <c r="E15" s="160">
        <v>2372151</v>
      </c>
      <c r="F15" s="160">
        <v>2372151</v>
      </c>
      <c r="G15" s="161">
        <f t="shared" si="1"/>
        <v>1</v>
      </c>
      <c r="H15" s="161">
        <f t="shared" si="1"/>
        <v>1</v>
      </c>
      <c r="I15" s="161">
        <f t="shared" si="2"/>
        <v>1</v>
      </c>
    </row>
    <row r="16" spans="1:12" ht="15.75" x14ac:dyDescent="0.25">
      <c r="A16" s="162" t="s">
        <v>395</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396</v>
      </c>
      <c r="B17" s="181">
        <v>2</v>
      </c>
      <c r="C17" s="181">
        <v>8</v>
      </c>
      <c r="D17" s="176">
        <v>21600</v>
      </c>
      <c r="E17" s="176">
        <v>21600</v>
      </c>
      <c r="F17" s="176">
        <v>21600</v>
      </c>
      <c r="G17" s="165">
        <f t="shared" si="1"/>
        <v>1</v>
      </c>
      <c r="H17" s="165">
        <f t="shared" si="1"/>
        <v>1</v>
      </c>
      <c r="I17" s="165">
        <f t="shared" si="2"/>
        <v>1</v>
      </c>
    </row>
    <row r="18" spans="1:11" ht="15.75" x14ac:dyDescent="0.25">
      <c r="A18" s="182" t="s">
        <v>397</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398</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399</v>
      </c>
      <c r="B20" s="159">
        <v>2</v>
      </c>
      <c r="C20" s="159">
        <v>9</v>
      </c>
      <c r="D20" s="160">
        <v>2054268</v>
      </c>
      <c r="E20" s="160">
        <v>2054268</v>
      </c>
      <c r="F20" s="160">
        <v>2054268</v>
      </c>
      <c r="G20" s="161">
        <f t="shared" si="1"/>
        <v>1</v>
      </c>
      <c r="H20" s="161">
        <f t="shared" si="1"/>
        <v>1</v>
      </c>
      <c r="I20" s="161">
        <f t="shared" si="2"/>
        <v>1</v>
      </c>
    </row>
    <row r="21" spans="1:11" ht="15.75" x14ac:dyDescent="0.25">
      <c r="A21" s="174" t="s">
        <v>400</v>
      </c>
      <c r="B21" s="181">
        <v>2</v>
      </c>
      <c r="C21" s="181">
        <v>8</v>
      </c>
      <c r="D21" s="176">
        <v>120000</v>
      </c>
      <c r="E21" s="176">
        <v>120000</v>
      </c>
      <c r="F21" s="176">
        <v>120000</v>
      </c>
      <c r="G21" s="165">
        <f t="shared" si="1"/>
        <v>1</v>
      </c>
      <c r="H21" s="165">
        <f t="shared" si="1"/>
        <v>1</v>
      </c>
      <c r="I21" s="165">
        <f t="shared" si="2"/>
        <v>1</v>
      </c>
    </row>
    <row r="22" spans="1:11" ht="15.75" x14ac:dyDescent="0.25">
      <c r="A22" s="182" t="s">
        <v>401</v>
      </c>
      <c r="B22" s="180">
        <v>6</v>
      </c>
      <c r="C22" s="180">
        <v>8</v>
      </c>
      <c r="D22" s="179">
        <v>0</v>
      </c>
      <c r="E22" s="179">
        <v>500000</v>
      </c>
      <c r="F22" s="179">
        <v>500000</v>
      </c>
      <c r="G22" s="163"/>
      <c r="H22" s="163">
        <f t="shared" si="1"/>
        <v>1</v>
      </c>
      <c r="I22" s="163"/>
    </row>
    <row r="23" spans="1:11" ht="15.75" x14ac:dyDescent="0.25">
      <c r="A23" s="174" t="s">
        <v>402</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403</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404</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405</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406</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407</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408</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09" t="s">
        <v>409</v>
      </c>
      <c r="B31" s="209"/>
      <c r="C31" s="209"/>
      <c r="D31" s="209"/>
      <c r="E31" s="209"/>
      <c r="F31" s="209"/>
      <c r="G31" s="209"/>
      <c r="H31" s="209"/>
      <c r="I31" s="209"/>
    </row>
    <row r="32" spans="1:11" x14ac:dyDescent="0.25">
      <c r="D32" s="113"/>
      <c r="E32" s="113"/>
      <c r="F32" s="113"/>
    </row>
    <row r="33" spans="1:12" ht="31.5" x14ac:dyDescent="0.5">
      <c r="A33" s="210" t="s">
        <v>410</v>
      </c>
      <c r="B33" s="210"/>
      <c r="C33" s="210"/>
      <c r="D33" s="210"/>
      <c r="E33" s="210"/>
      <c r="F33" s="210"/>
      <c r="G33" s="210"/>
      <c r="H33" s="210"/>
      <c r="I33" s="210"/>
      <c r="K33" s="211" t="s">
        <v>411</v>
      </c>
      <c r="L33" s="211"/>
    </row>
    <row r="34" spans="1:12" ht="63" x14ac:dyDescent="0.25">
      <c r="A34" s="183" t="s">
        <v>412</v>
      </c>
      <c r="B34" s="184" t="s">
        <v>370</v>
      </c>
      <c r="C34" s="184" t="s">
        <v>371</v>
      </c>
      <c r="D34" s="184" t="s">
        <v>372</v>
      </c>
      <c r="E34" s="184" t="s">
        <v>373</v>
      </c>
      <c r="F34" s="184" t="s">
        <v>374</v>
      </c>
      <c r="G34" s="168" t="s">
        <v>375</v>
      </c>
      <c r="H34" s="168" t="s">
        <v>376</v>
      </c>
      <c r="I34" s="168" t="s">
        <v>377</v>
      </c>
      <c r="K34" s="96" t="s">
        <v>413</v>
      </c>
      <c r="L34" s="97"/>
    </row>
    <row r="35" spans="1:12" ht="16.5" thickBot="1" x14ac:dyDescent="0.3">
      <c r="A35" s="177" t="s">
        <v>391</v>
      </c>
      <c r="B35" s="181"/>
      <c r="C35" s="181"/>
      <c r="D35" s="176">
        <f t="shared" ref="D35:F35" si="18">D36+D37</f>
        <v>0</v>
      </c>
      <c r="E35" s="176">
        <f t="shared" si="18"/>
        <v>2650000</v>
      </c>
      <c r="F35" s="176">
        <f t="shared" si="18"/>
        <v>2650000</v>
      </c>
      <c r="G35" s="152"/>
      <c r="H35" s="152">
        <f>F35/E35</f>
        <v>1</v>
      </c>
      <c r="I35" s="152"/>
      <c r="K35" s="98" t="s">
        <v>266</v>
      </c>
      <c r="L35" s="114">
        <v>1933412</v>
      </c>
    </row>
    <row r="36" spans="1:12" ht="32.25" thickBot="1" x14ac:dyDescent="0.3">
      <c r="A36" s="169" t="s">
        <v>393</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420</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414</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386</v>
      </c>
      <c r="L38" s="116">
        <v>2917287</v>
      </c>
    </row>
    <row r="39" spans="1:12" ht="16.5" thickBot="1" x14ac:dyDescent="0.3">
      <c r="A39" s="171" t="s">
        <v>415</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416</v>
      </c>
      <c r="B40" s="159">
        <v>2</v>
      </c>
      <c r="C40" s="159">
        <v>8</v>
      </c>
      <c r="D40" s="160">
        <v>1000000</v>
      </c>
      <c r="E40" s="160">
        <v>1000000</v>
      </c>
      <c r="F40" s="160">
        <v>1000000</v>
      </c>
      <c r="G40" s="161">
        <f t="shared" si="21"/>
        <v>1</v>
      </c>
      <c r="H40" s="161">
        <f t="shared" si="19"/>
        <v>1</v>
      </c>
      <c r="I40" s="161">
        <f t="shared" si="22"/>
        <v>1</v>
      </c>
    </row>
    <row r="41" spans="1:12" ht="15.75" x14ac:dyDescent="0.25">
      <c r="A41" s="174" t="s">
        <v>417</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418</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419</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09" t="s">
        <v>421</v>
      </c>
      <c r="B45" s="209"/>
      <c r="C45" s="209"/>
      <c r="D45" s="209"/>
      <c r="E45" s="209"/>
      <c r="F45" s="209"/>
      <c r="G45" s="209"/>
      <c r="H45" s="209"/>
      <c r="I45" s="209"/>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zoomScaleNormal="100" workbookViewId="0">
      <pane xSplit="2" ySplit="2" topLeftCell="E3" activePane="bottomRight" state="frozen"/>
      <selection pane="topRight" activeCell="C1" sqref="C1"/>
      <selection pane="bottomLeft" activeCell="A2" sqref="A2"/>
      <selection pane="bottomRight" activeCell="E7" sqref="E7"/>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2" t="s">
        <v>454</v>
      </c>
      <c r="B1" s="212"/>
      <c r="C1" s="212"/>
      <c r="D1" s="212"/>
      <c r="E1" s="212"/>
      <c r="F1" s="212"/>
      <c r="G1" s="212"/>
      <c r="H1" s="212"/>
      <c r="I1" s="212"/>
      <c r="J1" s="212"/>
      <c r="K1" s="212"/>
      <c r="L1" s="212"/>
      <c r="M1" s="212"/>
      <c r="N1" s="212"/>
      <c r="O1" s="212"/>
    </row>
    <row r="2" spans="1:25" ht="62.25" customHeight="1" x14ac:dyDescent="0.25">
      <c r="A2" s="118"/>
      <c r="B2" s="119"/>
      <c r="C2" s="120" t="s">
        <v>422</v>
      </c>
      <c r="D2" s="120" t="s">
        <v>423</v>
      </c>
      <c r="E2" s="120" t="s">
        <v>424</v>
      </c>
      <c r="F2" s="120" t="s">
        <v>425</v>
      </c>
      <c r="G2" s="120" t="s">
        <v>426</v>
      </c>
      <c r="H2" s="120" t="s">
        <v>427</v>
      </c>
      <c r="I2" s="120" t="s">
        <v>428</v>
      </c>
      <c r="J2" s="120" t="s">
        <v>429</v>
      </c>
      <c r="K2" s="120" t="s">
        <v>430</v>
      </c>
      <c r="L2" s="120" t="s">
        <v>431</v>
      </c>
      <c r="M2" s="120" t="s">
        <v>432</v>
      </c>
      <c r="N2" s="120" t="s">
        <v>433</v>
      </c>
      <c r="O2" s="121" t="s">
        <v>434</v>
      </c>
      <c r="Q2" s="122" t="s">
        <v>435</v>
      </c>
      <c r="R2" s="122" t="s">
        <v>436</v>
      </c>
      <c r="S2" s="122" t="s">
        <v>437</v>
      </c>
      <c r="T2" s="122" t="s">
        <v>438</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3" t="s">
        <v>448</v>
      </c>
      <c r="X3" s="213"/>
      <c r="Y3" s="213"/>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455</v>
      </c>
      <c r="Y4" s="190" t="s">
        <v>449</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450</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342</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c r="N7" s="134"/>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340</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343</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451</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c r="N10" s="134"/>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452</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336</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337</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453</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439</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440</v>
      </c>
      <c r="B44" s="9" t="s">
        <v>441</v>
      </c>
      <c r="C44" s="10" t="s">
        <v>347</v>
      </c>
      <c r="D44" s="123" t="s">
        <v>347</v>
      </c>
      <c r="E44" s="124">
        <v>0</v>
      </c>
      <c r="F44" s="5">
        <v>0</v>
      </c>
      <c r="G44" s="18">
        <v>0</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c r="N45" s="134"/>
      <c r="O45" s="135"/>
      <c r="Q45" s="15">
        <f t="shared" si="2"/>
        <v>0</v>
      </c>
      <c r="R45" s="56">
        <f t="shared" si="3"/>
        <v>0</v>
      </c>
      <c r="S45" s="56" t="e">
        <f t="shared" si="4"/>
        <v>#DIV/0!</v>
      </c>
      <c r="T45" s="56" t="e">
        <f t="shared" si="5"/>
        <v>#DIV/0!</v>
      </c>
      <c r="U45" s="131" t="e">
        <f t="shared" si="9"/>
        <v>#DIV/0!</v>
      </c>
      <c r="V45">
        <f t="shared" si="6"/>
        <v>4.0945507627210775E-2</v>
      </c>
    </row>
    <row r="46" spans="1:24" ht="15.75" x14ac:dyDescent="0.25">
      <c r="A46" s="215" t="s">
        <v>91</v>
      </c>
      <c r="B46" s="215"/>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16" t="s">
        <v>442</v>
      </c>
      <c r="D48" s="216"/>
      <c r="E48" s="216"/>
      <c r="F48" s="146">
        <f>E46-F46</f>
        <v>-2028684.3100000024</v>
      </c>
      <c r="G48" s="15"/>
      <c r="H48" s="217" t="s">
        <v>443</v>
      </c>
      <c r="I48" s="217"/>
      <c r="J48" s="217"/>
      <c r="K48" s="147">
        <v>2372151</v>
      </c>
    </row>
    <row r="49" spans="3:15" ht="39.75" customHeight="1" x14ac:dyDescent="0.25">
      <c r="I49" s="218" t="s">
        <v>444</v>
      </c>
      <c r="J49" s="218"/>
      <c r="K49" s="148">
        <f>K45-K48</f>
        <v>-3073</v>
      </c>
      <c r="L49" s="146"/>
    </row>
    <row r="50" spans="3:15" ht="15" customHeight="1" x14ac:dyDescent="0.25">
      <c r="C50" s="214" t="s">
        <v>445</v>
      </c>
      <c r="D50" s="214"/>
      <c r="E50" s="214"/>
      <c r="F50" s="214"/>
      <c r="G50" s="214"/>
    </row>
    <row r="51" spans="3:15" x14ac:dyDescent="0.25">
      <c r="C51" s="214"/>
      <c r="D51" s="214"/>
      <c r="E51" s="214"/>
      <c r="F51" s="214"/>
      <c r="G51" s="214"/>
      <c r="K51" s="15"/>
    </row>
    <row r="52" spans="3:15" x14ac:dyDescent="0.25">
      <c r="C52" s="214"/>
      <c r="D52" s="214"/>
      <c r="E52" s="214"/>
      <c r="F52" s="214"/>
      <c r="G52" s="214"/>
    </row>
    <row r="53" spans="3:15" x14ac:dyDescent="0.25">
      <c r="C53" s="214"/>
      <c r="D53" s="214"/>
      <c r="E53" s="214"/>
      <c r="F53" s="214"/>
      <c r="G53" s="214"/>
    </row>
    <row r="54" spans="3:15" x14ac:dyDescent="0.25">
      <c r="C54" s="214"/>
      <c r="D54" s="214"/>
      <c r="E54" s="214"/>
      <c r="F54" s="214"/>
      <c r="G54" s="214"/>
      <c r="K54" s="56">
        <f>4.4/32.4</f>
        <v>0.13580246913580249</v>
      </c>
    </row>
    <row r="55" spans="3:15" x14ac:dyDescent="0.25">
      <c r="C55" s="214"/>
      <c r="D55" s="214"/>
      <c r="E55" s="214"/>
      <c r="F55" s="214"/>
      <c r="G55" s="214"/>
    </row>
    <row r="56" spans="3:15" x14ac:dyDescent="0.25">
      <c r="C56" s="214"/>
      <c r="D56" s="214"/>
      <c r="E56" s="214"/>
      <c r="F56" s="214"/>
      <c r="G56" s="214"/>
    </row>
    <row r="59" spans="3:15" ht="178.5" customHeight="1" x14ac:dyDescent="0.25">
      <c r="C59" s="209" t="s">
        <v>446</v>
      </c>
      <c r="D59" s="209"/>
      <c r="E59" s="209"/>
      <c r="F59" s="209"/>
      <c r="G59" s="209"/>
      <c r="H59" s="209"/>
      <c r="I59" s="209"/>
      <c r="J59" s="209"/>
      <c r="K59" s="209"/>
      <c r="L59" s="209"/>
      <c r="M59" s="209"/>
      <c r="N59" s="209"/>
      <c r="O59" s="209"/>
    </row>
    <row r="61" spans="3:15" ht="15" customHeight="1" x14ac:dyDescent="0.25">
      <c r="C61" s="214" t="s">
        <v>447</v>
      </c>
      <c r="D61" s="214"/>
      <c r="E61" s="214"/>
      <c r="F61" s="214"/>
      <c r="G61" s="214"/>
      <c r="H61" s="214"/>
      <c r="I61" s="214"/>
      <c r="J61" s="214"/>
      <c r="K61" s="214"/>
      <c r="L61" s="214"/>
      <c r="M61" s="214"/>
      <c r="N61" s="214"/>
      <c r="O61" s="214"/>
    </row>
    <row r="62" spans="3:15" x14ac:dyDescent="0.25">
      <c r="C62" s="214"/>
      <c r="D62" s="214"/>
      <c r="E62" s="214"/>
      <c r="F62" s="214"/>
      <c r="G62" s="214"/>
      <c r="H62" s="214"/>
      <c r="I62" s="214"/>
      <c r="J62" s="214"/>
      <c r="K62" s="214"/>
      <c r="L62" s="214"/>
      <c r="M62" s="214"/>
      <c r="N62" s="214"/>
      <c r="O62" s="214"/>
    </row>
    <row r="63" spans="3:15" x14ac:dyDescent="0.25">
      <c r="C63" s="214"/>
      <c r="D63" s="214"/>
      <c r="E63" s="214"/>
      <c r="F63" s="214"/>
      <c r="G63" s="214"/>
      <c r="H63" s="214"/>
      <c r="I63" s="214"/>
      <c r="J63" s="214"/>
      <c r="K63" s="214"/>
      <c r="L63" s="214"/>
      <c r="M63" s="214"/>
      <c r="N63" s="214"/>
      <c r="O63" s="214"/>
    </row>
    <row r="64" spans="3:15" ht="34.5" customHeight="1" x14ac:dyDescent="0.25">
      <c r="C64" s="214"/>
      <c r="D64" s="214"/>
      <c r="E64" s="214"/>
      <c r="F64" s="214"/>
      <c r="G64" s="214"/>
      <c r="H64" s="214"/>
      <c r="I64" s="214"/>
      <c r="J64" s="214"/>
      <c r="K64" s="214"/>
      <c r="L64" s="214"/>
      <c r="M64" s="214"/>
      <c r="N64" s="214"/>
      <c r="O64" s="214"/>
    </row>
    <row r="108" ht="17.45" customHeight="1" x14ac:dyDescent="0.25"/>
  </sheetData>
  <autoFilter ref="A2:N45" xr:uid="{00000000-0009-0000-0000-000001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01"/>
  <sheetViews>
    <sheetView topLeftCell="B1" workbookViewId="0">
      <selection activeCell="E37" sqref="E37"/>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42" t="s">
        <v>189</v>
      </c>
      <c r="B1" s="43" t="s">
        <v>190</v>
      </c>
      <c r="C1" t="s">
        <v>3</v>
      </c>
      <c r="D1" s="44" t="s">
        <v>191</v>
      </c>
      <c r="E1" s="43" t="s">
        <v>192</v>
      </c>
      <c r="F1" s="45" t="s">
        <v>265</v>
      </c>
      <c r="G1" s="45" t="s">
        <v>193</v>
      </c>
      <c r="H1" s="43" t="s">
        <v>194</v>
      </c>
    </row>
    <row r="2" spans="1:8" x14ac:dyDescent="0.25">
      <c r="D2" s="52"/>
      <c r="E2" s="52"/>
      <c r="F2" s="52"/>
      <c r="H2" s="53"/>
    </row>
    <row r="3" spans="1:8" x14ac:dyDescent="0.25">
      <c r="D3" s="52"/>
      <c r="E3" s="52"/>
      <c r="F3" s="52"/>
      <c r="H3" s="53"/>
    </row>
    <row r="4" spans="1:8" x14ac:dyDescent="0.25">
      <c r="B4" s="51">
        <v>45670</v>
      </c>
      <c r="C4" s="51"/>
      <c r="D4" s="52" t="s">
        <v>304</v>
      </c>
      <c r="E4" s="52" t="s">
        <v>271</v>
      </c>
      <c r="F4" s="52" t="s">
        <v>117</v>
      </c>
      <c r="H4" s="53">
        <v>2000</v>
      </c>
    </row>
    <row r="5" spans="1:8" x14ac:dyDescent="0.25">
      <c r="B5" s="51"/>
      <c r="C5" s="51"/>
      <c r="D5" s="52"/>
      <c r="E5" s="52"/>
      <c r="F5" s="52"/>
      <c r="H5" s="53"/>
    </row>
    <row r="6" spans="1:8" x14ac:dyDescent="0.25">
      <c r="B6" s="51"/>
      <c r="C6" s="51"/>
      <c r="D6" s="52"/>
      <c r="E6" s="52"/>
      <c r="F6" s="52"/>
      <c r="H6" s="53"/>
    </row>
    <row r="7" spans="1:8" x14ac:dyDescent="0.25">
      <c r="B7" s="51"/>
      <c r="C7" s="51"/>
      <c r="D7" s="52"/>
      <c r="E7" s="52"/>
      <c r="F7" s="52"/>
      <c r="H7" s="53"/>
    </row>
    <row r="8" spans="1:8" x14ac:dyDescent="0.25">
      <c r="B8" s="51"/>
      <c r="C8" s="51"/>
      <c r="D8" s="52"/>
      <c r="E8" s="52"/>
      <c r="F8" s="52"/>
      <c r="H8" s="53"/>
    </row>
    <row r="9" spans="1:8" x14ac:dyDescent="0.25">
      <c r="B9" s="51"/>
      <c r="C9" s="51"/>
      <c r="D9" s="52"/>
      <c r="E9" s="52"/>
      <c r="F9" s="52"/>
      <c r="H9" s="53"/>
    </row>
    <row r="10" spans="1:8" x14ac:dyDescent="0.25">
      <c r="B10" s="51"/>
      <c r="C10" s="51"/>
      <c r="D10" s="52"/>
      <c r="E10" s="52"/>
      <c r="F10" s="52"/>
      <c r="H10" s="53"/>
    </row>
    <row r="11" spans="1:8" x14ac:dyDescent="0.25">
      <c r="B11" s="51"/>
      <c r="C11" s="51"/>
      <c r="D11" s="52"/>
      <c r="E11" s="52"/>
      <c r="F11" s="52"/>
      <c r="H11" s="53"/>
    </row>
    <row r="12" spans="1:8" x14ac:dyDescent="0.25">
      <c r="B12" s="51"/>
      <c r="C12" s="51"/>
      <c r="D12" s="52"/>
      <c r="E12" s="52"/>
      <c r="F12" s="52"/>
      <c r="H12" s="53"/>
    </row>
    <row r="13" spans="1:8" x14ac:dyDescent="0.25">
      <c r="B13" s="51"/>
      <c r="C13" s="51"/>
      <c r="D13" s="52"/>
      <c r="E13" s="52"/>
      <c r="F13" s="52"/>
      <c r="H13" s="53"/>
    </row>
    <row r="14" spans="1:8" x14ac:dyDescent="0.25">
      <c r="B14" s="51"/>
      <c r="C14" s="51"/>
      <c r="D14" s="52"/>
      <c r="E14" s="52"/>
      <c r="F14" s="52"/>
      <c r="H14" s="53"/>
    </row>
    <row r="15" spans="1:8" x14ac:dyDescent="0.25">
      <c r="D15" s="52"/>
      <c r="E15" s="52"/>
      <c r="F15" s="52"/>
      <c r="H15" s="53"/>
    </row>
    <row r="16" spans="1:8" x14ac:dyDescent="0.25">
      <c r="D16" s="52"/>
      <c r="E16" s="52"/>
      <c r="F16" s="52"/>
      <c r="H16" s="53"/>
    </row>
    <row r="17" spans="4:8" x14ac:dyDescent="0.25">
      <c r="D17" s="52"/>
      <c r="E17" s="52"/>
      <c r="F17" s="52"/>
      <c r="H17" s="53"/>
    </row>
    <row r="18" spans="4:8" x14ac:dyDescent="0.25">
      <c r="D18" s="52"/>
      <c r="E18" s="52"/>
      <c r="F18" s="52"/>
      <c r="H18" s="53"/>
    </row>
    <row r="19" spans="4:8" x14ac:dyDescent="0.25">
      <c r="D19" s="52"/>
      <c r="E19" s="52"/>
      <c r="F19" s="52"/>
      <c r="H19" s="53"/>
    </row>
    <row r="20" spans="4:8" x14ac:dyDescent="0.25">
      <c r="D20" s="52"/>
      <c r="E20" s="52"/>
      <c r="F20" s="52"/>
      <c r="H20" s="53"/>
    </row>
    <row r="21" spans="4:8" x14ac:dyDescent="0.25">
      <c r="D21" s="52"/>
      <c r="E21" s="52"/>
      <c r="F21" s="52"/>
      <c r="H21" s="53"/>
    </row>
    <row r="22" spans="4:8" x14ac:dyDescent="0.25">
      <c r="D22" s="52"/>
      <c r="E22" s="52"/>
      <c r="F22" s="52"/>
      <c r="H22" s="53"/>
    </row>
    <row r="23" spans="4:8" x14ac:dyDescent="0.25">
      <c r="D23" s="52"/>
      <c r="E23" s="52"/>
      <c r="F23" s="52"/>
      <c r="H23" s="53"/>
    </row>
    <row r="24" spans="4:8" x14ac:dyDescent="0.25">
      <c r="D24" s="52"/>
      <c r="E24" s="52"/>
      <c r="F24" s="52"/>
      <c r="H24" s="53"/>
    </row>
    <row r="25" spans="4:8" x14ac:dyDescent="0.25">
      <c r="D25" s="52"/>
      <c r="E25" s="52"/>
      <c r="F25" s="52"/>
      <c r="H25" s="53"/>
    </row>
    <row r="26" spans="4:8" x14ac:dyDescent="0.25">
      <c r="D26" s="52"/>
      <c r="E26" s="52"/>
      <c r="F26" s="52"/>
      <c r="H26" s="53"/>
    </row>
    <row r="27" spans="4:8" x14ac:dyDescent="0.25">
      <c r="D27" s="52"/>
      <c r="E27" s="52"/>
      <c r="F27" s="52"/>
      <c r="H27" s="53"/>
    </row>
    <row r="28" spans="4:8" x14ac:dyDescent="0.25">
      <c r="D28" s="52"/>
      <c r="E28" s="52"/>
      <c r="F28" s="52"/>
      <c r="H28" s="53"/>
    </row>
    <row r="29" spans="4:8" x14ac:dyDescent="0.25">
      <c r="D29" s="52"/>
      <c r="E29" s="52"/>
      <c r="F29" s="52"/>
      <c r="H29" s="53"/>
    </row>
    <row r="30" spans="4:8" x14ac:dyDescent="0.25">
      <c r="D30" s="52"/>
      <c r="E30" s="52"/>
      <c r="F30" s="52"/>
      <c r="H30" s="53"/>
    </row>
    <row r="31" spans="4:8" x14ac:dyDescent="0.25">
      <c r="D31" s="52"/>
      <c r="E31" s="52"/>
      <c r="F31" s="52"/>
      <c r="H31" s="53"/>
    </row>
    <row r="32" spans="4:8" x14ac:dyDescent="0.25">
      <c r="D32" s="52"/>
      <c r="E32" s="52"/>
      <c r="F32" s="52"/>
      <c r="H32" s="53"/>
    </row>
    <row r="33" spans="4:8" x14ac:dyDescent="0.25">
      <c r="D33" s="52"/>
      <c r="E33" s="52"/>
      <c r="F33" s="52"/>
      <c r="H33" s="53"/>
    </row>
    <row r="34" spans="4:8" x14ac:dyDescent="0.25">
      <c r="D34" s="52"/>
      <c r="E34" s="52"/>
      <c r="F34" s="52"/>
      <c r="H34" s="53"/>
    </row>
    <row r="35" spans="4:8" x14ac:dyDescent="0.25">
      <c r="D35" s="52"/>
      <c r="E35" s="52"/>
      <c r="F35" s="52"/>
      <c r="H35" s="53"/>
    </row>
    <row r="36" spans="4:8" x14ac:dyDescent="0.25">
      <c r="D36" s="52"/>
      <c r="E36" s="52"/>
      <c r="F36" s="52"/>
      <c r="H36" s="53"/>
    </row>
    <row r="37" spans="4:8" x14ac:dyDescent="0.25">
      <c r="D37" s="52"/>
      <c r="E37" s="52"/>
      <c r="F37" s="52"/>
      <c r="H37" s="53"/>
    </row>
    <row r="38" spans="4:8" x14ac:dyDescent="0.25">
      <c r="D38" s="52"/>
      <c r="E38" s="52"/>
      <c r="F38" s="52"/>
      <c r="H38" s="53"/>
    </row>
    <row r="39" spans="4:8" x14ac:dyDescent="0.25">
      <c r="D39" s="52"/>
      <c r="E39" s="52"/>
      <c r="F39" s="52"/>
      <c r="H39" s="53"/>
    </row>
    <row r="40" spans="4:8" x14ac:dyDescent="0.25">
      <c r="D40" s="52"/>
      <c r="E40" s="52"/>
      <c r="F40" s="52"/>
      <c r="H40" s="53"/>
    </row>
    <row r="41" spans="4:8" x14ac:dyDescent="0.25">
      <c r="D41" s="52"/>
      <c r="E41" s="52"/>
      <c r="F41" s="52"/>
      <c r="H41" s="53"/>
    </row>
    <row r="42" spans="4:8" x14ac:dyDescent="0.25">
      <c r="D42" s="52"/>
      <c r="E42" s="52"/>
      <c r="F42" s="52"/>
      <c r="H42" s="53"/>
    </row>
    <row r="43" spans="4:8" x14ac:dyDescent="0.25">
      <c r="D43" s="52"/>
      <c r="E43" s="52"/>
      <c r="F43" s="52"/>
      <c r="H43" s="53"/>
    </row>
    <row r="44" spans="4:8" x14ac:dyDescent="0.25">
      <c r="D44" s="52"/>
      <c r="E44" s="52"/>
      <c r="F44" s="52"/>
      <c r="H44" s="53"/>
    </row>
    <row r="45" spans="4:8" x14ac:dyDescent="0.25">
      <c r="D45" s="52"/>
      <c r="E45" s="52"/>
      <c r="F45" s="52"/>
      <c r="H45" s="53"/>
    </row>
    <row r="46" spans="4:8" x14ac:dyDescent="0.25">
      <c r="D46" s="52"/>
      <c r="E46" s="52"/>
      <c r="F46" s="52"/>
      <c r="H46" s="53"/>
    </row>
    <row r="47" spans="4:8" x14ac:dyDescent="0.25">
      <c r="D47" s="52"/>
      <c r="E47" s="52"/>
      <c r="F47" s="52"/>
      <c r="H47" s="53"/>
    </row>
    <row r="48" spans="4:8" x14ac:dyDescent="0.25">
      <c r="D48" s="52"/>
      <c r="E48" s="52"/>
      <c r="F48" s="52"/>
      <c r="H48" s="53"/>
    </row>
    <row r="49" spans="4:8" x14ac:dyDescent="0.25">
      <c r="D49" s="52"/>
      <c r="E49" s="52"/>
      <c r="F49" s="52"/>
      <c r="H49" s="53"/>
    </row>
    <row r="50" spans="4:8" x14ac:dyDescent="0.25">
      <c r="D50" s="52"/>
      <c r="E50" s="52"/>
      <c r="F50" s="52"/>
      <c r="H50" s="53"/>
    </row>
    <row r="51" spans="4:8" x14ac:dyDescent="0.25">
      <c r="D51" s="52"/>
      <c r="E51" s="52"/>
      <c r="F51" s="52"/>
      <c r="H51" s="53"/>
    </row>
    <row r="52" spans="4:8" x14ac:dyDescent="0.25">
      <c r="D52" s="52"/>
      <c r="E52" s="52"/>
      <c r="F52" s="52"/>
      <c r="H52" s="53"/>
    </row>
    <row r="53" spans="4:8" x14ac:dyDescent="0.25">
      <c r="D53" s="52"/>
      <c r="E53" s="52"/>
      <c r="F53" s="52"/>
      <c r="H53" s="53"/>
    </row>
    <row r="54" spans="4:8" x14ac:dyDescent="0.25">
      <c r="D54" s="52"/>
      <c r="E54" s="52"/>
      <c r="F54" s="52"/>
      <c r="H54" s="53"/>
    </row>
    <row r="55" spans="4:8" x14ac:dyDescent="0.25">
      <c r="D55" s="52"/>
      <c r="E55" s="52"/>
      <c r="F55" s="52"/>
      <c r="H55" s="53"/>
    </row>
    <row r="56" spans="4:8" x14ac:dyDescent="0.25">
      <c r="D56" s="52"/>
      <c r="E56" s="52"/>
      <c r="F56" s="52"/>
      <c r="H56" s="53"/>
    </row>
    <row r="57" spans="4:8" x14ac:dyDescent="0.25">
      <c r="D57" s="52"/>
      <c r="E57" s="52"/>
      <c r="F57" s="52"/>
      <c r="H57" s="53"/>
    </row>
    <row r="58" spans="4:8" x14ac:dyDescent="0.25">
      <c r="D58" s="52"/>
      <c r="E58" s="52"/>
      <c r="F58" s="52"/>
      <c r="H58" s="53"/>
    </row>
    <row r="59" spans="4:8" x14ac:dyDescent="0.25">
      <c r="D59" s="52"/>
      <c r="E59" s="52"/>
      <c r="F59" s="52"/>
      <c r="H59" s="53"/>
    </row>
    <row r="60" spans="4:8" x14ac:dyDescent="0.25">
      <c r="D60" s="52"/>
      <c r="E60" s="52"/>
      <c r="F60" s="52"/>
      <c r="H60" s="53"/>
    </row>
    <row r="61" spans="4:8" x14ac:dyDescent="0.25">
      <c r="D61" s="52"/>
      <c r="E61" s="52"/>
      <c r="F61" s="52"/>
      <c r="H61" s="53"/>
    </row>
    <row r="62" spans="4:8" x14ac:dyDescent="0.25">
      <c r="D62" s="52"/>
      <c r="E62" s="52"/>
      <c r="F62" s="52"/>
      <c r="H62" s="53"/>
    </row>
    <row r="63" spans="4:8" x14ac:dyDescent="0.25">
      <c r="D63" s="52"/>
      <c r="E63" s="52"/>
      <c r="F63" s="52"/>
      <c r="H63" s="53"/>
    </row>
    <row r="64" spans="4:8" x14ac:dyDescent="0.25">
      <c r="D64" s="52"/>
      <c r="E64" s="52"/>
      <c r="F64" s="52"/>
      <c r="H64" s="53"/>
    </row>
    <row r="65" spans="4:8" x14ac:dyDescent="0.25">
      <c r="D65" s="52"/>
      <c r="E65" s="52"/>
      <c r="F65" s="52"/>
      <c r="H65" s="53"/>
    </row>
    <row r="66" spans="4:8" x14ac:dyDescent="0.25">
      <c r="D66" s="52"/>
      <c r="E66" s="52"/>
      <c r="F66" s="52"/>
      <c r="H66" s="53"/>
    </row>
    <row r="67" spans="4:8" x14ac:dyDescent="0.25">
      <c r="D67" s="52"/>
      <c r="E67" s="52"/>
      <c r="F67" s="52"/>
      <c r="H67" s="53"/>
    </row>
    <row r="68" spans="4:8" x14ac:dyDescent="0.25">
      <c r="D68" s="52"/>
      <c r="E68" s="52"/>
      <c r="F68" s="52"/>
      <c r="H68" s="53"/>
    </row>
    <row r="69" spans="4:8" x14ac:dyDescent="0.25">
      <c r="D69" s="52"/>
      <c r="E69" s="52"/>
      <c r="F69" s="52"/>
      <c r="H69" s="53"/>
    </row>
    <row r="70" spans="4:8" x14ac:dyDescent="0.25">
      <c r="D70" s="52"/>
      <c r="E70" s="52"/>
      <c r="F70" s="52"/>
      <c r="H70" s="53"/>
    </row>
    <row r="71" spans="4:8" x14ac:dyDescent="0.25">
      <c r="D71" s="52"/>
      <c r="E71" s="52"/>
      <c r="F71" s="52"/>
      <c r="H71" s="53"/>
    </row>
    <row r="72" spans="4:8" x14ac:dyDescent="0.25">
      <c r="D72" s="52"/>
      <c r="E72" s="52"/>
      <c r="F72" s="52"/>
      <c r="H72" s="53"/>
    </row>
    <row r="73" spans="4:8" x14ac:dyDescent="0.25">
      <c r="D73" s="52"/>
      <c r="E73" s="52"/>
      <c r="F73" s="52"/>
      <c r="H73" s="53"/>
    </row>
    <row r="74" spans="4:8" x14ac:dyDescent="0.25">
      <c r="D74" s="52"/>
      <c r="E74" s="52"/>
      <c r="F74" s="52"/>
      <c r="H74" s="53"/>
    </row>
    <row r="75" spans="4:8" x14ac:dyDescent="0.25">
      <c r="D75" s="52"/>
      <c r="E75" s="52"/>
      <c r="F75" s="52"/>
      <c r="H75" s="53"/>
    </row>
    <row r="76" spans="4:8" x14ac:dyDescent="0.25">
      <c r="D76" s="52"/>
      <c r="E76" s="52"/>
      <c r="F76" s="52"/>
      <c r="H76" s="53"/>
    </row>
    <row r="77" spans="4:8" x14ac:dyDescent="0.25">
      <c r="D77" s="52"/>
      <c r="E77" s="52"/>
      <c r="F77" s="52"/>
      <c r="H77" s="53"/>
    </row>
    <row r="78" spans="4:8" x14ac:dyDescent="0.25">
      <c r="D78" s="52"/>
      <c r="E78" s="52"/>
      <c r="F78" s="52"/>
      <c r="H78" s="53"/>
    </row>
    <row r="79" spans="4:8" x14ac:dyDescent="0.25">
      <c r="D79" s="52"/>
      <c r="E79" s="52"/>
      <c r="F79" s="52"/>
      <c r="H79" s="53"/>
    </row>
    <row r="80" spans="4:8" x14ac:dyDescent="0.25">
      <c r="D80" s="52"/>
      <c r="E80" s="52"/>
      <c r="F80" s="52"/>
      <c r="H80" s="53"/>
    </row>
    <row r="81" spans="4:8" x14ac:dyDescent="0.25">
      <c r="D81" s="52"/>
      <c r="E81" s="52"/>
      <c r="F81" s="52"/>
      <c r="H81" s="53"/>
    </row>
    <row r="82" spans="4:8" x14ac:dyDescent="0.25">
      <c r="D82" s="52"/>
      <c r="E82" s="52"/>
      <c r="F82" s="52"/>
      <c r="H82" s="53"/>
    </row>
    <row r="83" spans="4:8" x14ac:dyDescent="0.25">
      <c r="D83" s="52"/>
      <c r="E83" s="52"/>
      <c r="F83" s="52"/>
      <c r="H83" s="53"/>
    </row>
    <row r="84" spans="4:8" x14ac:dyDescent="0.25">
      <c r="D84" s="52"/>
      <c r="E84" s="52"/>
      <c r="F84" s="52"/>
      <c r="H84" s="53"/>
    </row>
    <row r="85" spans="4:8" x14ac:dyDescent="0.25">
      <c r="D85" s="52"/>
      <c r="E85" s="52"/>
      <c r="F85" s="52"/>
      <c r="H85" s="53"/>
    </row>
    <row r="86" spans="4:8" x14ac:dyDescent="0.25">
      <c r="D86" s="52"/>
      <c r="E86" s="52"/>
      <c r="F86" s="52"/>
      <c r="H86" s="53"/>
    </row>
    <row r="87" spans="4:8" x14ac:dyDescent="0.25">
      <c r="D87" s="52"/>
      <c r="E87" s="52"/>
      <c r="F87" s="52"/>
      <c r="H87" s="53"/>
    </row>
    <row r="88" spans="4:8" x14ac:dyDescent="0.25">
      <c r="D88" s="52"/>
      <c r="E88" s="52"/>
      <c r="F88" s="52"/>
      <c r="H88" s="53"/>
    </row>
    <row r="89" spans="4:8" x14ac:dyDescent="0.25">
      <c r="D89" s="52"/>
      <c r="E89" s="52"/>
      <c r="F89" s="52"/>
      <c r="H89" s="53"/>
    </row>
    <row r="90" spans="4:8" x14ac:dyDescent="0.25">
      <c r="D90" s="52"/>
      <c r="E90" s="52"/>
      <c r="F90" s="52"/>
      <c r="H90" s="53"/>
    </row>
    <row r="91" spans="4:8" x14ac:dyDescent="0.25">
      <c r="D91" s="52"/>
      <c r="E91" s="52"/>
      <c r="F91" s="52"/>
      <c r="H91" s="53"/>
    </row>
    <row r="92" spans="4:8" x14ac:dyDescent="0.25">
      <c r="D92" s="52"/>
      <c r="E92" s="52"/>
      <c r="F92" s="52"/>
      <c r="H92" s="53"/>
    </row>
    <row r="93" spans="4:8" x14ac:dyDescent="0.25">
      <c r="D93" s="52"/>
      <c r="E93" s="52"/>
      <c r="F93" s="52"/>
      <c r="H93" s="53"/>
    </row>
    <row r="94" spans="4:8" x14ac:dyDescent="0.25">
      <c r="D94" s="52"/>
      <c r="E94" s="52"/>
      <c r="F94" s="52"/>
      <c r="H94" s="53"/>
    </row>
    <row r="95" spans="4:8" x14ac:dyDescent="0.25">
      <c r="D95" s="52"/>
      <c r="E95" s="52"/>
      <c r="F95" s="52"/>
      <c r="H95" s="53"/>
    </row>
    <row r="96" spans="4:8" x14ac:dyDescent="0.25">
      <c r="D96" s="52"/>
      <c r="E96" s="52"/>
      <c r="F96" s="52"/>
      <c r="H96" s="53"/>
    </row>
    <row r="97" spans="4:8" x14ac:dyDescent="0.25">
      <c r="D97" s="52"/>
      <c r="E97" s="52"/>
      <c r="F97" s="52"/>
      <c r="H97" s="53"/>
    </row>
    <row r="98" spans="4:8" x14ac:dyDescent="0.25">
      <c r="D98" s="52"/>
      <c r="E98" s="52"/>
      <c r="F98" s="52"/>
      <c r="H98" s="53"/>
    </row>
    <row r="99" spans="4:8" x14ac:dyDescent="0.25">
      <c r="D99" s="52"/>
      <c r="E99" s="52"/>
      <c r="F99" s="52"/>
      <c r="H99" s="53"/>
    </row>
    <row r="100" spans="4:8" x14ac:dyDescent="0.25">
      <c r="D100" s="52"/>
      <c r="E100" s="52"/>
      <c r="F100" s="52"/>
      <c r="H100" s="53"/>
    </row>
    <row r="101" spans="4:8" x14ac:dyDescent="0.25">
      <c r="D101" s="52"/>
      <c r="E101" s="52"/>
      <c r="F101" s="52"/>
      <c r="H101" s="53"/>
    </row>
    <row r="102" spans="4:8" x14ac:dyDescent="0.25">
      <c r="D102" s="52"/>
      <c r="E102" s="52"/>
      <c r="F102" s="52"/>
      <c r="H102" s="53"/>
    </row>
    <row r="103" spans="4:8" x14ac:dyDescent="0.25">
      <c r="D103" s="52"/>
      <c r="E103" s="52"/>
      <c r="F103" s="52"/>
      <c r="H103" s="53"/>
    </row>
    <row r="104" spans="4:8" x14ac:dyDescent="0.25">
      <c r="D104" s="52"/>
      <c r="E104" s="52"/>
      <c r="F104" s="52"/>
      <c r="H104" s="53"/>
    </row>
    <row r="105" spans="4:8" x14ac:dyDescent="0.25">
      <c r="D105" s="52"/>
      <c r="E105" s="52"/>
      <c r="F105" s="52"/>
      <c r="H105" s="53"/>
    </row>
    <row r="106" spans="4:8" x14ac:dyDescent="0.25">
      <c r="D106" s="52"/>
      <c r="E106" s="52"/>
      <c r="F106" s="52"/>
      <c r="H106" s="53"/>
    </row>
    <row r="107" spans="4:8" x14ac:dyDescent="0.25">
      <c r="D107" s="52"/>
      <c r="E107" s="52"/>
      <c r="F107" s="52"/>
      <c r="H107" s="53"/>
    </row>
    <row r="108" spans="4:8" x14ac:dyDescent="0.25">
      <c r="D108" s="52"/>
      <c r="E108" s="52"/>
      <c r="F108" s="52"/>
      <c r="H108" s="53"/>
    </row>
    <row r="109" spans="4:8" x14ac:dyDescent="0.25">
      <c r="D109" s="52"/>
      <c r="E109" s="52"/>
      <c r="F109" s="52"/>
      <c r="H109" s="53"/>
    </row>
    <row r="110" spans="4:8" x14ac:dyDescent="0.25">
      <c r="D110" s="52"/>
      <c r="E110" s="52"/>
      <c r="F110" s="52"/>
      <c r="H110" s="53"/>
    </row>
    <row r="111" spans="4:8" x14ac:dyDescent="0.25">
      <c r="D111" s="52"/>
      <c r="E111" s="52"/>
      <c r="F111" s="52"/>
      <c r="H111" s="53"/>
    </row>
    <row r="112" spans="4:8" x14ac:dyDescent="0.25">
      <c r="D112" s="52"/>
      <c r="E112" s="52"/>
      <c r="F112" s="52"/>
      <c r="H112" s="53"/>
    </row>
    <row r="113" spans="4:8" x14ac:dyDescent="0.25">
      <c r="D113" s="52"/>
      <c r="E113" s="52"/>
      <c r="F113" s="52"/>
      <c r="H113" s="53"/>
    </row>
    <row r="114" spans="4:8" x14ac:dyDescent="0.25">
      <c r="D114" s="52"/>
      <c r="E114" s="52"/>
      <c r="F114" s="52"/>
      <c r="H114" s="53"/>
    </row>
    <row r="115" spans="4:8" x14ac:dyDescent="0.25">
      <c r="D115" s="52"/>
      <c r="E115" s="52"/>
      <c r="F115" s="52"/>
      <c r="H115" s="53"/>
    </row>
    <row r="116" spans="4:8" x14ac:dyDescent="0.25">
      <c r="D116" s="52"/>
      <c r="E116" s="52"/>
      <c r="F116" s="52"/>
      <c r="H116" s="53"/>
    </row>
    <row r="117" spans="4:8" x14ac:dyDescent="0.25">
      <c r="D117" s="52"/>
      <c r="E117" s="52"/>
      <c r="F117" s="52"/>
      <c r="H117" s="53"/>
    </row>
    <row r="118" spans="4:8" x14ac:dyDescent="0.25">
      <c r="D118" s="52"/>
      <c r="E118" s="52"/>
      <c r="F118" s="52"/>
      <c r="H118" s="53"/>
    </row>
    <row r="119" spans="4:8" x14ac:dyDescent="0.25">
      <c r="D119" s="52"/>
      <c r="E119" s="52"/>
      <c r="F119" s="52"/>
      <c r="H119" s="53"/>
    </row>
    <row r="120" spans="4:8" x14ac:dyDescent="0.25">
      <c r="D120" s="52"/>
      <c r="E120" s="52"/>
      <c r="F120" s="52"/>
      <c r="H120" s="53"/>
    </row>
    <row r="121" spans="4:8" x14ac:dyDescent="0.25">
      <c r="D121" s="52"/>
      <c r="E121" s="52"/>
      <c r="F121" s="52"/>
      <c r="H121" s="53"/>
    </row>
    <row r="122" spans="4:8" x14ac:dyDescent="0.25">
      <c r="D122" s="52"/>
      <c r="E122" s="52"/>
      <c r="F122" s="52"/>
      <c r="H122" s="53"/>
    </row>
    <row r="123" spans="4:8" x14ac:dyDescent="0.25">
      <c r="D123" s="52"/>
      <c r="E123" s="52"/>
      <c r="F123" s="52"/>
      <c r="H123" s="53"/>
    </row>
    <row r="124" spans="4:8" x14ac:dyDescent="0.25">
      <c r="D124" s="52"/>
      <c r="E124" s="52"/>
      <c r="F124" s="52"/>
      <c r="H124" s="53"/>
    </row>
    <row r="125" spans="4:8" x14ac:dyDescent="0.25">
      <c r="D125" s="52"/>
      <c r="E125" s="52"/>
      <c r="F125" s="52"/>
      <c r="H125" s="53"/>
    </row>
    <row r="126" spans="4:8" x14ac:dyDescent="0.25">
      <c r="D126" s="52"/>
      <c r="E126" s="52"/>
      <c r="F126" s="52"/>
      <c r="H126" s="53"/>
    </row>
    <row r="127" spans="4:8" x14ac:dyDescent="0.25">
      <c r="D127" s="52"/>
      <c r="E127" s="52"/>
      <c r="F127" s="52"/>
      <c r="H127" s="53"/>
    </row>
    <row r="128" spans="4:8" x14ac:dyDescent="0.25">
      <c r="D128" s="52"/>
      <c r="E128" s="52"/>
      <c r="F128" s="52"/>
      <c r="H128" s="53"/>
    </row>
    <row r="129" spans="4:8" x14ac:dyDescent="0.25">
      <c r="D129" s="52"/>
      <c r="E129" s="52"/>
      <c r="F129" s="52"/>
      <c r="H129" s="53"/>
    </row>
    <row r="130" spans="4:8" x14ac:dyDescent="0.25">
      <c r="D130" s="52"/>
      <c r="E130" s="52"/>
      <c r="F130" s="52"/>
      <c r="H130" s="53"/>
    </row>
    <row r="131" spans="4:8" x14ac:dyDescent="0.25">
      <c r="D131" s="52"/>
      <c r="E131" s="52"/>
      <c r="F131" s="52"/>
      <c r="H131" s="53"/>
    </row>
    <row r="132" spans="4:8" x14ac:dyDescent="0.25">
      <c r="D132" s="52"/>
      <c r="E132" s="52"/>
      <c r="F132" s="52"/>
      <c r="H132" s="53"/>
    </row>
    <row r="133" spans="4:8" x14ac:dyDescent="0.25">
      <c r="D133" s="52"/>
      <c r="E133" s="52"/>
      <c r="F133" s="52"/>
      <c r="H133" s="53"/>
    </row>
    <row r="134" spans="4:8" x14ac:dyDescent="0.25">
      <c r="D134" s="52"/>
      <c r="E134" s="52"/>
      <c r="F134" s="52"/>
      <c r="H134" s="53"/>
    </row>
    <row r="135" spans="4:8" x14ac:dyDescent="0.25">
      <c r="D135" s="52"/>
      <c r="E135" s="52"/>
      <c r="F135" s="52"/>
      <c r="H135" s="53"/>
    </row>
    <row r="136" spans="4:8" x14ac:dyDescent="0.25">
      <c r="D136" s="52"/>
      <c r="E136" s="52"/>
      <c r="F136" s="52"/>
      <c r="H136" s="53"/>
    </row>
    <row r="137" spans="4:8" x14ac:dyDescent="0.25">
      <c r="D137" s="52"/>
      <c r="E137" s="52"/>
      <c r="F137" s="52"/>
      <c r="H137" s="53"/>
    </row>
    <row r="138" spans="4:8" x14ac:dyDescent="0.25">
      <c r="D138" s="52"/>
      <c r="E138" s="52"/>
      <c r="F138" s="52"/>
      <c r="H138" s="53"/>
    </row>
    <row r="139" spans="4:8" x14ac:dyDescent="0.25">
      <c r="D139" s="52"/>
      <c r="E139" s="52"/>
      <c r="F139" s="52"/>
      <c r="H139" s="53"/>
    </row>
    <row r="140" spans="4:8" x14ac:dyDescent="0.25">
      <c r="D140" s="52"/>
      <c r="E140" s="52"/>
      <c r="F140" s="52"/>
      <c r="H140" s="53"/>
    </row>
    <row r="141" spans="4:8" x14ac:dyDescent="0.25">
      <c r="D141" s="52"/>
      <c r="E141" s="52"/>
      <c r="F141" s="52"/>
      <c r="H141" s="53"/>
    </row>
    <row r="142" spans="4:8" x14ac:dyDescent="0.25">
      <c r="D142" s="52"/>
      <c r="E142" s="52"/>
      <c r="F142" s="52"/>
      <c r="H142" s="53"/>
    </row>
    <row r="143" spans="4:8" x14ac:dyDescent="0.25">
      <c r="D143" s="52"/>
      <c r="E143" s="52"/>
      <c r="F143" s="52"/>
      <c r="H143" s="53"/>
    </row>
    <row r="144" spans="4:8" x14ac:dyDescent="0.25">
      <c r="D144" s="52"/>
      <c r="E144" s="52"/>
      <c r="F144" s="52"/>
      <c r="H144" s="53"/>
    </row>
    <row r="145" spans="4:8" x14ac:dyDescent="0.25">
      <c r="D145" s="52"/>
      <c r="E145" s="52"/>
      <c r="F145" s="52"/>
      <c r="H145" s="53"/>
    </row>
    <row r="146" spans="4:8" x14ac:dyDescent="0.25">
      <c r="D146" s="52"/>
      <c r="E146" s="52"/>
      <c r="F146" s="52"/>
      <c r="H146" s="53"/>
    </row>
    <row r="147" spans="4:8" x14ac:dyDescent="0.25">
      <c r="D147" s="52"/>
      <c r="E147" s="52"/>
      <c r="F147" s="52"/>
      <c r="H147" s="53"/>
    </row>
    <row r="148" spans="4:8" x14ac:dyDescent="0.25">
      <c r="D148" s="52"/>
      <c r="E148" s="52"/>
      <c r="F148" s="52"/>
      <c r="H148" s="53"/>
    </row>
    <row r="149" spans="4:8" x14ac:dyDescent="0.25">
      <c r="D149" s="52"/>
      <c r="E149" s="52"/>
      <c r="F149" s="52"/>
      <c r="H149" s="53"/>
    </row>
    <row r="150" spans="4:8" x14ac:dyDescent="0.25">
      <c r="D150" s="52"/>
      <c r="E150" s="52"/>
      <c r="F150" s="52"/>
      <c r="H150" s="53"/>
    </row>
    <row r="151" spans="4:8" x14ac:dyDescent="0.25">
      <c r="D151" s="52"/>
      <c r="E151" s="52"/>
      <c r="F151" s="52"/>
      <c r="H151" s="53"/>
    </row>
    <row r="152" spans="4:8" x14ac:dyDescent="0.25">
      <c r="D152" s="52"/>
      <c r="E152" s="52"/>
      <c r="F152" s="52"/>
      <c r="H152" s="53"/>
    </row>
    <row r="153" spans="4:8" x14ac:dyDescent="0.25">
      <c r="D153" s="52"/>
      <c r="E153" s="52"/>
      <c r="F153" s="52"/>
      <c r="H153" s="53"/>
    </row>
    <row r="154" spans="4:8" x14ac:dyDescent="0.25">
      <c r="D154" s="52"/>
      <c r="E154" s="52"/>
      <c r="F154" s="52"/>
      <c r="H154" s="53"/>
    </row>
    <row r="155" spans="4:8" x14ac:dyDescent="0.25">
      <c r="D155" s="52"/>
      <c r="E155" s="52"/>
      <c r="F155" s="52"/>
      <c r="H155" s="53"/>
    </row>
    <row r="156" spans="4:8" x14ac:dyDescent="0.25">
      <c r="D156" s="52"/>
      <c r="E156" s="52"/>
      <c r="F156" s="52"/>
      <c r="H156" s="53"/>
    </row>
    <row r="157" spans="4:8" x14ac:dyDescent="0.25">
      <c r="D157" s="52"/>
      <c r="E157" s="52"/>
      <c r="F157" s="52"/>
      <c r="H157" s="53"/>
    </row>
    <row r="158" spans="4:8" x14ac:dyDescent="0.25">
      <c r="D158" s="52"/>
      <c r="E158" s="52"/>
      <c r="F158" s="52"/>
      <c r="H158" s="53"/>
    </row>
    <row r="159" spans="4:8" x14ac:dyDescent="0.25">
      <c r="D159" s="52"/>
      <c r="E159" s="52"/>
      <c r="F159" s="52"/>
      <c r="H159" s="53"/>
    </row>
    <row r="160" spans="4:8" x14ac:dyDescent="0.25">
      <c r="D160" s="52"/>
      <c r="E160" s="52"/>
      <c r="F160" s="52"/>
      <c r="H160" s="53"/>
    </row>
    <row r="161" spans="4:8" x14ac:dyDescent="0.25">
      <c r="D161" s="52"/>
      <c r="E161" s="52"/>
      <c r="F161" s="52"/>
      <c r="H161" s="53"/>
    </row>
    <row r="162" spans="4:8" x14ac:dyDescent="0.25">
      <c r="D162" s="52"/>
      <c r="E162" s="52"/>
      <c r="F162" s="52"/>
      <c r="H162" s="53"/>
    </row>
    <row r="163" spans="4:8" x14ac:dyDescent="0.25">
      <c r="D163" s="52"/>
      <c r="E163" s="52"/>
      <c r="F163" s="52"/>
      <c r="H163" s="53"/>
    </row>
    <row r="164" spans="4:8" x14ac:dyDescent="0.25">
      <c r="D164" s="52"/>
      <c r="E164" s="52"/>
      <c r="F164" s="52"/>
      <c r="H164" s="53"/>
    </row>
    <row r="165" spans="4:8" x14ac:dyDescent="0.25">
      <c r="D165" s="52"/>
      <c r="E165" s="52"/>
      <c r="F165" s="52"/>
      <c r="H165" s="53"/>
    </row>
    <row r="166" spans="4:8" x14ac:dyDescent="0.25">
      <c r="D166" s="52"/>
      <c r="E166" s="52"/>
      <c r="F166" s="52"/>
      <c r="H166" s="53"/>
    </row>
    <row r="167" spans="4:8" x14ac:dyDescent="0.25">
      <c r="D167" s="52"/>
      <c r="E167" s="52"/>
      <c r="F167" s="52"/>
      <c r="H167" s="53"/>
    </row>
    <row r="168" spans="4:8" x14ac:dyDescent="0.25">
      <c r="D168" s="52"/>
      <c r="E168" s="52"/>
      <c r="F168" s="52"/>
      <c r="H168" s="53"/>
    </row>
    <row r="169" spans="4:8" x14ac:dyDescent="0.25">
      <c r="D169" s="52"/>
      <c r="E169" s="52"/>
      <c r="F169" s="52"/>
      <c r="H169" s="53"/>
    </row>
    <row r="170" spans="4:8" x14ac:dyDescent="0.25">
      <c r="D170" s="52"/>
      <c r="E170" s="52"/>
      <c r="F170" s="52"/>
      <c r="H170" s="53"/>
    </row>
    <row r="171" spans="4:8" x14ac:dyDescent="0.25">
      <c r="D171" s="52"/>
      <c r="E171" s="52"/>
      <c r="F171" s="52"/>
      <c r="H171" s="53"/>
    </row>
    <row r="172" spans="4:8" x14ac:dyDescent="0.25">
      <c r="D172" s="52"/>
      <c r="E172" s="52"/>
      <c r="F172" s="52"/>
      <c r="H172" s="53"/>
    </row>
    <row r="173" spans="4:8" x14ac:dyDescent="0.25">
      <c r="D173" s="52"/>
      <c r="E173" s="52"/>
      <c r="F173" s="52"/>
      <c r="H173" s="53"/>
    </row>
    <row r="174" spans="4:8" x14ac:dyDescent="0.25">
      <c r="D174" s="52"/>
      <c r="E174" s="52"/>
      <c r="F174" s="52"/>
      <c r="H174" s="53"/>
    </row>
    <row r="175" spans="4:8" x14ac:dyDescent="0.25">
      <c r="D175" s="52"/>
      <c r="E175" s="52"/>
      <c r="F175" s="52"/>
      <c r="H175" s="53"/>
    </row>
    <row r="176" spans="4:8" x14ac:dyDescent="0.25">
      <c r="D176" s="52"/>
      <c r="E176" s="52"/>
      <c r="F176" s="52"/>
      <c r="H176" s="53"/>
    </row>
    <row r="177" spans="4:8" x14ac:dyDescent="0.25">
      <c r="D177" s="52"/>
      <c r="E177" s="52"/>
      <c r="F177" s="52"/>
      <c r="H177" s="53"/>
    </row>
    <row r="178" spans="4:8" x14ac:dyDescent="0.25">
      <c r="D178" s="52"/>
      <c r="E178" s="52"/>
      <c r="F178" s="52"/>
      <c r="H178" s="53"/>
    </row>
    <row r="179" spans="4:8" x14ac:dyDescent="0.25">
      <c r="D179" s="52"/>
      <c r="E179" s="52"/>
      <c r="F179" s="52"/>
      <c r="H179" s="53"/>
    </row>
    <row r="180" spans="4:8" x14ac:dyDescent="0.25">
      <c r="D180" s="52"/>
      <c r="E180" s="52"/>
      <c r="F180" s="52"/>
      <c r="H180" s="53"/>
    </row>
    <row r="181" spans="4:8" x14ac:dyDescent="0.25">
      <c r="D181" s="52"/>
      <c r="E181" s="52"/>
      <c r="F181" s="52"/>
      <c r="H181" s="53"/>
    </row>
    <row r="182" spans="4:8" x14ac:dyDescent="0.25">
      <c r="D182" s="52"/>
      <c r="E182" s="52"/>
      <c r="F182" s="52"/>
      <c r="H182" s="53"/>
    </row>
    <row r="183" spans="4:8" x14ac:dyDescent="0.25">
      <c r="D183" s="52"/>
      <c r="E183" s="52"/>
      <c r="F183" s="52"/>
      <c r="H183" s="53"/>
    </row>
    <row r="184" spans="4:8" x14ac:dyDescent="0.25">
      <c r="D184" s="52"/>
      <c r="E184" s="52"/>
      <c r="F184" s="52"/>
      <c r="H184" s="53"/>
    </row>
    <row r="185" spans="4:8" x14ac:dyDescent="0.25">
      <c r="D185" s="52"/>
      <c r="E185" s="52"/>
      <c r="F185" s="52"/>
      <c r="H185" s="53"/>
    </row>
    <row r="186" spans="4:8" x14ac:dyDescent="0.25">
      <c r="D186" s="52"/>
      <c r="E186" s="52"/>
      <c r="F186" s="52"/>
      <c r="H186" s="53"/>
    </row>
    <row r="187" spans="4:8" x14ac:dyDescent="0.25">
      <c r="D187" s="52"/>
      <c r="E187" s="52"/>
      <c r="F187" s="52"/>
      <c r="H187" s="53"/>
    </row>
    <row r="188" spans="4:8" x14ac:dyDescent="0.25">
      <c r="D188" s="52"/>
      <c r="E188" s="52"/>
      <c r="F188" s="52"/>
      <c r="H188" s="53"/>
    </row>
    <row r="189" spans="4:8" x14ac:dyDescent="0.25">
      <c r="D189" s="52"/>
      <c r="E189" s="52"/>
      <c r="F189" s="52"/>
      <c r="H189" s="53"/>
    </row>
    <row r="190" spans="4:8" x14ac:dyDescent="0.25">
      <c r="D190" s="52"/>
      <c r="E190" s="52"/>
      <c r="F190" s="52"/>
      <c r="H190" s="53"/>
    </row>
    <row r="191" spans="4:8" x14ac:dyDescent="0.25">
      <c r="D191" s="52"/>
      <c r="E191" s="52"/>
      <c r="F191" s="52"/>
      <c r="H191" s="53"/>
    </row>
    <row r="192" spans="4:8" x14ac:dyDescent="0.25">
      <c r="D192" s="52"/>
      <c r="E192" s="52"/>
      <c r="F192" s="52"/>
      <c r="H192" s="53"/>
    </row>
    <row r="193" spans="4:8" x14ac:dyDescent="0.25">
      <c r="D193" s="52"/>
      <c r="E193" s="52"/>
      <c r="F193" s="52"/>
      <c r="H193" s="53"/>
    </row>
    <row r="194" spans="4:8" x14ac:dyDescent="0.25">
      <c r="D194" s="52"/>
      <c r="E194" s="52"/>
      <c r="F194" s="52"/>
      <c r="H194" s="53"/>
    </row>
    <row r="195" spans="4:8" x14ac:dyDescent="0.25">
      <c r="D195" s="52"/>
      <c r="E195" s="52"/>
      <c r="F195" s="52"/>
      <c r="H195" s="53"/>
    </row>
    <row r="196" spans="4:8" x14ac:dyDescent="0.25">
      <c r="D196" s="52"/>
      <c r="E196" s="52"/>
      <c r="F196" s="52"/>
      <c r="H196" s="53"/>
    </row>
    <row r="197" spans="4:8" x14ac:dyDescent="0.25">
      <c r="D197" s="52"/>
      <c r="E197" s="52"/>
      <c r="F197" s="52"/>
      <c r="H197" s="53"/>
    </row>
    <row r="198" spans="4:8" x14ac:dyDescent="0.25">
      <c r="D198" s="52"/>
      <c r="E198" s="52"/>
      <c r="F198" s="52"/>
      <c r="H198" s="53"/>
    </row>
    <row r="199" spans="4:8" x14ac:dyDescent="0.25">
      <c r="D199" s="52"/>
      <c r="E199" s="52"/>
      <c r="F199" s="52"/>
      <c r="H199" s="53"/>
    </row>
    <row r="200" spans="4:8" x14ac:dyDescent="0.25">
      <c r="D200" s="52"/>
      <c r="E200" s="52"/>
      <c r="F200" s="52"/>
      <c r="H200" s="53"/>
    </row>
    <row r="201" spans="4:8" x14ac:dyDescent="0.25">
      <c r="D201" s="52"/>
      <c r="E201" s="52"/>
      <c r="F201" s="52"/>
      <c r="H201" s="53"/>
    </row>
    <row r="202" spans="4:8" x14ac:dyDescent="0.25">
      <c r="D202" s="52"/>
      <c r="E202" s="52"/>
      <c r="F202" s="52"/>
      <c r="H202" s="53"/>
    </row>
    <row r="203" spans="4:8" x14ac:dyDescent="0.25">
      <c r="D203" s="52"/>
      <c r="E203" s="52"/>
      <c r="F203" s="52"/>
      <c r="H203" s="53"/>
    </row>
    <row r="204" spans="4:8" x14ac:dyDescent="0.25">
      <c r="D204" s="52"/>
      <c r="E204" s="52"/>
      <c r="F204" s="52"/>
      <c r="H204" s="53"/>
    </row>
    <row r="205" spans="4:8" x14ac:dyDescent="0.25">
      <c r="D205" s="52"/>
      <c r="E205" s="52"/>
      <c r="F205" s="52"/>
      <c r="H205" s="53"/>
    </row>
    <row r="206" spans="4:8" x14ac:dyDescent="0.25">
      <c r="D206" s="52"/>
      <c r="E206" s="52"/>
      <c r="F206" s="52"/>
      <c r="H206" s="53"/>
    </row>
    <row r="207" spans="4:8" x14ac:dyDescent="0.25">
      <c r="D207" s="52"/>
      <c r="E207" s="52"/>
      <c r="F207" s="52"/>
      <c r="H207" s="53"/>
    </row>
    <row r="208" spans="4:8" x14ac:dyDescent="0.25">
      <c r="D208" s="52"/>
      <c r="E208" s="52"/>
      <c r="F208" s="52"/>
      <c r="H208" s="53"/>
    </row>
    <row r="209" spans="4:8" x14ac:dyDescent="0.25">
      <c r="D209" s="52"/>
      <c r="E209" s="52"/>
      <c r="F209" s="52"/>
      <c r="H209" s="53"/>
    </row>
    <row r="210" spans="4:8" x14ac:dyDescent="0.25">
      <c r="D210" s="52"/>
      <c r="E210" s="52"/>
      <c r="F210" s="52"/>
      <c r="H210" s="53"/>
    </row>
    <row r="211" spans="4:8" x14ac:dyDescent="0.25">
      <c r="D211" s="52"/>
      <c r="E211" s="52"/>
      <c r="F211" s="52"/>
      <c r="H211" s="53"/>
    </row>
    <row r="212" spans="4:8" x14ac:dyDescent="0.25">
      <c r="D212" s="52"/>
      <c r="E212" s="52"/>
      <c r="F212" s="52"/>
      <c r="H212" s="53"/>
    </row>
    <row r="213" spans="4:8" x14ac:dyDescent="0.25">
      <c r="D213" s="52"/>
      <c r="E213" s="52"/>
      <c r="F213" s="52"/>
      <c r="H213" s="53"/>
    </row>
    <row r="214" spans="4:8" x14ac:dyDescent="0.25">
      <c r="D214" s="52"/>
      <c r="E214" s="52"/>
      <c r="F214" s="52"/>
      <c r="H214" s="53"/>
    </row>
    <row r="215" spans="4:8" x14ac:dyDescent="0.25">
      <c r="D215" s="52"/>
      <c r="E215" s="52"/>
      <c r="F215" s="52"/>
      <c r="H215" s="53"/>
    </row>
    <row r="216" spans="4:8" x14ac:dyDescent="0.25">
      <c r="D216" s="52"/>
      <c r="E216" s="52"/>
      <c r="F216" s="52"/>
      <c r="H216" s="53"/>
    </row>
    <row r="217" spans="4:8" x14ac:dyDescent="0.25">
      <c r="D217" s="52"/>
      <c r="E217" s="52"/>
      <c r="F217" s="52"/>
      <c r="H217" s="53"/>
    </row>
    <row r="218" spans="4:8" x14ac:dyDescent="0.25">
      <c r="D218" s="52"/>
      <c r="E218" s="52"/>
      <c r="F218" s="52"/>
      <c r="H218" s="53"/>
    </row>
    <row r="219" spans="4:8" x14ac:dyDescent="0.25">
      <c r="D219" s="52"/>
      <c r="E219" s="52"/>
      <c r="F219" s="52"/>
      <c r="H219" s="53"/>
    </row>
    <row r="220" spans="4:8" x14ac:dyDescent="0.25">
      <c r="D220" s="52"/>
      <c r="E220" s="52"/>
      <c r="F220" s="52"/>
      <c r="H220" s="53"/>
    </row>
    <row r="221" spans="4:8" x14ac:dyDescent="0.25">
      <c r="D221" s="52"/>
      <c r="E221" s="52"/>
      <c r="F221" s="52"/>
      <c r="H221" s="53"/>
    </row>
    <row r="222" spans="4:8" x14ac:dyDescent="0.25">
      <c r="D222" s="52"/>
      <c r="E222" s="52"/>
      <c r="F222" s="52"/>
      <c r="H222" s="53"/>
    </row>
    <row r="223" spans="4:8" x14ac:dyDescent="0.25">
      <c r="D223" s="52"/>
      <c r="E223" s="52"/>
      <c r="F223" s="52"/>
      <c r="H223" s="53"/>
    </row>
    <row r="224" spans="4:8" x14ac:dyDescent="0.25">
      <c r="D224" s="52"/>
      <c r="E224" s="52"/>
      <c r="F224" s="52"/>
      <c r="H224" s="53"/>
    </row>
    <row r="225" spans="4:8" x14ac:dyDescent="0.25">
      <c r="D225" s="52"/>
      <c r="E225" s="52"/>
      <c r="F225" s="52"/>
      <c r="H225" s="53"/>
    </row>
    <row r="226" spans="4:8" x14ac:dyDescent="0.25">
      <c r="D226" s="52"/>
      <c r="E226" s="52"/>
      <c r="F226" s="52"/>
      <c r="H226" s="53"/>
    </row>
    <row r="227" spans="4:8" x14ac:dyDescent="0.25">
      <c r="D227" s="52"/>
      <c r="E227" s="52"/>
      <c r="F227" s="52"/>
      <c r="H227" s="53"/>
    </row>
    <row r="228" spans="4:8" x14ac:dyDescent="0.25">
      <c r="D228" s="52"/>
      <c r="E228" s="52"/>
      <c r="F228" s="52"/>
      <c r="H228" s="53"/>
    </row>
    <row r="229" spans="4:8" x14ac:dyDescent="0.25">
      <c r="D229" s="52"/>
      <c r="E229" s="52"/>
      <c r="F229" s="52"/>
      <c r="H229" s="53"/>
    </row>
    <row r="230" spans="4:8" x14ac:dyDescent="0.25">
      <c r="D230" s="52"/>
      <c r="E230" s="52"/>
      <c r="F230" s="52"/>
      <c r="H230" s="53"/>
    </row>
    <row r="231" spans="4:8" x14ac:dyDescent="0.25">
      <c r="D231" s="52"/>
      <c r="E231" s="52"/>
      <c r="F231" s="52"/>
      <c r="H231" s="53"/>
    </row>
    <row r="232" spans="4:8" x14ac:dyDescent="0.25">
      <c r="D232" s="52"/>
      <c r="E232" s="52"/>
      <c r="F232" s="52"/>
      <c r="H232" s="53"/>
    </row>
    <row r="233" spans="4:8" x14ac:dyDescent="0.25">
      <c r="D233" s="52"/>
      <c r="E233" s="52"/>
      <c r="F233" s="52"/>
      <c r="H233" s="53"/>
    </row>
    <row r="234" spans="4:8" x14ac:dyDescent="0.25">
      <c r="D234" s="52"/>
      <c r="E234" s="52"/>
      <c r="F234" s="52"/>
      <c r="H234" s="53"/>
    </row>
    <row r="235" spans="4:8" x14ac:dyDescent="0.25">
      <c r="D235" s="52"/>
      <c r="E235" s="52"/>
      <c r="F235" s="52"/>
      <c r="H235" s="53"/>
    </row>
    <row r="236" spans="4:8" x14ac:dyDescent="0.25">
      <c r="D236" s="52"/>
      <c r="E236" s="52"/>
      <c r="F236" s="52"/>
      <c r="H236" s="53"/>
    </row>
    <row r="237" spans="4:8" x14ac:dyDescent="0.25">
      <c r="D237" s="52"/>
      <c r="E237" s="52"/>
      <c r="F237" s="52"/>
      <c r="H237" s="53"/>
    </row>
    <row r="238" spans="4:8" x14ac:dyDescent="0.25">
      <c r="D238" s="52"/>
      <c r="E238" s="52"/>
      <c r="F238" s="52"/>
      <c r="H238" s="53"/>
    </row>
    <row r="239" spans="4:8" x14ac:dyDescent="0.25">
      <c r="D239" s="52"/>
      <c r="E239" s="52"/>
      <c r="F239" s="52"/>
      <c r="H239" s="53"/>
    </row>
    <row r="240" spans="4:8" x14ac:dyDescent="0.25">
      <c r="D240" s="52"/>
      <c r="E240" s="52"/>
      <c r="F240" s="52"/>
      <c r="H240" s="53"/>
    </row>
    <row r="241" spans="4:8" x14ac:dyDescent="0.25">
      <c r="D241" s="52"/>
      <c r="E241" s="52"/>
      <c r="F241" s="52"/>
      <c r="H241" s="53"/>
    </row>
    <row r="242" spans="4:8" x14ac:dyDescent="0.25">
      <c r="D242" s="52"/>
      <c r="E242" s="52"/>
      <c r="F242" s="52"/>
      <c r="H242" s="53"/>
    </row>
    <row r="243" spans="4:8" x14ac:dyDescent="0.25">
      <c r="D243" s="52"/>
      <c r="E243" s="52"/>
      <c r="F243" s="52"/>
      <c r="H243" s="53"/>
    </row>
    <row r="244" spans="4:8" x14ac:dyDescent="0.25">
      <c r="D244" s="52"/>
      <c r="E244" s="52"/>
      <c r="F244" s="52"/>
      <c r="H244" s="53"/>
    </row>
    <row r="245" spans="4:8" x14ac:dyDescent="0.25">
      <c r="D245" s="52"/>
      <c r="E245" s="52"/>
      <c r="F245" s="52"/>
      <c r="H245" s="53"/>
    </row>
    <row r="246" spans="4:8" x14ac:dyDescent="0.25">
      <c r="D246" s="52"/>
      <c r="E246" s="52"/>
      <c r="F246" s="52"/>
      <c r="H246" s="53"/>
    </row>
    <row r="247" spans="4:8" x14ac:dyDescent="0.25">
      <c r="D247" s="52"/>
      <c r="E247" s="52"/>
      <c r="F247" s="52"/>
      <c r="H247" s="53"/>
    </row>
    <row r="248" spans="4:8" x14ac:dyDescent="0.25">
      <c r="D248" s="52"/>
      <c r="E248" s="52"/>
      <c r="F248" s="52"/>
      <c r="H248" s="53"/>
    </row>
    <row r="249" spans="4:8" x14ac:dyDescent="0.25">
      <c r="D249" s="52"/>
      <c r="E249" s="52"/>
      <c r="F249" s="52"/>
      <c r="H249" s="53"/>
    </row>
    <row r="250" spans="4:8" x14ac:dyDescent="0.25">
      <c r="D250" s="52"/>
      <c r="E250" s="52"/>
      <c r="F250" s="52"/>
      <c r="H250" s="53"/>
    </row>
    <row r="251" spans="4:8" x14ac:dyDescent="0.25">
      <c r="D251" s="52"/>
      <c r="E251" s="52"/>
      <c r="F251" s="52"/>
      <c r="H251" s="53"/>
    </row>
    <row r="252" spans="4:8" x14ac:dyDescent="0.25">
      <c r="D252" s="52"/>
      <c r="E252" s="52"/>
      <c r="F252" s="52"/>
      <c r="H252" s="53"/>
    </row>
    <row r="253" spans="4:8" x14ac:dyDescent="0.25">
      <c r="D253" s="52"/>
      <c r="E253" s="52"/>
      <c r="F253" s="52"/>
      <c r="H253" s="53"/>
    </row>
    <row r="254" spans="4:8" x14ac:dyDescent="0.25">
      <c r="D254" s="52"/>
      <c r="E254" s="52"/>
      <c r="F254" s="52"/>
      <c r="H254" s="53"/>
    </row>
    <row r="255" spans="4:8" x14ac:dyDescent="0.25">
      <c r="D255" s="52"/>
      <c r="E255" s="52"/>
      <c r="F255" s="52"/>
      <c r="H255" s="53"/>
    </row>
    <row r="256" spans="4:8" x14ac:dyDescent="0.25">
      <c r="D256" s="52"/>
      <c r="E256" s="52"/>
      <c r="F256" s="52"/>
      <c r="H256" s="53"/>
    </row>
    <row r="257" spans="4:8" x14ac:dyDescent="0.25">
      <c r="D257" s="52"/>
      <c r="E257" s="52"/>
      <c r="F257" s="52"/>
      <c r="H257" s="53"/>
    </row>
    <row r="258" spans="4:8" x14ac:dyDescent="0.25">
      <c r="D258" s="52"/>
      <c r="E258" s="52"/>
      <c r="F258" s="52"/>
      <c r="H258" s="53"/>
    </row>
    <row r="259" spans="4:8" x14ac:dyDescent="0.25">
      <c r="D259" s="52"/>
      <c r="E259" s="52"/>
      <c r="F259" s="52"/>
      <c r="H259" s="53"/>
    </row>
    <row r="260" spans="4:8" x14ac:dyDescent="0.25">
      <c r="D260" s="52"/>
      <c r="E260" s="52"/>
      <c r="F260" s="52"/>
      <c r="H260" s="53"/>
    </row>
    <row r="261" spans="4:8" x14ac:dyDescent="0.25">
      <c r="D261" s="52"/>
      <c r="E261" s="52"/>
      <c r="F261" s="52"/>
      <c r="H261" s="53"/>
    </row>
    <row r="262" spans="4:8" x14ac:dyDescent="0.25">
      <c r="D262" s="52"/>
      <c r="E262" s="52"/>
      <c r="F262" s="52"/>
      <c r="H262" s="53"/>
    </row>
    <row r="263" spans="4:8" x14ac:dyDescent="0.25">
      <c r="D263" s="52"/>
      <c r="E263" s="52"/>
      <c r="F263" s="52"/>
      <c r="H263" s="53"/>
    </row>
    <row r="264" spans="4:8" x14ac:dyDescent="0.25">
      <c r="D264" s="52"/>
      <c r="E264" s="52"/>
      <c r="F264" s="52"/>
      <c r="H264" s="53"/>
    </row>
    <row r="265" spans="4:8" x14ac:dyDescent="0.25">
      <c r="D265" s="52"/>
      <c r="E265" s="52"/>
      <c r="F265" s="52"/>
      <c r="H265" s="53"/>
    </row>
    <row r="266" spans="4:8" x14ac:dyDescent="0.25">
      <c r="D266" s="52"/>
      <c r="E266" s="52"/>
      <c r="F266" s="52"/>
      <c r="H266" s="53"/>
    </row>
    <row r="267" spans="4:8" x14ac:dyDescent="0.25">
      <c r="D267" s="52"/>
      <c r="E267" s="52"/>
      <c r="F267" s="52"/>
      <c r="H267" s="53"/>
    </row>
    <row r="268" spans="4:8" x14ac:dyDescent="0.25">
      <c r="D268" s="52"/>
      <c r="E268" s="52"/>
      <c r="F268" s="52"/>
      <c r="H268" s="53"/>
    </row>
    <row r="269" spans="4:8" x14ac:dyDescent="0.25">
      <c r="D269" s="52"/>
      <c r="E269" s="52"/>
      <c r="F269" s="52"/>
      <c r="H269" s="53"/>
    </row>
    <row r="270" spans="4:8" x14ac:dyDescent="0.25">
      <c r="D270" s="52"/>
      <c r="E270" s="52"/>
      <c r="F270" s="52"/>
      <c r="H270" s="53"/>
    </row>
    <row r="271" spans="4:8" x14ac:dyDescent="0.25">
      <c r="D271" s="52"/>
      <c r="E271" s="52"/>
      <c r="F271" s="52"/>
      <c r="H271" s="53"/>
    </row>
    <row r="272" spans="4:8" x14ac:dyDescent="0.25">
      <c r="D272" s="52"/>
      <c r="E272" s="52"/>
      <c r="F272" s="52"/>
      <c r="H272" s="53"/>
    </row>
    <row r="273" spans="4:8" x14ac:dyDescent="0.25">
      <c r="D273" s="52"/>
      <c r="E273" s="52"/>
      <c r="F273" s="52"/>
      <c r="H273" s="53"/>
    </row>
    <row r="274" spans="4:8" x14ac:dyDescent="0.25">
      <c r="D274" s="52"/>
      <c r="E274" s="52"/>
      <c r="F274" s="52"/>
      <c r="H274" s="53"/>
    </row>
    <row r="275" spans="4:8" x14ac:dyDescent="0.25">
      <c r="D275" s="52"/>
      <c r="E275" s="52"/>
      <c r="F275" s="52"/>
      <c r="H275" s="53"/>
    </row>
    <row r="276" spans="4:8" x14ac:dyDescent="0.25">
      <c r="D276" s="52"/>
      <c r="E276" s="52"/>
      <c r="F276" s="52"/>
      <c r="H276" s="53"/>
    </row>
    <row r="277" spans="4:8" x14ac:dyDescent="0.25">
      <c r="D277" s="52"/>
      <c r="E277" s="52"/>
      <c r="F277" s="52"/>
      <c r="H277" s="53"/>
    </row>
    <row r="278" spans="4:8" x14ac:dyDescent="0.25">
      <c r="D278" s="52"/>
      <c r="E278" s="52"/>
      <c r="F278" s="52"/>
      <c r="H278" s="53"/>
    </row>
    <row r="279" spans="4:8" x14ac:dyDescent="0.25">
      <c r="D279" s="52"/>
      <c r="E279" s="52"/>
      <c r="F279" s="52"/>
      <c r="H279" s="53"/>
    </row>
    <row r="280" spans="4:8" x14ac:dyDescent="0.25">
      <c r="D280" s="52"/>
      <c r="E280" s="52"/>
      <c r="F280" s="52"/>
      <c r="H280" s="53"/>
    </row>
    <row r="281" spans="4:8" x14ac:dyDescent="0.25">
      <c r="D281" s="52"/>
      <c r="E281" s="52"/>
      <c r="F281" s="52"/>
      <c r="H281" s="53"/>
    </row>
    <row r="282" spans="4:8" x14ac:dyDescent="0.25">
      <c r="D282" s="52"/>
      <c r="E282" s="52"/>
      <c r="F282" s="52"/>
      <c r="H282" s="53"/>
    </row>
    <row r="283" spans="4:8" x14ac:dyDescent="0.25">
      <c r="D283" s="52"/>
      <c r="E283" s="52"/>
      <c r="F283" s="52"/>
      <c r="H283" s="53"/>
    </row>
    <row r="284" spans="4:8" x14ac:dyDescent="0.25">
      <c r="D284" s="52"/>
      <c r="E284" s="52"/>
      <c r="F284" s="52"/>
      <c r="H284" s="53"/>
    </row>
    <row r="285" spans="4:8" x14ac:dyDescent="0.25">
      <c r="D285" s="52"/>
      <c r="E285" s="52"/>
      <c r="F285" s="52"/>
      <c r="H285" s="53"/>
    </row>
    <row r="286" spans="4:8" x14ac:dyDescent="0.25">
      <c r="D286" s="52"/>
      <c r="E286" s="52"/>
      <c r="F286" s="52"/>
      <c r="H286" s="53"/>
    </row>
    <row r="287" spans="4:8" x14ac:dyDescent="0.25">
      <c r="D287" s="52"/>
      <c r="E287" s="52"/>
      <c r="F287" s="52"/>
      <c r="H287" s="53"/>
    </row>
    <row r="288" spans="4:8" x14ac:dyDescent="0.25">
      <c r="D288" s="52"/>
      <c r="E288" s="52"/>
      <c r="F288" s="52"/>
      <c r="H288" s="53"/>
    </row>
    <row r="289" spans="4:8" x14ac:dyDescent="0.25">
      <c r="D289" s="52"/>
      <c r="E289" s="52"/>
      <c r="F289" s="52"/>
      <c r="H289" s="53"/>
    </row>
    <row r="290" spans="4:8" x14ac:dyDescent="0.25">
      <c r="D290" s="52"/>
      <c r="E290" s="52"/>
      <c r="F290" s="52"/>
      <c r="H290" s="53"/>
    </row>
    <row r="291" spans="4:8" x14ac:dyDescent="0.25">
      <c r="D291" s="52"/>
      <c r="E291" s="52"/>
      <c r="F291" s="52"/>
      <c r="H291" s="53"/>
    </row>
    <row r="292" spans="4:8" x14ac:dyDescent="0.25">
      <c r="D292" s="52"/>
      <c r="E292" s="52"/>
      <c r="F292" s="52"/>
      <c r="H292" s="53"/>
    </row>
    <row r="293" spans="4:8" x14ac:dyDescent="0.25">
      <c r="D293" s="52"/>
      <c r="E293" s="52"/>
      <c r="F293" s="52"/>
      <c r="H293" s="53"/>
    </row>
    <row r="294" spans="4:8" x14ac:dyDescent="0.25">
      <c r="D294" s="52"/>
      <c r="E294" s="52"/>
      <c r="F294" s="52"/>
      <c r="H294" s="53"/>
    </row>
    <row r="295" spans="4:8" x14ac:dyDescent="0.25">
      <c r="D295" s="52"/>
      <c r="E295" s="52"/>
      <c r="F295" s="52"/>
      <c r="H295" s="53"/>
    </row>
    <row r="296" spans="4:8" x14ac:dyDescent="0.25">
      <c r="D296" s="52"/>
      <c r="E296" s="52"/>
      <c r="F296" s="52"/>
      <c r="H296" s="53"/>
    </row>
    <row r="297" spans="4:8" x14ac:dyDescent="0.25">
      <c r="D297" s="52"/>
      <c r="E297" s="52"/>
      <c r="F297" s="52"/>
      <c r="H297" s="53"/>
    </row>
    <row r="298" spans="4:8" x14ac:dyDescent="0.25">
      <c r="D298" s="52"/>
      <c r="E298" s="52"/>
      <c r="F298" s="52"/>
      <c r="H298" s="53"/>
    </row>
    <row r="299" spans="4:8" x14ac:dyDescent="0.25">
      <c r="D299" s="52"/>
      <c r="E299" s="52"/>
      <c r="F299" s="52"/>
      <c r="H299" s="53"/>
    </row>
    <row r="300" spans="4:8" x14ac:dyDescent="0.25">
      <c r="D300" s="52"/>
      <c r="E300" s="52"/>
      <c r="F300" s="52"/>
      <c r="H300" s="53"/>
    </row>
    <row r="301" spans="4:8" x14ac:dyDescent="0.25">
      <c r="D301" s="52"/>
      <c r="E301" s="52"/>
      <c r="F301" s="52"/>
      <c r="H301" s="53"/>
    </row>
  </sheetData>
  <sheetProtection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auxiliares'!$C$3:$C$62</xm:f>
          </x14:formula1>
          <xm:sqref>D2:E301</xm:sqref>
        </x14:dataValidation>
        <x14:dataValidation type="list" allowBlank="1" showInputMessage="1" showErrorMessage="1" xr:uid="{00000000-0002-0000-0200-000001000000}">
          <x14:formula1>
            <xm:f>'Tabelas auxiliares'!$B$225:$B$226</xm:f>
          </x14:formula1>
          <xm:sqref>F2:F301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44"/>
  <sheetViews>
    <sheetView showGridLines="0" topLeftCell="C1" zoomScale="98" zoomScaleNormal="98" workbookViewId="0">
      <pane ySplit="1" topLeftCell="A2" activePane="bottomLeft" state="frozen"/>
      <selection pane="bottomLeft" activeCell="J2" sqref="J2"/>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353</v>
      </c>
      <c r="B1" s="76" t="s">
        <v>0</v>
      </c>
      <c r="C1" s="76" t="s">
        <v>352</v>
      </c>
      <c r="D1" s="76" t="s">
        <v>351</v>
      </c>
      <c r="E1" s="231" t="s">
        <v>3</v>
      </c>
      <c r="F1" s="231"/>
      <c r="G1" s="231"/>
      <c r="H1" s="75" t="s">
        <v>5</v>
      </c>
      <c r="K1" s="74" t="s">
        <v>3</v>
      </c>
      <c r="L1" s="73" t="s">
        <v>350</v>
      </c>
      <c r="M1" s="73" t="s">
        <v>349</v>
      </c>
      <c r="N1" s="73" t="s">
        <v>348</v>
      </c>
      <c r="Q1" s="228" t="s">
        <v>364</v>
      </c>
      <c r="R1" s="229"/>
      <c r="S1" s="229"/>
      <c r="T1" s="230"/>
    </row>
    <row r="2" spans="1:21" ht="15" customHeight="1" x14ac:dyDescent="0.25">
      <c r="A2" s="219"/>
      <c r="B2" s="222"/>
      <c r="C2" s="226"/>
      <c r="D2" s="61"/>
      <c r="E2" s="62"/>
      <c r="F2" s="62"/>
      <c r="G2" s="61"/>
      <c r="H2" s="63"/>
      <c r="J2" s="62" t="s">
        <v>171</v>
      </c>
      <c r="K2" s="61" t="s">
        <v>343</v>
      </c>
      <c r="L2" s="60"/>
      <c r="M2" s="60"/>
      <c r="N2" s="60"/>
      <c r="Q2" s="88" t="s">
        <v>363</v>
      </c>
      <c r="R2" s="88" t="s">
        <v>3</v>
      </c>
      <c r="S2" s="92" t="s">
        <v>5</v>
      </c>
      <c r="T2" s="87" t="s">
        <v>0</v>
      </c>
    </row>
    <row r="3" spans="1:21" x14ac:dyDescent="0.25">
      <c r="A3" s="220"/>
      <c r="B3" s="223"/>
      <c r="C3" s="226"/>
      <c r="D3" s="61"/>
      <c r="E3" s="62"/>
      <c r="F3" s="62"/>
      <c r="G3" s="61"/>
      <c r="H3" s="60"/>
      <c r="J3" s="62" t="s">
        <v>169</v>
      </c>
      <c r="K3" s="61" t="s">
        <v>342</v>
      </c>
      <c r="L3" s="60"/>
      <c r="M3" s="60"/>
      <c r="N3" s="60"/>
      <c r="Q3" s="91"/>
      <c r="R3" s="88"/>
      <c r="S3" s="90"/>
      <c r="T3" s="87"/>
    </row>
    <row r="4" spans="1:21" x14ac:dyDescent="0.25">
      <c r="A4" s="220"/>
      <c r="B4" s="223"/>
      <c r="C4" s="226"/>
      <c r="D4" s="61"/>
      <c r="E4" s="62"/>
      <c r="F4" s="62"/>
      <c r="G4" s="61"/>
      <c r="H4" s="60"/>
      <c r="J4" s="62" t="s">
        <v>170</v>
      </c>
      <c r="K4" s="61" t="s">
        <v>340</v>
      </c>
      <c r="L4" s="60"/>
      <c r="M4" s="60"/>
      <c r="N4" s="60"/>
      <c r="Q4" s="91"/>
      <c r="R4" s="88"/>
      <c r="S4" s="90"/>
      <c r="T4" s="87"/>
    </row>
    <row r="5" spans="1:21" x14ac:dyDescent="0.25">
      <c r="A5" s="220"/>
      <c r="B5" s="223"/>
      <c r="C5" s="226"/>
      <c r="D5" s="61"/>
      <c r="E5" s="62"/>
      <c r="F5" s="62"/>
      <c r="G5" s="61"/>
      <c r="H5" s="60"/>
      <c r="J5" s="62" t="s">
        <v>339</v>
      </c>
      <c r="K5" s="61" t="s">
        <v>338</v>
      </c>
      <c r="L5" s="60"/>
      <c r="M5" s="60"/>
      <c r="N5" s="60"/>
      <c r="O5" s="72"/>
      <c r="Q5" s="91"/>
      <c r="R5" s="88"/>
      <c r="S5" s="90"/>
      <c r="T5" s="87"/>
    </row>
    <row r="6" spans="1:21" x14ac:dyDescent="0.25">
      <c r="A6" s="220"/>
      <c r="B6" s="223"/>
      <c r="C6" s="226"/>
      <c r="D6" s="61"/>
      <c r="E6" s="62"/>
      <c r="F6" s="62"/>
      <c r="G6" s="61"/>
      <c r="H6" s="60"/>
      <c r="J6" s="62" t="s">
        <v>163</v>
      </c>
      <c r="K6" s="61" t="s">
        <v>337</v>
      </c>
      <c r="L6" s="60"/>
      <c r="M6" s="60"/>
      <c r="N6" s="60"/>
      <c r="Q6" s="91"/>
      <c r="R6" s="88"/>
      <c r="S6" s="90"/>
      <c r="T6" s="87"/>
    </row>
    <row r="7" spans="1:21" x14ac:dyDescent="0.25">
      <c r="A7" s="220"/>
      <c r="B7" s="223"/>
      <c r="C7" s="226"/>
      <c r="D7" s="61"/>
      <c r="E7" s="62"/>
      <c r="F7" s="62"/>
      <c r="G7" s="61"/>
      <c r="H7" s="60"/>
      <c r="J7" s="62" t="s">
        <v>172</v>
      </c>
      <c r="K7" s="61" t="s">
        <v>336</v>
      </c>
      <c r="L7" s="60"/>
      <c r="M7" s="60"/>
      <c r="N7" s="60"/>
      <c r="Q7" s="91"/>
      <c r="R7" s="88"/>
      <c r="S7" s="90"/>
      <c r="T7" s="87"/>
    </row>
    <row r="8" spans="1:21" x14ac:dyDescent="0.25">
      <c r="A8" s="221"/>
      <c r="B8" s="224"/>
      <c r="C8" s="227"/>
      <c r="D8" s="61"/>
      <c r="E8" s="62"/>
      <c r="F8" s="62"/>
      <c r="G8" s="61"/>
      <c r="H8" s="60"/>
      <c r="J8" s="62" t="s">
        <v>165</v>
      </c>
      <c r="K8" s="61" t="s">
        <v>335</v>
      </c>
      <c r="L8" s="60"/>
      <c r="M8" s="60"/>
      <c r="N8" s="60"/>
      <c r="Q8" s="91"/>
      <c r="R8" s="88"/>
      <c r="S8" s="90"/>
      <c r="T8" s="87"/>
    </row>
    <row r="9" spans="1:21" ht="15" customHeight="1" x14ac:dyDescent="0.25">
      <c r="J9" s="62" t="s">
        <v>177</v>
      </c>
      <c r="K9" s="61" t="s">
        <v>334</v>
      </c>
      <c r="L9" s="60"/>
      <c r="M9" s="60"/>
      <c r="N9" s="60"/>
      <c r="Q9" s="91"/>
      <c r="R9" s="88"/>
      <c r="S9" s="90"/>
      <c r="T9" s="87"/>
    </row>
    <row r="10" spans="1:21" ht="15.75" customHeight="1" thickBot="1" x14ac:dyDescent="0.3">
      <c r="A10" s="219"/>
      <c r="B10" s="232"/>
      <c r="C10" s="225"/>
      <c r="D10" s="61"/>
      <c r="E10" s="62"/>
      <c r="F10" s="62"/>
      <c r="G10" s="61"/>
      <c r="H10" s="63"/>
      <c r="J10" s="71" t="s">
        <v>175</v>
      </c>
      <c r="K10" s="70" t="s">
        <v>341</v>
      </c>
      <c r="L10" s="60"/>
      <c r="M10" s="60"/>
      <c r="N10" s="60"/>
      <c r="Q10" s="91"/>
      <c r="R10" s="88"/>
      <c r="S10" s="90"/>
      <c r="T10" s="87"/>
    </row>
    <row r="11" spans="1:21" ht="15" customHeight="1" thickBot="1" x14ac:dyDescent="0.3">
      <c r="A11" s="220"/>
      <c r="B11" s="223"/>
      <c r="C11" s="226"/>
      <c r="D11" s="61"/>
      <c r="E11" s="62"/>
      <c r="F11" s="62"/>
      <c r="G11" s="61"/>
      <c r="H11" s="60"/>
      <c r="K11" s="69" t="s">
        <v>91</v>
      </c>
      <c r="L11" s="68">
        <f>SUM(L2:L10)</f>
        <v>0</v>
      </c>
      <c r="M11" s="68">
        <f>SUM(M2:M10)</f>
        <v>0</v>
      </c>
      <c r="N11" s="68">
        <f>SUM(N2:N10)</f>
        <v>0</v>
      </c>
      <c r="Q11" s="91"/>
      <c r="R11" s="88"/>
      <c r="S11" s="90"/>
      <c r="T11" s="87"/>
    </row>
    <row r="12" spans="1:21" x14ac:dyDescent="0.25">
      <c r="A12" s="220"/>
      <c r="B12" s="223"/>
      <c r="C12" s="226"/>
      <c r="D12" s="61"/>
      <c r="E12" s="62"/>
      <c r="F12" s="62"/>
      <c r="G12" s="61"/>
      <c r="H12" s="60"/>
      <c r="K12" s="67"/>
      <c r="L12" s="66"/>
      <c r="M12" s="66"/>
      <c r="Q12" s="91"/>
      <c r="R12" s="88"/>
      <c r="S12" s="90"/>
      <c r="T12" s="87"/>
      <c r="U12" s="93"/>
    </row>
    <row r="13" spans="1:21" x14ac:dyDescent="0.25">
      <c r="A13" s="220"/>
      <c r="B13" s="223"/>
      <c r="C13" s="226"/>
      <c r="D13" s="61"/>
      <c r="E13" s="62"/>
      <c r="F13" s="62"/>
      <c r="G13" s="61"/>
      <c r="H13" s="60"/>
      <c r="K13" s="65" t="s">
        <v>346</v>
      </c>
      <c r="Q13" s="91"/>
      <c r="R13" s="88"/>
      <c r="S13" s="90"/>
      <c r="T13" s="87"/>
      <c r="U13" s="93"/>
    </row>
    <row r="14" spans="1:21" ht="15" customHeight="1" x14ac:dyDescent="0.25">
      <c r="A14" s="220"/>
      <c r="B14" s="223"/>
      <c r="C14" s="226"/>
      <c r="D14" s="61"/>
      <c r="E14" s="62"/>
      <c r="F14" s="62"/>
      <c r="G14" s="61"/>
      <c r="H14" s="60"/>
      <c r="K14" s="65" t="s">
        <v>345</v>
      </c>
      <c r="Q14" s="91"/>
      <c r="R14" s="88"/>
      <c r="S14" s="90"/>
      <c r="T14" s="87"/>
      <c r="U14" s="93"/>
    </row>
    <row r="15" spans="1:21" x14ac:dyDescent="0.25">
      <c r="A15" s="220"/>
      <c r="B15" s="223"/>
      <c r="C15" s="226"/>
      <c r="D15" s="61"/>
      <c r="E15" s="62"/>
      <c r="F15" s="62"/>
      <c r="G15" s="61"/>
      <c r="H15" s="60"/>
      <c r="K15" t="s">
        <v>344</v>
      </c>
      <c r="Q15" s="91"/>
      <c r="R15" s="88"/>
      <c r="S15" s="90"/>
      <c r="T15" s="87"/>
      <c r="U15" s="93"/>
    </row>
    <row r="16" spans="1:21" x14ac:dyDescent="0.25">
      <c r="A16" s="221"/>
      <c r="B16" s="224"/>
      <c r="C16" s="227"/>
      <c r="D16" s="61"/>
      <c r="E16" s="62"/>
      <c r="F16" s="62"/>
      <c r="G16" s="61"/>
      <c r="H16" s="60"/>
      <c r="Q16" s="91"/>
      <c r="R16" s="88"/>
      <c r="S16" s="90"/>
      <c r="T16" s="87"/>
      <c r="U16" s="93"/>
    </row>
    <row r="17" spans="1:21" ht="15" customHeight="1" x14ac:dyDescent="0.25">
      <c r="J17" s="94"/>
      <c r="K17" s="31"/>
      <c r="M17" s="64"/>
      <c r="Q17" s="91"/>
      <c r="R17" s="88"/>
      <c r="S17" s="90"/>
      <c r="T17" s="87"/>
      <c r="U17" s="93"/>
    </row>
    <row r="18" spans="1:21" ht="15" customHeight="1" x14ac:dyDescent="0.25">
      <c r="A18" s="219"/>
      <c r="B18" s="222"/>
      <c r="C18" s="225"/>
      <c r="D18" s="61"/>
      <c r="E18" s="62"/>
      <c r="F18" s="62"/>
      <c r="G18" s="61"/>
      <c r="H18" s="60"/>
      <c r="Q18" s="91"/>
      <c r="R18" s="88"/>
      <c r="S18" s="95"/>
      <c r="T18" s="87"/>
      <c r="U18" s="93"/>
    </row>
    <row r="19" spans="1:21" ht="15" customHeight="1" x14ac:dyDescent="0.25">
      <c r="A19" s="220"/>
      <c r="B19" s="223"/>
      <c r="C19" s="226"/>
      <c r="D19" s="61"/>
      <c r="E19" s="62"/>
      <c r="F19" s="62"/>
      <c r="G19" s="61"/>
      <c r="H19" s="60"/>
      <c r="L19" s="64"/>
      <c r="Q19" s="91"/>
      <c r="R19" s="88"/>
      <c r="S19" s="90"/>
      <c r="T19" s="87"/>
      <c r="U19" s="93"/>
    </row>
    <row r="20" spans="1:21" x14ac:dyDescent="0.25">
      <c r="A20" s="220"/>
      <c r="B20" s="223"/>
      <c r="C20" s="226"/>
      <c r="D20" s="61"/>
      <c r="E20" s="62"/>
      <c r="F20" s="62"/>
      <c r="G20" s="61"/>
      <c r="H20" s="60"/>
      <c r="L20" s="64"/>
      <c r="Q20" s="91"/>
      <c r="R20" s="88"/>
      <c r="S20" s="90"/>
      <c r="T20" s="87"/>
      <c r="U20" s="93"/>
    </row>
    <row r="21" spans="1:21" x14ac:dyDescent="0.25">
      <c r="A21" s="220"/>
      <c r="B21" s="223"/>
      <c r="C21" s="226"/>
      <c r="D21" s="61"/>
      <c r="E21" s="62"/>
      <c r="F21" s="62"/>
      <c r="G21" s="61"/>
      <c r="H21" s="60"/>
      <c r="L21" s="64"/>
      <c r="Q21" s="91"/>
      <c r="R21" s="88"/>
      <c r="S21" s="90"/>
      <c r="T21" s="87"/>
      <c r="U21" s="93"/>
    </row>
    <row r="22" spans="1:21" x14ac:dyDescent="0.25">
      <c r="A22" s="220"/>
      <c r="B22" s="223"/>
      <c r="C22" s="226"/>
      <c r="D22" s="61"/>
      <c r="E22" s="62"/>
      <c r="F22" s="62"/>
      <c r="G22" s="61"/>
      <c r="H22" s="60"/>
      <c r="L22" s="64"/>
      <c r="Q22" s="91"/>
      <c r="R22" s="88"/>
      <c r="S22" s="90"/>
      <c r="T22" s="87"/>
      <c r="U22" s="93"/>
    </row>
    <row r="23" spans="1:21" x14ac:dyDescent="0.25">
      <c r="A23" s="220"/>
      <c r="B23" s="223"/>
      <c r="C23" s="226"/>
      <c r="D23" s="61"/>
      <c r="E23" s="62"/>
      <c r="F23" s="62"/>
      <c r="G23" s="61"/>
      <c r="H23" s="60"/>
      <c r="L23" s="64"/>
      <c r="S23" s="55"/>
    </row>
    <row r="24" spans="1:21" ht="15" customHeight="1" x14ac:dyDescent="0.25">
      <c r="A24" s="221"/>
      <c r="B24" s="224"/>
      <c r="C24" s="227"/>
      <c r="D24" s="61"/>
      <c r="E24" s="62"/>
      <c r="F24" s="62"/>
      <c r="G24" s="61"/>
      <c r="H24" s="60"/>
      <c r="L24" s="64"/>
    </row>
    <row r="26" spans="1:21" ht="15" customHeight="1" x14ac:dyDescent="0.25">
      <c r="A26" s="219"/>
      <c r="B26" s="222"/>
      <c r="C26" s="225"/>
      <c r="D26" s="61"/>
      <c r="E26" s="62"/>
      <c r="F26" s="62"/>
      <c r="G26" s="61"/>
      <c r="H26" s="60"/>
    </row>
    <row r="27" spans="1:21" x14ac:dyDescent="0.25">
      <c r="A27" s="220"/>
      <c r="B27" s="223"/>
      <c r="C27" s="226"/>
      <c r="D27" s="61"/>
      <c r="E27" s="62"/>
      <c r="F27" s="62"/>
      <c r="G27" s="61"/>
      <c r="H27" s="60"/>
    </row>
    <row r="28" spans="1:21" x14ac:dyDescent="0.25">
      <c r="A28" s="220"/>
      <c r="B28" s="223"/>
      <c r="C28" s="226"/>
      <c r="D28" s="61"/>
      <c r="E28" s="62"/>
      <c r="F28" s="62"/>
      <c r="G28" s="61"/>
      <c r="H28" s="60"/>
    </row>
    <row r="29" spans="1:21" x14ac:dyDescent="0.25">
      <c r="A29" s="220"/>
      <c r="B29" s="223"/>
      <c r="C29" s="226"/>
      <c r="D29" s="61"/>
      <c r="E29" s="62"/>
      <c r="F29" s="62"/>
      <c r="G29" s="61"/>
      <c r="H29" s="60"/>
    </row>
    <row r="30" spans="1:21" x14ac:dyDescent="0.25">
      <c r="A30" s="220"/>
      <c r="B30" s="223"/>
      <c r="C30" s="226"/>
      <c r="D30" s="61"/>
      <c r="E30" s="62"/>
      <c r="F30" s="62"/>
      <c r="G30" s="61"/>
      <c r="H30" s="60"/>
    </row>
    <row r="31" spans="1:21" ht="15" customHeight="1" x14ac:dyDescent="0.25">
      <c r="A31" s="220"/>
      <c r="B31" s="223"/>
      <c r="C31" s="226"/>
      <c r="D31" s="61"/>
      <c r="E31" s="62"/>
      <c r="F31" s="62"/>
      <c r="G31" s="61"/>
      <c r="H31" s="60"/>
    </row>
    <row r="32" spans="1:21" x14ac:dyDescent="0.25">
      <c r="A32" s="221"/>
      <c r="B32" s="224"/>
      <c r="C32" s="227"/>
      <c r="D32" s="61"/>
      <c r="E32" s="62"/>
      <c r="F32" s="62"/>
      <c r="G32" s="61"/>
      <c r="H32" s="60"/>
    </row>
    <row r="34" spans="1:8" x14ac:dyDescent="0.25">
      <c r="A34" s="219"/>
      <c r="B34" s="222"/>
      <c r="C34" s="225"/>
      <c r="D34" s="61"/>
      <c r="E34" s="62"/>
      <c r="F34" s="62"/>
      <c r="G34" s="61"/>
      <c r="H34" s="63"/>
    </row>
    <row r="35" spans="1:8" ht="15" customHeight="1" x14ac:dyDescent="0.25">
      <c r="A35" s="220"/>
      <c r="B35" s="223"/>
      <c r="C35" s="226"/>
      <c r="D35" s="61"/>
      <c r="E35" s="62"/>
      <c r="F35" s="62"/>
      <c r="G35" s="61"/>
      <c r="H35" s="60"/>
    </row>
    <row r="36" spans="1:8" x14ac:dyDescent="0.25">
      <c r="A36" s="220"/>
      <c r="B36" s="223"/>
      <c r="C36" s="226"/>
      <c r="D36" s="61"/>
      <c r="E36" s="62"/>
      <c r="F36" s="62"/>
      <c r="G36" s="61"/>
      <c r="H36" s="60"/>
    </row>
    <row r="37" spans="1:8" x14ac:dyDescent="0.25">
      <c r="A37" s="220"/>
      <c r="B37" s="223"/>
      <c r="C37" s="226"/>
      <c r="D37" s="61"/>
      <c r="E37" s="62"/>
      <c r="F37" s="62"/>
      <c r="G37" s="61"/>
      <c r="H37" s="60"/>
    </row>
    <row r="38" spans="1:8" ht="15" customHeight="1" x14ac:dyDescent="0.25">
      <c r="A38" s="220"/>
      <c r="B38" s="223"/>
      <c r="C38" s="226"/>
      <c r="D38" s="61"/>
      <c r="E38" s="62"/>
      <c r="F38" s="62"/>
      <c r="G38" s="61"/>
      <c r="H38" s="60"/>
    </row>
    <row r="39" spans="1:8" x14ac:dyDescent="0.25">
      <c r="A39" s="220"/>
      <c r="B39" s="223"/>
      <c r="C39" s="226"/>
      <c r="D39" s="61"/>
      <c r="E39" s="62"/>
      <c r="F39" s="62"/>
      <c r="G39" s="61"/>
      <c r="H39" s="60"/>
    </row>
    <row r="40" spans="1:8" x14ac:dyDescent="0.25">
      <c r="A40" s="221"/>
      <c r="B40" s="224"/>
      <c r="C40" s="227"/>
      <c r="D40" s="61"/>
      <c r="E40" s="62"/>
      <c r="F40" s="62"/>
      <c r="G40" s="61"/>
      <c r="H40" s="60"/>
    </row>
    <row r="42" spans="1:8" x14ac:dyDescent="0.25">
      <c r="A42" s="219"/>
      <c r="B42" s="222"/>
      <c r="C42" s="225"/>
      <c r="D42" s="61"/>
      <c r="E42" s="62"/>
      <c r="F42" s="62"/>
      <c r="G42" s="61"/>
      <c r="H42" s="60"/>
    </row>
    <row r="43" spans="1:8" x14ac:dyDescent="0.25">
      <c r="A43" s="220"/>
      <c r="B43" s="223"/>
      <c r="C43" s="226"/>
      <c r="D43" s="61"/>
      <c r="E43" s="62"/>
      <c r="F43" s="62"/>
      <c r="G43" s="61"/>
      <c r="H43" s="60"/>
    </row>
    <row r="44" spans="1:8" x14ac:dyDescent="0.25">
      <c r="A44" s="220"/>
      <c r="B44" s="223"/>
      <c r="C44" s="226"/>
      <c r="D44" s="61"/>
      <c r="E44" s="62"/>
      <c r="F44" s="62"/>
      <c r="G44" s="61"/>
      <c r="H44" s="60"/>
    </row>
    <row r="45" spans="1:8" x14ac:dyDescent="0.25">
      <c r="A45" s="220"/>
      <c r="B45" s="223"/>
      <c r="C45" s="226"/>
      <c r="D45" s="61"/>
      <c r="E45" s="62"/>
      <c r="F45" s="62"/>
      <c r="G45" s="61"/>
      <c r="H45" s="60"/>
    </row>
    <row r="46" spans="1:8" x14ac:dyDescent="0.25">
      <c r="A46" s="220"/>
      <c r="B46" s="223"/>
      <c r="C46" s="226"/>
      <c r="D46" s="61"/>
      <c r="E46" s="62"/>
      <c r="F46" s="62"/>
      <c r="G46" s="61"/>
      <c r="H46" s="60"/>
    </row>
    <row r="47" spans="1:8" x14ac:dyDescent="0.25">
      <c r="A47" s="220"/>
      <c r="B47" s="223"/>
      <c r="C47" s="226"/>
      <c r="D47" s="61"/>
      <c r="E47" s="62"/>
      <c r="F47" s="62"/>
      <c r="G47" s="61"/>
      <c r="H47" s="60"/>
    </row>
    <row r="48" spans="1:8" x14ac:dyDescent="0.25">
      <c r="A48" s="221"/>
      <c r="B48" s="224"/>
      <c r="C48" s="227"/>
      <c r="D48" s="61"/>
      <c r="E48" s="62"/>
      <c r="F48" s="62"/>
      <c r="G48" s="61"/>
      <c r="H48" s="60"/>
    </row>
    <row r="50" spans="1:8" x14ac:dyDescent="0.25">
      <c r="A50" s="219"/>
      <c r="B50" s="222"/>
      <c r="C50" s="225"/>
      <c r="D50" s="61"/>
      <c r="E50" s="62"/>
      <c r="F50" s="62"/>
      <c r="G50" s="61"/>
      <c r="H50" s="60"/>
    </row>
    <row r="51" spans="1:8" x14ac:dyDescent="0.25">
      <c r="A51" s="220"/>
      <c r="B51" s="223"/>
      <c r="C51" s="226"/>
      <c r="D51" s="61"/>
      <c r="E51" s="62"/>
      <c r="F51" s="62"/>
      <c r="G51" s="61"/>
      <c r="H51" s="60"/>
    </row>
    <row r="52" spans="1:8" x14ac:dyDescent="0.25">
      <c r="A52" s="220"/>
      <c r="B52" s="223"/>
      <c r="C52" s="226"/>
      <c r="D52" s="61"/>
      <c r="E52" s="62"/>
      <c r="F52" s="62"/>
      <c r="G52" s="61"/>
      <c r="H52" s="60"/>
    </row>
    <row r="53" spans="1:8" x14ac:dyDescent="0.25">
      <c r="A53" s="220"/>
      <c r="B53" s="223"/>
      <c r="C53" s="226"/>
      <c r="D53" s="61"/>
      <c r="E53" s="62"/>
      <c r="F53" s="62"/>
      <c r="G53" s="61"/>
      <c r="H53" s="60"/>
    </row>
    <row r="54" spans="1:8" x14ac:dyDescent="0.25">
      <c r="A54" s="220"/>
      <c r="B54" s="223"/>
      <c r="C54" s="226"/>
      <c r="D54" s="61"/>
      <c r="E54" s="62"/>
      <c r="F54" s="62"/>
      <c r="G54" s="61"/>
      <c r="H54" s="60"/>
    </row>
    <row r="55" spans="1:8" x14ac:dyDescent="0.25">
      <c r="A55" s="220"/>
      <c r="B55" s="223"/>
      <c r="C55" s="226"/>
      <c r="D55" s="61"/>
      <c r="E55" s="62"/>
      <c r="F55" s="62"/>
      <c r="G55" s="61"/>
      <c r="H55" s="60"/>
    </row>
    <row r="56" spans="1:8" x14ac:dyDescent="0.25">
      <c r="A56" s="221"/>
      <c r="B56" s="224"/>
      <c r="C56" s="227"/>
      <c r="D56" s="61"/>
      <c r="E56" s="62"/>
      <c r="F56" s="62"/>
      <c r="G56" s="61"/>
      <c r="H56" s="60"/>
    </row>
    <row r="58" spans="1:8" x14ac:dyDescent="0.25">
      <c r="A58" s="219"/>
      <c r="B58" s="222"/>
      <c r="C58" s="225"/>
      <c r="D58" s="61"/>
      <c r="E58" s="62"/>
      <c r="F58" s="62"/>
      <c r="G58" s="61"/>
      <c r="H58" s="60"/>
    </row>
    <row r="59" spans="1:8" ht="15" customHeight="1" x14ac:dyDescent="0.25">
      <c r="A59" s="220"/>
      <c r="B59" s="223"/>
      <c r="C59" s="226"/>
      <c r="D59" s="61"/>
      <c r="E59" s="62"/>
      <c r="F59" s="62"/>
      <c r="G59" s="61"/>
      <c r="H59" s="60"/>
    </row>
    <row r="60" spans="1:8" x14ac:dyDescent="0.25">
      <c r="A60" s="220"/>
      <c r="B60" s="223"/>
      <c r="C60" s="226"/>
      <c r="D60" s="61"/>
      <c r="E60" s="62"/>
      <c r="F60" s="62"/>
      <c r="G60" s="61"/>
      <c r="H60" s="60"/>
    </row>
    <row r="61" spans="1:8" x14ac:dyDescent="0.25">
      <c r="A61" s="220"/>
      <c r="B61" s="223"/>
      <c r="C61" s="226"/>
      <c r="D61" s="61"/>
      <c r="E61" s="62"/>
      <c r="F61" s="62"/>
      <c r="G61" s="61"/>
      <c r="H61" s="60"/>
    </row>
    <row r="62" spans="1:8" ht="15" customHeight="1" x14ac:dyDescent="0.25">
      <c r="A62" s="220"/>
      <c r="B62" s="223"/>
      <c r="C62" s="226"/>
      <c r="D62" s="61"/>
      <c r="E62" s="62"/>
      <c r="F62" s="62"/>
      <c r="G62" s="61"/>
      <c r="H62" s="60"/>
    </row>
    <row r="63" spans="1:8" x14ac:dyDescent="0.25">
      <c r="A63" s="220"/>
      <c r="B63" s="223"/>
      <c r="C63" s="226"/>
      <c r="D63" s="61"/>
      <c r="E63" s="62"/>
      <c r="F63" s="62"/>
      <c r="G63" s="61"/>
      <c r="H63" s="60"/>
    </row>
    <row r="64" spans="1:8" x14ac:dyDescent="0.25">
      <c r="A64" s="221"/>
      <c r="B64" s="224"/>
      <c r="C64" s="227"/>
      <c r="D64" s="61"/>
      <c r="E64" s="62"/>
      <c r="F64" s="62"/>
      <c r="G64" s="61"/>
      <c r="H64" s="60"/>
    </row>
    <row r="65" spans="1:8" x14ac:dyDescent="0.25">
      <c r="H65"/>
    </row>
    <row r="66" spans="1:8" ht="15" customHeight="1" x14ac:dyDescent="0.25">
      <c r="A66" s="219"/>
      <c r="B66" s="222"/>
      <c r="C66" s="225"/>
      <c r="D66" s="61"/>
      <c r="E66" s="62"/>
      <c r="F66" s="62"/>
      <c r="G66" s="61"/>
      <c r="H66" s="60"/>
    </row>
    <row r="67" spans="1:8" ht="15" customHeight="1" x14ac:dyDescent="0.25">
      <c r="A67" s="220"/>
      <c r="B67" s="223"/>
      <c r="C67" s="226"/>
      <c r="D67" s="61"/>
      <c r="E67" s="62"/>
      <c r="F67" s="62"/>
      <c r="G67" s="61"/>
      <c r="H67" s="60"/>
    </row>
    <row r="68" spans="1:8" x14ac:dyDescent="0.25">
      <c r="A68" s="220"/>
      <c r="B68" s="223"/>
      <c r="C68" s="226"/>
      <c r="D68" s="61"/>
      <c r="E68" s="62"/>
      <c r="F68" s="62"/>
      <c r="G68" s="61"/>
      <c r="H68" s="60"/>
    </row>
    <row r="69" spans="1:8" ht="15" customHeight="1" x14ac:dyDescent="0.25">
      <c r="A69" s="220"/>
      <c r="B69" s="223"/>
      <c r="C69" s="226"/>
      <c r="D69" s="61"/>
      <c r="E69" s="62"/>
      <c r="F69" s="62"/>
      <c r="G69" s="61"/>
      <c r="H69" s="60"/>
    </row>
    <row r="70" spans="1:8" x14ac:dyDescent="0.25">
      <c r="A70" s="220"/>
      <c r="B70" s="223"/>
      <c r="C70" s="226"/>
      <c r="D70" s="61"/>
      <c r="E70" s="62"/>
      <c r="F70" s="62"/>
      <c r="G70" s="61"/>
      <c r="H70" s="60"/>
    </row>
    <row r="71" spans="1:8" x14ac:dyDescent="0.25">
      <c r="A71" s="220"/>
      <c r="B71" s="223"/>
      <c r="C71" s="226"/>
      <c r="D71" s="61"/>
      <c r="E71" s="62"/>
      <c r="F71" s="62"/>
      <c r="G71" s="61"/>
      <c r="H71" s="60"/>
    </row>
    <row r="72" spans="1:8" x14ac:dyDescent="0.25">
      <c r="A72" s="221"/>
      <c r="B72" s="224"/>
      <c r="C72" s="227"/>
      <c r="D72" s="61"/>
      <c r="E72" s="62"/>
      <c r="F72" s="62"/>
      <c r="G72" s="61"/>
      <c r="H72" s="60"/>
    </row>
    <row r="73" spans="1:8" x14ac:dyDescent="0.25">
      <c r="H73"/>
    </row>
    <row r="74" spans="1:8" ht="15" customHeight="1" x14ac:dyDescent="0.25">
      <c r="A74" s="219"/>
      <c r="B74" s="222"/>
      <c r="C74" s="225"/>
      <c r="D74" s="61"/>
      <c r="E74" s="62"/>
      <c r="F74" s="62"/>
      <c r="G74" s="61"/>
      <c r="H74" s="63"/>
    </row>
    <row r="75" spans="1:8" x14ac:dyDescent="0.25">
      <c r="A75" s="220"/>
      <c r="B75" s="223"/>
      <c r="C75" s="226"/>
      <c r="D75" s="61"/>
      <c r="E75" s="62"/>
      <c r="F75" s="62"/>
      <c r="G75" s="61"/>
      <c r="H75" s="60"/>
    </row>
    <row r="76" spans="1:8" ht="15" customHeight="1" x14ac:dyDescent="0.25">
      <c r="A76" s="220"/>
      <c r="B76" s="223"/>
      <c r="C76" s="226"/>
      <c r="D76" s="61"/>
      <c r="E76" s="62"/>
      <c r="F76" s="62"/>
      <c r="G76" s="61"/>
      <c r="H76" s="60"/>
    </row>
    <row r="77" spans="1:8" x14ac:dyDescent="0.25">
      <c r="A77" s="220"/>
      <c r="B77" s="223"/>
      <c r="C77" s="226"/>
      <c r="D77" s="61"/>
      <c r="E77" s="62"/>
      <c r="F77" s="62"/>
      <c r="G77" s="61"/>
      <c r="H77" s="60"/>
    </row>
    <row r="78" spans="1:8" x14ac:dyDescent="0.25">
      <c r="A78" s="220"/>
      <c r="B78" s="223"/>
      <c r="C78" s="226"/>
      <c r="D78" s="61"/>
      <c r="E78" s="62"/>
      <c r="F78" s="62"/>
      <c r="G78" s="61"/>
      <c r="H78" s="60"/>
    </row>
    <row r="79" spans="1:8" x14ac:dyDescent="0.25">
      <c r="A79" s="220"/>
      <c r="B79" s="223"/>
      <c r="C79" s="226"/>
      <c r="D79" s="61"/>
      <c r="E79" s="62"/>
      <c r="F79" s="62"/>
      <c r="G79" s="61"/>
      <c r="H79" s="60"/>
    </row>
    <row r="80" spans="1:8" x14ac:dyDescent="0.25">
      <c r="A80" s="221"/>
      <c r="B80" s="224"/>
      <c r="C80" s="227"/>
      <c r="D80" s="61"/>
      <c r="E80" s="62"/>
      <c r="F80" s="62"/>
      <c r="G80" s="61"/>
      <c r="H80" s="60"/>
    </row>
    <row r="81" spans="1:8" ht="15" customHeight="1" x14ac:dyDescent="0.25">
      <c r="H81"/>
    </row>
    <row r="82" spans="1:8" ht="15" customHeight="1" x14ac:dyDescent="0.25">
      <c r="A82" s="219"/>
      <c r="B82" s="222"/>
      <c r="C82" s="225"/>
      <c r="D82" s="61"/>
      <c r="E82" s="62"/>
      <c r="F82" s="62"/>
      <c r="G82" s="61"/>
      <c r="H82" s="63"/>
    </row>
    <row r="83" spans="1:8" ht="15" customHeight="1" x14ac:dyDescent="0.25">
      <c r="A83" s="220"/>
      <c r="B83" s="223"/>
      <c r="C83" s="226"/>
      <c r="D83" s="61"/>
      <c r="E83" s="62"/>
      <c r="F83" s="62"/>
      <c r="G83" s="61"/>
      <c r="H83" s="60"/>
    </row>
    <row r="84" spans="1:8" x14ac:dyDescent="0.25">
      <c r="A84" s="220"/>
      <c r="B84" s="223"/>
      <c r="C84" s="226"/>
      <c r="D84" s="61"/>
      <c r="E84" s="62"/>
      <c r="F84" s="62"/>
      <c r="G84" s="61"/>
      <c r="H84" s="60"/>
    </row>
    <row r="85" spans="1:8" x14ac:dyDescent="0.25">
      <c r="A85" s="220"/>
      <c r="B85" s="223"/>
      <c r="C85" s="226"/>
      <c r="D85" s="61"/>
      <c r="E85" s="62"/>
      <c r="F85" s="62"/>
      <c r="G85" s="61"/>
      <c r="H85" s="60"/>
    </row>
    <row r="86" spans="1:8" x14ac:dyDescent="0.25">
      <c r="A86" s="220"/>
      <c r="B86" s="223"/>
      <c r="C86" s="226"/>
      <c r="D86" s="61"/>
      <c r="E86" s="62"/>
      <c r="F86" s="62"/>
      <c r="G86" s="61"/>
      <c r="H86" s="60"/>
    </row>
    <row r="87" spans="1:8" x14ac:dyDescent="0.25">
      <c r="A87" s="220"/>
      <c r="B87" s="223"/>
      <c r="C87" s="226"/>
      <c r="D87" s="61"/>
      <c r="E87" s="62"/>
      <c r="F87" s="62"/>
      <c r="G87" s="61"/>
      <c r="H87" s="60"/>
    </row>
    <row r="88" spans="1:8" ht="15" customHeight="1" x14ac:dyDescent="0.25">
      <c r="A88" s="221"/>
      <c r="B88" s="224"/>
      <c r="C88" s="227"/>
      <c r="D88" s="61"/>
      <c r="E88" s="62"/>
      <c r="F88" s="62"/>
      <c r="G88" s="61"/>
      <c r="H88" s="60"/>
    </row>
    <row r="89" spans="1:8" x14ac:dyDescent="0.25">
      <c r="H89"/>
    </row>
    <row r="90" spans="1:8" ht="15" customHeight="1" x14ac:dyDescent="0.25">
      <c r="A90" s="219"/>
      <c r="B90" s="222"/>
      <c r="C90" s="225"/>
      <c r="D90" s="61"/>
      <c r="E90" s="62"/>
      <c r="F90" s="62"/>
      <c r="G90" s="61"/>
      <c r="H90" s="202"/>
    </row>
    <row r="91" spans="1:8" x14ac:dyDescent="0.25">
      <c r="A91" s="220"/>
      <c r="B91" s="223"/>
      <c r="C91" s="226"/>
      <c r="D91" s="61"/>
      <c r="E91" s="62"/>
      <c r="F91" s="62"/>
      <c r="G91" s="61"/>
      <c r="H91" s="202"/>
    </row>
    <row r="92" spans="1:8" x14ac:dyDescent="0.25">
      <c r="A92" s="220"/>
      <c r="B92" s="223"/>
      <c r="C92" s="226"/>
      <c r="D92" s="61"/>
      <c r="E92" s="62"/>
      <c r="F92" s="62"/>
      <c r="G92" s="61"/>
      <c r="H92" s="202"/>
    </row>
    <row r="93" spans="1:8" x14ac:dyDescent="0.25">
      <c r="A93" s="220"/>
      <c r="B93" s="223"/>
      <c r="C93" s="226"/>
      <c r="D93" s="61"/>
      <c r="E93" s="62"/>
      <c r="F93" s="62"/>
      <c r="G93" s="61"/>
      <c r="H93" s="202"/>
    </row>
    <row r="94" spans="1:8" x14ac:dyDescent="0.25">
      <c r="A94" s="220"/>
      <c r="B94" s="223"/>
      <c r="C94" s="226"/>
      <c r="D94" s="61"/>
      <c r="E94" s="62"/>
      <c r="F94" s="62"/>
      <c r="G94" s="61"/>
      <c r="H94" s="202"/>
    </row>
    <row r="95" spans="1:8" ht="15" customHeight="1" x14ac:dyDescent="0.25">
      <c r="A95" s="220"/>
      <c r="B95" s="223"/>
      <c r="C95" s="226"/>
      <c r="D95" s="61"/>
      <c r="E95" s="62"/>
      <c r="F95" s="62"/>
      <c r="G95" s="61"/>
      <c r="H95" s="202"/>
    </row>
    <row r="96" spans="1:8" x14ac:dyDescent="0.25">
      <c r="A96" s="221"/>
      <c r="B96" s="224"/>
      <c r="C96" s="227"/>
      <c r="D96" s="61"/>
      <c r="E96" s="62"/>
      <c r="F96" s="62"/>
      <c r="G96" s="61"/>
      <c r="H96" s="202"/>
    </row>
    <row r="97" spans="1:8" ht="15" customHeight="1" x14ac:dyDescent="0.25">
      <c r="H97"/>
    </row>
    <row r="98" spans="1:8" ht="15" customHeight="1" x14ac:dyDescent="0.25">
      <c r="A98" s="219"/>
      <c r="B98" s="222"/>
      <c r="C98" s="225"/>
      <c r="D98" s="61"/>
      <c r="E98" s="62"/>
      <c r="F98" s="62"/>
      <c r="G98" s="61"/>
      <c r="H98" s="63"/>
    </row>
    <row r="99" spans="1:8" x14ac:dyDescent="0.25">
      <c r="A99" s="220"/>
      <c r="B99" s="223"/>
      <c r="C99" s="226"/>
      <c r="D99" s="61"/>
      <c r="E99" s="62"/>
      <c r="F99" s="62"/>
      <c r="G99" s="61"/>
      <c r="H99" s="60"/>
    </row>
    <row r="100" spans="1:8" x14ac:dyDescent="0.25">
      <c r="A100" s="220"/>
      <c r="B100" s="223"/>
      <c r="C100" s="226"/>
      <c r="D100" s="61"/>
      <c r="E100" s="62"/>
      <c r="F100" s="62"/>
      <c r="G100" s="61"/>
      <c r="H100" s="60"/>
    </row>
    <row r="101" spans="1:8" x14ac:dyDescent="0.25">
      <c r="A101" s="220"/>
      <c r="B101" s="223"/>
      <c r="C101" s="226"/>
      <c r="D101" s="61"/>
      <c r="E101" s="62"/>
      <c r="F101" s="62"/>
      <c r="G101" s="61"/>
      <c r="H101" s="60"/>
    </row>
    <row r="102" spans="1:8" ht="15" customHeight="1" x14ac:dyDescent="0.25">
      <c r="A102" s="220"/>
      <c r="B102" s="223"/>
      <c r="C102" s="226"/>
      <c r="D102" s="61"/>
      <c r="E102" s="62"/>
      <c r="F102" s="62"/>
      <c r="G102" s="61"/>
      <c r="H102" s="60"/>
    </row>
    <row r="103" spans="1:8" x14ac:dyDescent="0.25">
      <c r="A103" s="220"/>
      <c r="B103" s="223"/>
      <c r="C103" s="226"/>
      <c r="D103" s="61"/>
      <c r="E103" s="62"/>
      <c r="F103" s="62"/>
      <c r="G103" s="61"/>
      <c r="H103" s="60"/>
    </row>
    <row r="104" spans="1:8" x14ac:dyDescent="0.25">
      <c r="A104" s="221"/>
      <c r="B104" s="224"/>
      <c r="C104" s="227"/>
      <c r="D104" s="61"/>
      <c r="E104" s="62"/>
      <c r="F104" s="62"/>
      <c r="G104" s="61"/>
      <c r="H104" s="60"/>
    </row>
    <row r="105" spans="1:8" ht="15" customHeight="1" x14ac:dyDescent="0.25">
      <c r="H105"/>
    </row>
    <row r="106" spans="1:8" ht="15" customHeight="1" x14ac:dyDescent="0.25">
      <c r="A106" s="219"/>
      <c r="B106" s="222"/>
      <c r="C106" s="225"/>
      <c r="D106" s="61"/>
      <c r="E106" s="62"/>
      <c r="F106" s="62"/>
      <c r="G106" s="61"/>
      <c r="H106" s="202"/>
    </row>
    <row r="107" spans="1:8" x14ac:dyDescent="0.25">
      <c r="A107" s="220"/>
      <c r="B107" s="223"/>
      <c r="C107" s="226"/>
      <c r="D107" s="61"/>
      <c r="E107" s="62"/>
      <c r="F107" s="62"/>
      <c r="G107" s="61"/>
      <c r="H107" s="202"/>
    </row>
    <row r="108" spans="1:8" x14ac:dyDescent="0.25">
      <c r="A108" s="220"/>
      <c r="B108" s="223"/>
      <c r="C108" s="226"/>
      <c r="D108" s="61"/>
      <c r="E108" s="62"/>
      <c r="F108" s="62"/>
      <c r="G108" s="61"/>
      <c r="H108" s="202"/>
    </row>
    <row r="109" spans="1:8" ht="15" customHeight="1" x14ac:dyDescent="0.25">
      <c r="A109" s="220"/>
      <c r="B109" s="223"/>
      <c r="C109" s="226"/>
      <c r="D109" s="61"/>
      <c r="E109" s="62"/>
      <c r="F109" s="62"/>
      <c r="G109" s="61"/>
      <c r="H109" s="202"/>
    </row>
    <row r="110" spans="1:8" x14ac:dyDescent="0.25">
      <c r="A110" s="220"/>
      <c r="B110" s="223"/>
      <c r="C110" s="226"/>
      <c r="D110" s="61"/>
      <c r="E110" s="62"/>
      <c r="F110" s="62"/>
      <c r="G110" s="61"/>
      <c r="H110" s="202"/>
    </row>
    <row r="111" spans="1:8" x14ac:dyDescent="0.25">
      <c r="A111" s="220"/>
      <c r="B111" s="223"/>
      <c r="C111" s="226"/>
      <c r="D111" s="61"/>
      <c r="E111" s="62"/>
      <c r="F111" s="62"/>
      <c r="G111" s="61"/>
      <c r="H111" s="202"/>
    </row>
    <row r="112" spans="1:8" x14ac:dyDescent="0.25">
      <c r="A112" s="221"/>
      <c r="B112" s="224"/>
      <c r="C112" s="227"/>
      <c r="D112" s="61"/>
      <c r="E112" s="62"/>
      <c r="F112" s="62"/>
      <c r="G112" s="61"/>
      <c r="H112" s="202"/>
    </row>
    <row r="113" spans="1:8" x14ac:dyDescent="0.25">
      <c r="H113"/>
    </row>
    <row r="114" spans="1:8" ht="15" customHeight="1" x14ac:dyDescent="0.25">
      <c r="A114" s="219"/>
      <c r="B114" s="222"/>
      <c r="C114" s="225"/>
      <c r="D114" s="61"/>
      <c r="E114" s="62"/>
      <c r="F114" s="62"/>
      <c r="G114" s="61"/>
      <c r="H114" s="60"/>
    </row>
    <row r="115" spans="1:8" x14ac:dyDescent="0.25">
      <c r="A115" s="220"/>
      <c r="B115" s="223"/>
      <c r="C115" s="226"/>
      <c r="D115" s="61"/>
      <c r="E115" s="62"/>
      <c r="F115" s="62"/>
      <c r="G115" s="61"/>
      <c r="H115" s="60"/>
    </row>
    <row r="116" spans="1:8" x14ac:dyDescent="0.25">
      <c r="A116" s="220"/>
      <c r="B116" s="223"/>
      <c r="C116" s="226"/>
      <c r="D116" s="61"/>
      <c r="E116" s="62"/>
      <c r="F116" s="62"/>
      <c r="G116" s="61"/>
      <c r="H116" s="60"/>
    </row>
    <row r="117" spans="1:8" ht="15" customHeight="1" x14ac:dyDescent="0.25">
      <c r="A117" s="220"/>
      <c r="B117" s="223"/>
      <c r="C117" s="226"/>
      <c r="D117" s="61"/>
      <c r="E117" s="62"/>
      <c r="F117" s="62"/>
      <c r="G117" s="61"/>
      <c r="H117" s="60"/>
    </row>
    <row r="118" spans="1:8" x14ac:dyDescent="0.25">
      <c r="A118" s="220"/>
      <c r="B118" s="223"/>
      <c r="C118" s="226"/>
      <c r="D118" s="61"/>
      <c r="E118" s="62"/>
      <c r="F118" s="62"/>
      <c r="G118" s="61"/>
      <c r="H118" s="60"/>
    </row>
    <row r="119" spans="1:8" x14ac:dyDescent="0.25">
      <c r="A119" s="220"/>
      <c r="B119" s="223"/>
      <c r="C119" s="226"/>
      <c r="D119" s="61"/>
      <c r="E119" s="62"/>
      <c r="F119" s="62"/>
      <c r="G119" s="61"/>
      <c r="H119" s="60"/>
    </row>
    <row r="120" spans="1:8" x14ac:dyDescent="0.25">
      <c r="A120" s="221"/>
      <c r="B120" s="224"/>
      <c r="C120" s="227"/>
      <c r="D120" s="61"/>
      <c r="E120" s="62"/>
      <c r="F120" s="62"/>
      <c r="G120" s="61"/>
      <c r="H120" s="60"/>
    </row>
    <row r="121" spans="1:8" x14ac:dyDescent="0.25">
      <c r="H121"/>
    </row>
    <row r="122" spans="1:8" x14ac:dyDescent="0.25">
      <c r="A122" s="219"/>
      <c r="B122" s="222"/>
      <c r="C122" s="225"/>
      <c r="D122" s="61"/>
      <c r="E122" s="62"/>
      <c r="F122" s="62"/>
      <c r="G122" s="61"/>
      <c r="H122" s="63"/>
    </row>
    <row r="123" spans="1:8" x14ac:dyDescent="0.25">
      <c r="A123" s="220"/>
      <c r="B123" s="223"/>
      <c r="C123" s="226"/>
      <c r="D123" s="61"/>
      <c r="E123" s="62"/>
      <c r="F123" s="62"/>
      <c r="G123" s="61"/>
      <c r="H123" s="60"/>
    </row>
    <row r="124" spans="1:8" x14ac:dyDescent="0.25">
      <c r="A124" s="220"/>
      <c r="B124" s="223"/>
      <c r="C124" s="226"/>
      <c r="D124" s="61"/>
      <c r="E124" s="62"/>
      <c r="F124" s="62"/>
      <c r="G124" s="61"/>
      <c r="H124" s="60"/>
    </row>
    <row r="125" spans="1:8" x14ac:dyDescent="0.25">
      <c r="A125" s="220"/>
      <c r="B125" s="223"/>
      <c r="C125" s="226"/>
      <c r="D125" s="61"/>
      <c r="E125" s="62"/>
      <c r="F125" s="62"/>
      <c r="G125" s="61"/>
      <c r="H125" s="60"/>
    </row>
    <row r="126" spans="1:8" x14ac:dyDescent="0.25">
      <c r="A126" s="220"/>
      <c r="B126" s="223"/>
      <c r="C126" s="226"/>
      <c r="D126" s="61"/>
      <c r="E126" s="62"/>
      <c r="F126" s="62"/>
      <c r="G126" s="61"/>
      <c r="H126" s="60"/>
    </row>
    <row r="127" spans="1:8" x14ac:dyDescent="0.25">
      <c r="A127" s="220"/>
      <c r="B127" s="223"/>
      <c r="C127" s="226"/>
      <c r="D127" s="61"/>
      <c r="E127" s="62"/>
      <c r="F127" s="62"/>
      <c r="G127" s="61"/>
      <c r="H127" s="60"/>
    </row>
    <row r="128" spans="1:8" x14ac:dyDescent="0.25">
      <c r="A128" s="221"/>
      <c r="B128" s="224"/>
      <c r="C128" s="227"/>
      <c r="D128" s="61"/>
      <c r="E128" s="62"/>
      <c r="F128" s="62"/>
      <c r="G128" s="61"/>
      <c r="H128" s="60"/>
    </row>
    <row r="129" spans="1:8" x14ac:dyDescent="0.25">
      <c r="H129"/>
    </row>
    <row r="130" spans="1:8" x14ac:dyDescent="0.25">
      <c r="A130" s="219"/>
      <c r="B130" s="222"/>
      <c r="C130" s="225"/>
      <c r="D130" s="61"/>
      <c r="E130" s="62"/>
      <c r="F130" s="62"/>
      <c r="G130" s="61"/>
      <c r="H130" s="204"/>
    </row>
    <row r="131" spans="1:8" x14ac:dyDescent="0.25">
      <c r="A131" s="220"/>
      <c r="B131" s="223"/>
      <c r="C131" s="226"/>
      <c r="D131" s="61"/>
      <c r="E131" s="62"/>
      <c r="F131" s="62"/>
      <c r="G131" s="61"/>
      <c r="H131" s="203"/>
    </row>
    <row r="132" spans="1:8" x14ac:dyDescent="0.25">
      <c r="A132" s="220"/>
      <c r="B132" s="223"/>
      <c r="C132" s="226"/>
      <c r="D132" s="61"/>
      <c r="E132" s="62"/>
      <c r="F132" s="62"/>
      <c r="G132" s="61"/>
      <c r="H132" s="203"/>
    </row>
    <row r="133" spans="1:8" x14ac:dyDescent="0.25">
      <c r="A133" s="220"/>
      <c r="B133" s="223"/>
      <c r="C133" s="226"/>
      <c r="D133" s="61"/>
      <c r="E133" s="62"/>
      <c r="F133" s="62"/>
      <c r="G133" s="61"/>
      <c r="H133" s="203"/>
    </row>
    <row r="134" spans="1:8" x14ac:dyDescent="0.25">
      <c r="A134" s="220"/>
      <c r="B134" s="223"/>
      <c r="C134" s="226"/>
      <c r="D134" s="61"/>
      <c r="E134" s="62"/>
      <c r="F134" s="62"/>
      <c r="G134" s="61"/>
      <c r="H134" s="203"/>
    </row>
    <row r="135" spans="1:8" x14ac:dyDescent="0.25">
      <c r="A135" s="220"/>
      <c r="B135" s="223"/>
      <c r="C135" s="226"/>
      <c r="D135" s="61"/>
      <c r="E135" s="62"/>
      <c r="F135" s="62"/>
      <c r="G135" s="61"/>
      <c r="H135" s="203"/>
    </row>
    <row r="136" spans="1:8" x14ac:dyDescent="0.25">
      <c r="A136" s="221"/>
      <c r="B136" s="224"/>
      <c r="C136" s="227"/>
      <c r="D136" s="61"/>
      <c r="E136" s="62"/>
      <c r="F136" s="62"/>
      <c r="G136" s="61"/>
      <c r="H136" s="60"/>
    </row>
    <row r="137" spans="1:8" x14ac:dyDescent="0.25">
      <c r="H137"/>
    </row>
    <row r="138" spans="1:8" ht="15" customHeight="1" x14ac:dyDescent="0.25">
      <c r="A138" s="219"/>
      <c r="B138" s="222"/>
      <c r="C138" s="225"/>
      <c r="D138" s="61"/>
      <c r="E138" s="62"/>
      <c r="F138" s="62"/>
      <c r="G138" s="61"/>
      <c r="H138" s="63"/>
    </row>
    <row r="139" spans="1:8" x14ac:dyDescent="0.25">
      <c r="A139" s="220"/>
      <c r="B139" s="223"/>
      <c r="C139" s="226"/>
      <c r="D139" s="61"/>
      <c r="E139" s="62"/>
      <c r="F139" s="62"/>
      <c r="G139" s="61"/>
      <c r="H139" s="60"/>
    </row>
    <row r="140" spans="1:8" x14ac:dyDescent="0.25">
      <c r="A140" s="220"/>
      <c r="B140" s="223"/>
      <c r="C140" s="226"/>
      <c r="D140" s="61"/>
      <c r="E140" s="62"/>
      <c r="F140" s="62"/>
      <c r="G140" s="61"/>
      <c r="H140" s="60"/>
    </row>
    <row r="141" spans="1:8" x14ac:dyDescent="0.25">
      <c r="A141" s="220"/>
      <c r="B141" s="223"/>
      <c r="C141" s="226"/>
      <c r="D141" s="61"/>
      <c r="E141" s="62"/>
      <c r="F141" s="62"/>
      <c r="G141" s="61"/>
      <c r="H141" s="60"/>
    </row>
    <row r="142" spans="1:8" x14ac:dyDescent="0.25">
      <c r="A142" s="220"/>
      <c r="B142" s="223"/>
      <c r="C142" s="226"/>
      <c r="D142" s="61"/>
      <c r="E142" s="62"/>
      <c r="F142" s="62"/>
      <c r="G142" s="61"/>
      <c r="H142" s="60"/>
    </row>
    <row r="143" spans="1:8" x14ac:dyDescent="0.25">
      <c r="A143" s="220"/>
      <c r="B143" s="223"/>
      <c r="C143" s="226"/>
      <c r="D143" s="61"/>
      <c r="E143" s="62"/>
      <c r="F143" s="62"/>
      <c r="G143" s="61"/>
      <c r="H143" s="60"/>
    </row>
    <row r="144" spans="1:8" x14ac:dyDescent="0.25">
      <c r="A144" s="221"/>
      <c r="B144" s="224"/>
      <c r="C144" s="227"/>
      <c r="D144" s="61"/>
      <c r="E144" s="62"/>
      <c r="F144" s="62"/>
      <c r="G144" s="61"/>
      <c r="H144" s="60"/>
    </row>
    <row r="145" spans="1:8" x14ac:dyDescent="0.25">
      <c r="H145"/>
    </row>
    <row r="146" spans="1:8" ht="15" customHeight="1" x14ac:dyDescent="0.25">
      <c r="A146" s="219"/>
      <c r="B146" s="222"/>
      <c r="C146" s="225"/>
      <c r="D146" s="61"/>
      <c r="E146" s="62"/>
      <c r="F146" s="62"/>
      <c r="G146" s="61"/>
      <c r="H146" s="63"/>
    </row>
    <row r="147" spans="1:8" x14ac:dyDescent="0.25">
      <c r="A147" s="220"/>
      <c r="B147" s="223"/>
      <c r="C147" s="226"/>
      <c r="D147" s="61"/>
      <c r="E147" s="62"/>
      <c r="F147" s="62"/>
      <c r="G147" s="61"/>
      <c r="H147" s="60"/>
    </row>
    <row r="148" spans="1:8" x14ac:dyDescent="0.25">
      <c r="A148" s="220"/>
      <c r="B148" s="223"/>
      <c r="C148" s="226"/>
      <c r="D148" s="61"/>
      <c r="E148" s="62"/>
      <c r="F148" s="62"/>
      <c r="G148" s="61"/>
      <c r="H148" s="60"/>
    </row>
    <row r="149" spans="1:8" x14ac:dyDescent="0.25">
      <c r="A149" s="220"/>
      <c r="B149" s="223"/>
      <c r="C149" s="226"/>
      <c r="D149" s="61"/>
      <c r="E149" s="62"/>
      <c r="F149" s="62"/>
      <c r="G149" s="61"/>
      <c r="H149" s="60"/>
    </row>
    <row r="150" spans="1:8" x14ac:dyDescent="0.25">
      <c r="A150" s="220"/>
      <c r="B150" s="223"/>
      <c r="C150" s="226"/>
      <c r="D150" s="61"/>
      <c r="E150" s="62"/>
      <c r="F150" s="62"/>
      <c r="G150" s="61"/>
      <c r="H150" s="60"/>
    </row>
    <row r="151" spans="1:8" x14ac:dyDescent="0.25">
      <c r="A151" s="220"/>
      <c r="B151" s="223"/>
      <c r="C151" s="226"/>
      <c r="D151" s="61"/>
      <c r="E151" s="62"/>
      <c r="F151" s="62"/>
      <c r="G151" s="61"/>
      <c r="H151" s="60"/>
    </row>
    <row r="152" spans="1:8" x14ac:dyDescent="0.25">
      <c r="A152" s="221"/>
      <c r="B152" s="224"/>
      <c r="C152" s="227"/>
      <c r="D152" s="61"/>
      <c r="E152" s="62"/>
      <c r="F152" s="62"/>
      <c r="G152" s="61"/>
      <c r="H152" s="60"/>
    </row>
    <row r="153" spans="1:8" x14ac:dyDescent="0.25">
      <c r="H153"/>
    </row>
    <row r="154" spans="1:8" ht="15" customHeight="1" x14ac:dyDescent="0.25">
      <c r="A154" s="219"/>
      <c r="B154" s="222"/>
      <c r="C154" s="225"/>
      <c r="D154" s="61"/>
      <c r="E154" s="62"/>
      <c r="F154" s="62"/>
      <c r="G154" s="61"/>
      <c r="H154" s="63"/>
    </row>
    <row r="155" spans="1:8" x14ac:dyDescent="0.25">
      <c r="A155" s="220"/>
      <c r="B155" s="223"/>
      <c r="C155" s="226"/>
      <c r="D155" s="61"/>
      <c r="E155" s="62"/>
      <c r="F155" s="62"/>
      <c r="G155" s="61"/>
      <c r="H155" s="60"/>
    </row>
    <row r="156" spans="1:8" x14ac:dyDescent="0.25">
      <c r="A156" s="220"/>
      <c r="B156" s="223"/>
      <c r="C156" s="226"/>
      <c r="D156" s="61"/>
      <c r="E156" s="62"/>
      <c r="F156" s="62"/>
      <c r="G156" s="61"/>
      <c r="H156" s="60"/>
    </row>
    <row r="157" spans="1:8" x14ac:dyDescent="0.25">
      <c r="A157" s="220"/>
      <c r="B157" s="223"/>
      <c r="C157" s="226"/>
      <c r="D157" s="61"/>
      <c r="E157" s="62"/>
      <c r="F157" s="62"/>
      <c r="G157" s="61"/>
      <c r="H157" s="60"/>
    </row>
    <row r="158" spans="1:8" x14ac:dyDescent="0.25">
      <c r="A158" s="220"/>
      <c r="B158" s="223"/>
      <c r="C158" s="226"/>
      <c r="D158" s="61"/>
      <c r="E158" s="62"/>
      <c r="F158" s="62"/>
      <c r="G158" s="61"/>
      <c r="H158" s="60"/>
    </row>
    <row r="159" spans="1:8" x14ac:dyDescent="0.25">
      <c r="A159" s="220"/>
      <c r="B159" s="223"/>
      <c r="C159" s="226"/>
      <c r="D159" s="61"/>
      <c r="E159" s="62"/>
      <c r="F159" s="62"/>
      <c r="G159" s="61"/>
      <c r="H159" s="60"/>
    </row>
    <row r="160" spans="1:8" x14ac:dyDescent="0.25">
      <c r="A160" s="221"/>
      <c r="B160" s="224"/>
      <c r="C160" s="227"/>
      <c r="D160" s="61"/>
      <c r="E160" s="62"/>
      <c r="F160" s="62"/>
      <c r="G160" s="61"/>
      <c r="H160" s="60"/>
    </row>
    <row r="161" spans="1:8" x14ac:dyDescent="0.25">
      <c r="H161"/>
    </row>
    <row r="162" spans="1:8" x14ac:dyDescent="0.25">
      <c r="A162" s="219"/>
      <c r="B162" s="222"/>
      <c r="C162" s="225"/>
      <c r="D162" s="61"/>
      <c r="E162" s="62"/>
      <c r="F162" s="62"/>
      <c r="G162" s="61"/>
      <c r="H162" s="204"/>
    </row>
    <row r="163" spans="1:8" x14ac:dyDescent="0.25">
      <c r="A163" s="220"/>
      <c r="B163" s="223"/>
      <c r="C163" s="226"/>
      <c r="D163" s="61"/>
      <c r="E163" s="62"/>
      <c r="F163" s="62"/>
      <c r="G163" s="61"/>
      <c r="H163" s="203"/>
    </row>
    <row r="164" spans="1:8" x14ac:dyDescent="0.25">
      <c r="A164" s="220"/>
      <c r="B164" s="223"/>
      <c r="C164" s="226"/>
      <c r="D164" s="61"/>
      <c r="E164" s="62"/>
      <c r="F164" s="62"/>
      <c r="G164" s="61"/>
      <c r="H164" s="203"/>
    </row>
    <row r="165" spans="1:8" x14ac:dyDescent="0.25">
      <c r="A165" s="220"/>
      <c r="B165" s="223"/>
      <c r="C165" s="226"/>
      <c r="D165" s="61"/>
      <c r="E165" s="62"/>
      <c r="F165" s="62"/>
      <c r="G165" s="61"/>
      <c r="H165" s="203"/>
    </row>
    <row r="166" spans="1:8" x14ac:dyDescent="0.25">
      <c r="A166" s="220"/>
      <c r="B166" s="223"/>
      <c r="C166" s="226"/>
      <c r="D166" s="61"/>
      <c r="E166" s="62"/>
      <c r="F166" s="62"/>
      <c r="G166" s="61"/>
      <c r="H166" s="203"/>
    </row>
    <row r="167" spans="1:8" x14ac:dyDescent="0.25">
      <c r="A167" s="220"/>
      <c r="B167" s="223"/>
      <c r="C167" s="226"/>
      <c r="D167" s="61"/>
      <c r="E167" s="62"/>
      <c r="F167" s="62"/>
      <c r="G167" s="61"/>
      <c r="H167" s="203"/>
    </row>
    <row r="168" spans="1:8" x14ac:dyDescent="0.25">
      <c r="A168" s="221"/>
      <c r="B168" s="224"/>
      <c r="C168" s="227"/>
      <c r="D168" s="61"/>
      <c r="E168" s="62"/>
      <c r="F168" s="62"/>
      <c r="G168" s="61"/>
      <c r="H168" s="60"/>
    </row>
    <row r="169" spans="1:8" x14ac:dyDescent="0.25">
      <c r="H169"/>
    </row>
    <row r="170" spans="1:8" ht="15" customHeight="1" x14ac:dyDescent="0.25">
      <c r="A170" s="219"/>
      <c r="B170" s="222"/>
      <c r="C170" s="225"/>
      <c r="D170" s="61"/>
      <c r="E170" s="62"/>
      <c r="F170" s="62"/>
      <c r="G170" s="61"/>
      <c r="H170" s="63"/>
    </row>
    <row r="171" spans="1:8" x14ac:dyDescent="0.25">
      <c r="A171" s="220"/>
      <c r="B171" s="223"/>
      <c r="C171" s="226"/>
      <c r="D171" s="61"/>
      <c r="E171" s="62"/>
      <c r="F171" s="62"/>
      <c r="G171" s="61"/>
      <c r="H171" s="60"/>
    </row>
    <row r="172" spans="1:8" x14ac:dyDescent="0.25">
      <c r="A172" s="220"/>
      <c r="B172" s="223"/>
      <c r="C172" s="226"/>
      <c r="D172" s="61"/>
      <c r="E172" s="62"/>
      <c r="F172" s="62"/>
      <c r="G172" s="61"/>
      <c r="H172" s="60"/>
    </row>
    <row r="173" spans="1:8" x14ac:dyDescent="0.25">
      <c r="A173" s="220"/>
      <c r="B173" s="223"/>
      <c r="C173" s="226"/>
      <c r="D173" s="61"/>
      <c r="E173" s="62"/>
      <c r="F173" s="62"/>
      <c r="G173" s="61"/>
      <c r="H173" s="60"/>
    </row>
    <row r="174" spans="1:8" x14ac:dyDescent="0.25">
      <c r="A174" s="220"/>
      <c r="B174" s="223"/>
      <c r="C174" s="226"/>
      <c r="D174" s="61"/>
      <c r="E174" s="62"/>
      <c r="F174" s="62"/>
      <c r="G174" s="61"/>
      <c r="H174" s="60"/>
    </row>
    <row r="175" spans="1:8" x14ac:dyDescent="0.25">
      <c r="A175" s="220"/>
      <c r="B175" s="223"/>
      <c r="C175" s="226"/>
      <c r="D175" s="61"/>
      <c r="E175" s="62"/>
      <c r="F175" s="62"/>
      <c r="G175" s="61"/>
      <c r="H175" s="60"/>
    </row>
    <row r="176" spans="1:8" x14ac:dyDescent="0.25">
      <c r="A176" s="221"/>
      <c r="B176" s="224"/>
      <c r="C176" s="227"/>
      <c r="D176" s="61"/>
      <c r="E176" s="62"/>
      <c r="F176" s="62"/>
      <c r="G176" s="61"/>
      <c r="H176" s="60"/>
    </row>
    <row r="177" spans="1:8" x14ac:dyDescent="0.25">
      <c r="H177"/>
    </row>
    <row r="178" spans="1:8" x14ac:dyDescent="0.25">
      <c r="A178" s="219"/>
      <c r="B178" s="222"/>
      <c r="C178" s="225"/>
      <c r="D178" s="61"/>
      <c r="E178" s="62"/>
      <c r="F178" s="62"/>
      <c r="G178" s="61"/>
      <c r="H178" s="63"/>
    </row>
    <row r="179" spans="1:8" x14ac:dyDescent="0.25">
      <c r="A179" s="220"/>
      <c r="B179" s="223"/>
      <c r="C179" s="226"/>
      <c r="D179" s="61"/>
      <c r="E179" s="62"/>
      <c r="F179" s="62"/>
      <c r="G179" s="61"/>
      <c r="H179" s="60"/>
    </row>
    <row r="180" spans="1:8" x14ac:dyDescent="0.25">
      <c r="A180" s="220"/>
      <c r="B180" s="223"/>
      <c r="C180" s="226"/>
      <c r="D180" s="61"/>
      <c r="E180" s="62"/>
      <c r="F180" s="62"/>
      <c r="G180" s="61"/>
      <c r="H180" s="60"/>
    </row>
    <row r="181" spans="1:8" x14ac:dyDescent="0.25">
      <c r="A181" s="220"/>
      <c r="B181" s="223"/>
      <c r="C181" s="226"/>
      <c r="D181" s="61"/>
      <c r="E181" s="62"/>
      <c r="F181" s="62"/>
      <c r="G181" s="61"/>
      <c r="H181" s="60"/>
    </row>
    <row r="182" spans="1:8" x14ac:dyDescent="0.25">
      <c r="A182" s="220"/>
      <c r="B182" s="223"/>
      <c r="C182" s="226"/>
      <c r="D182" s="61"/>
      <c r="E182" s="62"/>
      <c r="F182" s="62"/>
      <c r="G182" s="61"/>
      <c r="H182" s="60"/>
    </row>
    <row r="183" spans="1:8" x14ac:dyDescent="0.25">
      <c r="A183" s="220"/>
      <c r="B183" s="223"/>
      <c r="C183" s="226"/>
      <c r="D183" s="61"/>
      <c r="E183" s="62"/>
      <c r="F183" s="62"/>
      <c r="G183" s="61"/>
      <c r="H183" s="60"/>
    </row>
    <row r="184" spans="1:8" x14ac:dyDescent="0.25">
      <c r="A184" s="221"/>
      <c r="B184" s="224"/>
      <c r="C184" s="227"/>
      <c r="D184" s="61"/>
      <c r="E184" s="62"/>
      <c r="F184" s="62"/>
      <c r="G184" s="61"/>
      <c r="H184" s="60"/>
    </row>
    <row r="185" spans="1:8" x14ac:dyDescent="0.25">
      <c r="H185"/>
    </row>
    <row r="186" spans="1:8" x14ac:dyDescent="0.25">
      <c r="A186" s="219"/>
      <c r="B186" s="222"/>
      <c r="C186" s="233"/>
      <c r="D186" s="61"/>
      <c r="E186" s="62"/>
      <c r="F186" s="62"/>
      <c r="G186" s="61"/>
      <c r="H186" s="63"/>
    </row>
    <row r="187" spans="1:8" x14ac:dyDescent="0.25">
      <c r="A187" s="220"/>
      <c r="B187" s="223"/>
      <c r="C187" s="233"/>
      <c r="D187" s="61"/>
      <c r="E187" s="62"/>
      <c r="F187" s="62"/>
      <c r="G187" s="61"/>
      <c r="H187" s="60"/>
    </row>
    <row r="188" spans="1:8" x14ac:dyDescent="0.25">
      <c r="A188" s="220"/>
      <c r="B188" s="223"/>
      <c r="C188" s="233"/>
      <c r="D188" s="61"/>
      <c r="E188" s="62"/>
      <c r="F188" s="62"/>
      <c r="G188" s="61"/>
      <c r="H188" s="60"/>
    </row>
    <row r="189" spans="1:8" x14ac:dyDescent="0.25">
      <c r="A189" s="220"/>
      <c r="B189" s="223"/>
      <c r="C189" s="233"/>
      <c r="D189" s="61"/>
      <c r="E189" s="62"/>
      <c r="F189" s="62"/>
      <c r="G189" s="61"/>
      <c r="H189" s="60"/>
    </row>
    <row r="190" spans="1:8" x14ac:dyDescent="0.25">
      <c r="A190" s="220"/>
      <c r="B190" s="223"/>
      <c r="C190" s="233"/>
      <c r="D190" s="61"/>
      <c r="E190" s="62"/>
      <c r="F190" s="62"/>
      <c r="G190" s="61"/>
      <c r="H190" s="60"/>
    </row>
    <row r="191" spans="1:8" x14ac:dyDescent="0.25">
      <c r="A191" s="220"/>
      <c r="B191" s="223"/>
      <c r="C191" s="233"/>
      <c r="D191" s="61"/>
      <c r="E191" s="62"/>
      <c r="F191" s="62"/>
      <c r="G191" s="61"/>
      <c r="H191" s="60"/>
    </row>
    <row r="192" spans="1:8" x14ac:dyDescent="0.25">
      <c r="A192" s="221"/>
      <c r="B192" s="224"/>
      <c r="C192" s="234"/>
      <c r="D192" s="61"/>
      <c r="E192" s="62"/>
      <c r="F192" s="62"/>
      <c r="G192" s="61"/>
      <c r="H192" s="60"/>
    </row>
    <row r="193" spans="1:8" x14ac:dyDescent="0.25">
      <c r="H193"/>
    </row>
    <row r="194" spans="1:8" ht="15" customHeight="1" x14ac:dyDescent="0.25">
      <c r="A194" s="219"/>
      <c r="B194" s="222"/>
      <c r="C194" s="225"/>
      <c r="D194" s="61"/>
      <c r="E194" s="62"/>
      <c r="F194" s="62"/>
      <c r="G194" s="61"/>
      <c r="H194" s="63"/>
    </row>
    <row r="195" spans="1:8" x14ac:dyDescent="0.25">
      <c r="A195" s="220"/>
      <c r="B195" s="223"/>
      <c r="C195" s="226"/>
      <c r="D195" s="61"/>
      <c r="E195" s="62"/>
      <c r="F195" s="62"/>
      <c r="G195" s="61"/>
      <c r="H195" s="60"/>
    </row>
    <row r="196" spans="1:8" x14ac:dyDescent="0.25">
      <c r="A196" s="220"/>
      <c r="B196" s="223"/>
      <c r="C196" s="226"/>
      <c r="D196" s="61"/>
      <c r="E196" s="62"/>
      <c r="F196" s="62"/>
      <c r="G196" s="61"/>
      <c r="H196" s="60"/>
    </row>
    <row r="197" spans="1:8" x14ac:dyDescent="0.25">
      <c r="A197" s="220"/>
      <c r="B197" s="223"/>
      <c r="C197" s="226"/>
      <c r="D197" s="61"/>
      <c r="E197" s="62"/>
      <c r="F197" s="62"/>
      <c r="G197" s="61"/>
      <c r="H197" s="60"/>
    </row>
    <row r="198" spans="1:8" x14ac:dyDescent="0.25">
      <c r="A198" s="220"/>
      <c r="B198" s="223"/>
      <c r="C198" s="226"/>
      <c r="D198" s="61"/>
      <c r="E198" s="62"/>
      <c r="F198" s="62"/>
      <c r="G198" s="61"/>
      <c r="H198" s="60"/>
    </row>
    <row r="199" spans="1:8" x14ac:dyDescent="0.25">
      <c r="A199" s="220"/>
      <c r="B199" s="223"/>
      <c r="C199" s="226"/>
      <c r="D199" s="61"/>
      <c r="E199" s="62"/>
      <c r="F199" s="62"/>
      <c r="G199" s="61"/>
      <c r="H199" s="60"/>
    </row>
    <row r="200" spans="1:8" x14ac:dyDescent="0.25">
      <c r="A200" s="221"/>
      <c r="B200" s="224"/>
      <c r="C200" s="227"/>
      <c r="D200" s="61"/>
      <c r="E200" s="62"/>
      <c r="F200" s="62"/>
      <c r="G200" s="61"/>
      <c r="H200" s="60"/>
    </row>
    <row r="201" spans="1:8" x14ac:dyDescent="0.25">
      <c r="H201"/>
    </row>
    <row r="202" spans="1:8" x14ac:dyDescent="0.25">
      <c r="A202" s="219"/>
      <c r="B202" s="222"/>
      <c r="C202" s="225"/>
      <c r="D202" s="61"/>
      <c r="E202" s="62"/>
      <c r="F202" s="62"/>
      <c r="G202" s="61"/>
      <c r="H202" s="63"/>
    </row>
    <row r="203" spans="1:8" x14ac:dyDescent="0.25">
      <c r="A203" s="220"/>
      <c r="B203" s="223"/>
      <c r="C203" s="226"/>
      <c r="D203" s="61"/>
      <c r="E203" s="62"/>
      <c r="F203" s="62"/>
      <c r="G203" s="61"/>
      <c r="H203" s="60"/>
    </row>
    <row r="204" spans="1:8" x14ac:dyDescent="0.25">
      <c r="A204" s="220"/>
      <c r="B204" s="223"/>
      <c r="C204" s="226"/>
      <c r="D204" s="61"/>
      <c r="E204" s="62"/>
      <c r="F204" s="62"/>
      <c r="G204" s="61"/>
      <c r="H204" s="60"/>
    </row>
    <row r="205" spans="1:8" x14ac:dyDescent="0.25">
      <c r="A205" s="220"/>
      <c r="B205" s="223"/>
      <c r="C205" s="226"/>
      <c r="D205" s="61"/>
      <c r="E205" s="62"/>
      <c r="F205" s="62"/>
      <c r="G205" s="61"/>
      <c r="H205" s="60"/>
    </row>
    <row r="206" spans="1:8" x14ac:dyDescent="0.25">
      <c r="A206" s="220"/>
      <c r="B206" s="223"/>
      <c r="C206" s="226"/>
      <c r="D206" s="61"/>
      <c r="E206" s="62"/>
      <c r="F206" s="62"/>
      <c r="G206" s="61"/>
      <c r="H206" s="60"/>
    </row>
    <row r="207" spans="1:8" x14ac:dyDescent="0.25">
      <c r="A207" s="220"/>
      <c r="B207" s="223"/>
      <c r="C207" s="226"/>
      <c r="D207" s="61"/>
      <c r="E207" s="62"/>
      <c r="F207" s="62"/>
      <c r="G207" s="61"/>
      <c r="H207" s="60"/>
    </row>
    <row r="208" spans="1:8" x14ac:dyDescent="0.25">
      <c r="A208" s="221"/>
      <c r="B208" s="224"/>
      <c r="C208" s="227"/>
      <c r="D208" s="61"/>
      <c r="E208" s="62"/>
      <c r="F208" s="62"/>
      <c r="G208" s="61"/>
      <c r="H208" s="60"/>
    </row>
    <row r="209" spans="1:8" x14ac:dyDescent="0.25">
      <c r="H209"/>
    </row>
    <row r="210" spans="1:8" ht="15" customHeight="1" x14ac:dyDescent="0.25">
      <c r="A210" s="219"/>
      <c r="B210" s="222"/>
      <c r="C210" s="225"/>
      <c r="D210" s="61"/>
      <c r="E210" s="62"/>
      <c r="F210" s="62"/>
      <c r="G210" s="61"/>
      <c r="H210" s="63"/>
    </row>
    <row r="211" spans="1:8" x14ac:dyDescent="0.25">
      <c r="A211" s="220"/>
      <c r="B211" s="223"/>
      <c r="C211" s="226"/>
      <c r="D211" s="61"/>
      <c r="E211" s="62"/>
      <c r="F211" s="62"/>
      <c r="G211" s="61"/>
      <c r="H211" s="60"/>
    </row>
    <row r="212" spans="1:8" x14ac:dyDescent="0.25">
      <c r="A212" s="220"/>
      <c r="B212" s="223"/>
      <c r="C212" s="226"/>
      <c r="D212" s="61"/>
      <c r="E212" s="62"/>
      <c r="F212" s="62"/>
      <c r="G212" s="61"/>
      <c r="H212" s="60"/>
    </row>
    <row r="213" spans="1:8" x14ac:dyDescent="0.25">
      <c r="A213" s="220"/>
      <c r="B213" s="223"/>
      <c r="C213" s="226"/>
      <c r="D213" s="61"/>
      <c r="E213" s="62"/>
      <c r="F213" s="62"/>
      <c r="G213" s="61"/>
      <c r="H213" s="60"/>
    </row>
    <row r="214" spans="1:8" x14ac:dyDescent="0.25">
      <c r="A214" s="220"/>
      <c r="B214" s="223"/>
      <c r="C214" s="226"/>
      <c r="D214" s="61"/>
      <c r="E214" s="62"/>
      <c r="F214" s="62"/>
      <c r="G214" s="61"/>
      <c r="H214" s="60"/>
    </row>
    <row r="215" spans="1:8" x14ac:dyDescent="0.25">
      <c r="A215" s="220"/>
      <c r="B215" s="223"/>
      <c r="C215" s="226"/>
      <c r="D215" s="61"/>
      <c r="E215" s="62"/>
      <c r="F215" s="62"/>
      <c r="G215" s="61"/>
      <c r="H215" s="60"/>
    </row>
    <row r="216" spans="1:8" x14ac:dyDescent="0.25">
      <c r="A216" s="221"/>
      <c r="B216" s="224"/>
      <c r="C216" s="227"/>
      <c r="D216" s="61"/>
      <c r="E216" s="62"/>
      <c r="F216" s="62"/>
      <c r="G216" s="61"/>
      <c r="H216" s="60"/>
    </row>
    <row r="217" spans="1:8" x14ac:dyDescent="0.25">
      <c r="H217"/>
    </row>
    <row r="218" spans="1:8" x14ac:dyDescent="0.25">
      <c r="A218" s="219"/>
      <c r="B218" s="222"/>
      <c r="C218" s="225"/>
      <c r="D218" s="61"/>
      <c r="E218" s="62"/>
      <c r="F218" s="62"/>
      <c r="G218" s="61"/>
      <c r="H218" s="63"/>
    </row>
    <row r="219" spans="1:8" x14ac:dyDescent="0.25">
      <c r="A219" s="220"/>
      <c r="B219" s="223"/>
      <c r="C219" s="226"/>
      <c r="D219" s="61"/>
      <c r="E219" s="62"/>
      <c r="F219" s="62"/>
      <c r="G219" s="61"/>
      <c r="H219" s="60"/>
    </row>
    <row r="220" spans="1:8" x14ac:dyDescent="0.25">
      <c r="A220" s="220"/>
      <c r="B220" s="223"/>
      <c r="C220" s="226"/>
      <c r="D220" s="61"/>
      <c r="E220" s="62"/>
      <c r="F220" s="62"/>
      <c r="G220" s="61"/>
      <c r="H220" s="60"/>
    </row>
    <row r="221" spans="1:8" x14ac:dyDescent="0.25">
      <c r="A221" s="220"/>
      <c r="B221" s="223"/>
      <c r="C221" s="226"/>
      <c r="D221" s="61"/>
      <c r="E221" s="62"/>
      <c r="F221" s="62"/>
      <c r="G221" s="61"/>
      <c r="H221" s="60"/>
    </row>
    <row r="222" spans="1:8" x14ac:dyDescent="0.25">
      <c r="A222" s="220"/>
      <c r="B222" s="223"/>
      <c r="C222" s="226"/>
      <c r="D222" s="61"/>
      <c r="E222" s="62"/>
      <c r="F222" s="62"/>
      <c r="G222" s="61"/>
      <c r="H222" s="60"/>
    </row>
    <row r="223" spans="1:8" x14ac:dyDescent="0.25">
      <c r="A223" s="220"/>
      <c r="B223" s="223"/>
      <c r="C223" s="226"/>
      <c r="D223" s="61"/>
      <c r="E223" s="62"/>
      <c r="F223" s="62"/>
      <c r="G223" s="61"/>
      <c r="H223" s="60"/>
    </row>
    <row r="224" spans="1:8" x14ac:dyDescent="0.25">
      <c r="A224" s="221"/>
      <c r="B224" s="224"/>
      <c r="C224" s="227"/>
      <c r="D224" s="61"/>
      <c r="E224" s="62"/>
      <c r="F224" s="62"/>
      <c r="G224" s="61"/>
      <c r="H224" s="60"/>
    </row>
    <row r="225" spans="1:8" x14ac:dyDescent="0.25">
      <c r="H225"/>
    </row>
    <row r="226" spans="1:8" x14ac:dyDescent="0.25">
      <c r="A226" s="219"/>
      <c r="B226" s="222"/>
      <c r="C226" s="225"/>
      <c r="D226" s="61"/>
      <c r="E226" s="62"/>
      <c r="F226" s="62"/>
      <c r="G226" s="61"/>
      <c r="H226" s="63"/>
    </row>
    <row r="227" spans="1:8" x14ac:dyDescent="0.25">
      <c r="A227" s="220"/>
      <c r="B227" s="223"/>
      <c r="C227" s="226"/>
      <c r="D227" s="61"/>
      <c r="E227" s="62"/>
      <c r="F227" s="62"/>
      <c r="G227" s="61"/>
      <c r="H227" s="60"/>
    </row>
    <row r="228" spans="1:8" x14ac:dyDescent="0.25">
      <c r="A228" s="220"/>
      <c r="B228" s="223"/>
      <c r="C228" s="226"/>
      <c r="D228" s="61"/>
      <c r="E228" s="62"/>
      <c r="F228" s="62"/>
      <c r="G228" s="61"/>
      <c r="H228" s="60"/>
    </row>
    <row r="229" spans="1:8" x14ac:dyDescent="0.25">
      <c r="A229" s="220"/>
      <c r="B229" s="223"/>
      <c r="C229" s="226"/>
      <c r="D229" s="61"/>
      <c r="E229" s="62"/>
      <c r="F229" s="62"/>
      <c r="G229" s="61"/>
      <c r="H229" s="60"/>
    </row>
    <row r="230" spans="1:8" x14ac:dyDescent="0.25">
      <c r="A230" s="220"/>
      <c r="B230" s="223"/>
      <c r="C230" s="226"/>
      <c r="D230" s="61"/>
      <c r="E230" s="62"/>
      <c r="F230" s="62"/>
      <c r="G230" s="61"/>
      <c r="H230" s="60"/>
    </row>
    <row r="231" spans="1:8" x14ac:dyDescent="0.25">
      <c r="A231" s="220"/>
      <c r="B231" s="223"/>
      <c r="C231" s="226"/>
      <c r="D231" s="61"/>
      <c r="E231" s="62"/>
      <c r="F231" s="62"/>
      <c r="G231" s="61"/>
      <c r="H231" s="60"/>
    </row>
    <row r="232" spans="1:8" x14ac:dyDescent="0.25">
      <c r="A232" s="221"/>
      <c r="B232" s="224"/>
      <c r="C232" s="227"/>
      <c r="D232" s="61"/>
      <c r="E232" s="62"/>
      <c r="F232" s="62"/>
      <c r="G232" s="61"/>
      <c r="H232" s="60"/>
    </row>
    <row r="233" spans="1:8" x14ac:dyDescent="0.25">
      <c r="H233"/>
    </row>
    <row r="234" spans="1:8" x14ac:dyDescent="0.25">
      <c r="A234" s="219"/>
      <c r="B234" s="222"/>
      <c r="C234" s="225"/>
      <c r="D234" s="61"/>
      <c r="E234" s="62"/>
      <c r="F234" s="62"/>
      <c r="G234" s="61"/>
      <c r="H234" s="63"/>
    </row>
    <row r="235" spans="1:8" x14ac:dyDescent="0.25">
      <c r="A235" s="220"/>
      <c r="B235" s="223"/>
      <c r="C235" s="226"/>
      <c r="D235" s="61"/>
      <c r="E235" s="62"/>
      <c r="F235" s="62"/>
      <c r="G235" s="61"/>
      <c r="H235" s="60"/>
    </row>
    <row r="236" spans="1:8" x14ac:dyDescent="0.25">
      <c r="A236" s="220"/>
      <c r="B236" s="223"/>
      <c r="C236" s="226"/>
      <c r="D236" s="61"/>
      <c r="E236" s="62"/>
      <c r="F236" s="62"/>
      <c r="G236" s="61"/>
      <c r="H236" s="60"/>
    </row>
    <row r="237" spans="1:8" x14ac:dyDescent="0.25">
      <c r="A237" s="220"/>
      <c r="B237" s="223"/>
      <c r="C237" s="226"/>
      <c r="D237" s="61"/>
      <c r="E237" s="62"/>
      <c r="F237" s="62"/>
      <c r="G237" s="61"/>
      <c r="H237" s="60"/>
    </row>
    <row r="238" spans="1:8" x14ac:dyDescent="0.25">
      <c r="A238" s="220"/>
      <c r="B238" s="223"/>
      <c r="C238" s="226"/>
      <c r="D238" s="61"/>
      <c r="E238" s="62"/>
      <c r="F238" s="62"/>
      <c r="G238" s="61"/>
      <c r="H238" s="60"/>
    </row>
    <row r="239" spans="1:8" x14ac:dyDescent="0.25">
      <c r="A239" s="220"/>
      <c r="B239" s="223"/>
      <c r="C239" s="226"/>
      <c r="D239" s="61"/>
      <c r="E239" s="62"/>
      <c r="F239" s="62"/>
      <c r="G239" s="61"/>
      <c r="H239" s="60"/>
    </row>
    <row r="240" spans="1:8" x14ac:dyDescent="0.25">
      <c r="A240" s="221"/>
      <c r="B240" s="224"/>
      <c r="C240" s="227"/>
      <c r="D240" s="61"/>
      <c r="E240" s="62"/>
      <c r="F240" s="62"/>
      <c r="G240" s="61"/>
      <c r="H240" s="60"/>
    </row>
    <row r="241" spans="1:8" x14ac:dyDescent="0.25">
      <c r="H241"/>
    </row>
    <row r="242" spans="1:8" x14ac:dyDescent="0.25">
      <c r="A242" s="219"/>
      <c r="B242" s="222"/>
      <c r="C242" s="225"/>
      <c r="D242" s="61"/>
      <c r="E242" s="62"/>
      <c r="F242" s="62"/>
      <c r="G242" s="61"/>
      <c r="H242" s="63"/>
    </row>
    <row r="243" spans="1:8" x14ac:dyDescent="0.25">
      <c r="A243" s="220"/>
      <c r="B243" s="223"/>
      <c r="C243" s="226"/>
      <c r="D243" s="61"/>
      <c r="E243" s="62"/>
      <c r="F243" s="62"/>
      <c r="G243" s="61"/>
      <c r="H243" s="60"/>
    </row>
    <row r="244" spans="1:8" x14ac:dyDescent="0.25">
      <c r="A244" s="220"/>
      <c r="B244" s="223"/>
      <c r="C244" s="226"/>
      <c r="D244" s="61"/>
      <c r="E244" s="62"/>
      <c r="F244" s="62"/>
      <c r="G244" s="61"/>
      <c r="H244" s="60"/>
    </row>
    <row r="245" spans="1:8" x14ac:dyDescent="0.25">
      <c r="A245" s="220"/>
      <c r="B245" s="223"/>
      <c r="C245" s="226"/>
      <c r="D245" s="61"/>
      <c r="E245" s="62"/>
      <c r="F245" s="62"/>
      <c r="G245" s="61"/>
      <c r="H245" s="60"/>
    </row>
    <row r="246" spans="1:8" x14ac:dyDescent="0.25">
      <c r="A246" s="220"/>
      <c r="B246" s="223"/>
      <c r="C246" s="226"/>
      <c r="D246" s="61"/>
      <c r="E246" s="62"/>
      <c r="F246" s="62"/>
      <c r="G246" s="61"/>
      <c r="H246" s="60"/>
    </row>
    <row r="247" spans="1:8" x14ac:dyDescent="0.25">
      <c r="A247" s="220"/>
      <c r="B247" s="223"/>
      <c r="C247" s="226"/>
      <c r="D247" s="61"/>
      <c r="E247" s="62"/>
      <c r="F247" s="62"/>
      <c r="G247" s="61"/>
      <c r="H247" s="60"/>
    </row>
    <row r="248" spans="1:8" x14ac:dyDescent="0.25">
      <c r="A248" s="221"/>
      <c r="B248" s="224"/>
      <c r="C248" s="227"/>
      <c r="D248" s="61"/>
      <c r="E248" s="62"/>
      <c r="F248" s="62"/>
      <c r="G248" s="61"/>
      <c r="H248" s="60"/>
    </row>
    <row r="249" spans="1:8" x14ac:dyDescent="0.25">
      <c r="H249"/>
    </row>
    <row r="250" spans="1:8" x14ac:dyDescent="0.25">
      <c r="A250" s="219"/>
      <c r="B250" s="222"/>
      <c r="C250" s="225"/>
      <c r="D250" s="61"/>
      <c r="E250" s="62"/>
      <c r="F250" s="62"/>
      <c r="G250" s="61"/>
    </row>
    <row r="251" spans="1:8" x14ac:dyDescent="0.25">
      <c r="A251" s="220"/>
      <c r="B251" s="223"/>
      <c r="C251" s="226"/>
      <c r="D251" s="61"/>
      <c r="E251" s="62"/>
      <c r="F251" s="62"/>
      <c r="G251" s="61"/>
      <c r="H251" s="60"/>
    </row>
    <row r="252" spans="1:8" x14ac:dyDescent="0.25">
      <c r="A252" s="220"/>
      <c r="B252" s="223"/>
      <c r="C252" s="226"/>
      <c r="D252" s="61"/>
      <c r="E252" s="62"/>
      <c r="F252" s="62"/>
      <c r="G252" s="61"/>
      <c r="H252" s="60"/>
    </row>
    <row r="253" spans="1:8" x14ac:dyDescent="0.25">
      <c r="A253" s="220"/>
      <c r="B253" s="223"/>
      <c r="C253" s="226"/>
      <c r="D253" s="61"/>
      <c r="E253" s="62"/>
      <c r="F253" s="62"/>
      <c r="G253" s="61"/>
      <c r="H253" s="60"/>
    </row>
    <row r="254" spans="1:8" x14ac:dyDescent="0.25">
      <c r="A254" s="220"/>
      <c r="B254" s="223"/>
      <c r="C254" s="226"/>
      <c r="D254" s="61"/>
      <c r="E254" s="62"/>
      <c r="F254" s="62"/>
      <c r="G254" s="61"/>
      <c r="H254" s="60"/>
    </row>
    <row r="255" spans="1:8" x14ac:dyDescent="0.25">
      <c r="A255" s="220"/>
      <c r="B255" s="223"/>
      <c r="C255" s="226"/>
      <c r="D255" s="61"/>
      <c r="E255" s="62"/>
      <c r="F255" s="62"/>
      <c r="G255" s="61"/>
      <c r="H255" s="60"/>
    </row>
    <row r="256" spans="1:8" x14ac:dyDescent="0.25">
      <c r="A256" s="221"/>
      <c r="B256" s="224"/>
      <c r="C256" s="227"/>
      <c r="D256" s="61"/>
      <c r="E256" s="62"/>
      <c r="F256" s="62"/>
      <c r="G256" s="61"/>
      <c r="H256" s="60"/>
    </row>
    <row r="257" spans="1:8" x14ac:dyDescent="0.25">
      <c r="H257"/>
    </row>
    <row r="258" spans="1:8" x14ac:dyDescent="0.25">
      <c r="A258" s="219"/>
      <c r="B258" s="222"/>
      <c r="C258" s="225"/>
      <c r="D258" s="61"/>
      <c r="E258" s="62"/>
      <c r="F258" s="62"/>
      <c r="G258" s="61"/>
      <c r="H258" s="63"/>
    </row>
    <row r="259" spans="1:8" x14ac:dyDescent="0.25">
      <c r="A259" s="220"/>
      <c r="B259" s="223"/>
      <c r="C259" s="226"/>
      <c r="D259" s="61"/>
      <c r="E259" s="62"/>
      <c r="F259" s="62"/>
      <c r="G259" s="61"/>
      <c r="H259" s="60"/>
    </row>
    <row r="260" spans="1:8" x14ac:dyDescent="0.25">
      <c r="A260" s="220"/>
      <c r="B260" s="223"/>
      <c r="C260" s="226"/>
      <c r="D260" s="61"/>
      <c r="E260" s="62"/>
      <c r="F260" s="62"/>
      <c r="G260" s="61"/>
      <c r="H260" s="60"/>
    </row>
    <row r="261" spans="1:8" x14ac:dyDescent="0.25">
      <c r="A261" s="220"/>
      <c r="B261" s="223"/>
      <c r="C261" s="226"/>
      <c r="D261" s="61"/>
      <c r="E261" s="62"/>
      <c r="F261" s="62"/>
      <c r="G261" s="61"/>
      <c r="H261" s="60"/>
    </row>
    <row r="262" spans="1:8" x14ac:dyDescent="0.25">
      <c r="A262" s="220"/>
      <c r="B262" s="223"/>
      <c r="C262" s="226"/>
      <c r="D262" s="61"/>
      <c r="E262" s="62"/>
      <c r="F262" s="62"/>
      <c r="G262" s="61"/>
      <c r="H262" s="60"/>
    </row>
    <row r="263" spans="1:8" x14ac:dyDescent="0.25">
      <c r="A263" s="220"/>
      <c r="B263" s="223"/>
      <c r="C263" s="226"/>
      <c r="D263" s="61"/>
      <c r="E263" s="62"/>
      <c r="F263" s="62"/>
      <c r="G263" s="61"/>
      <c r="H263" s="60"/>
    </row>
    <row r="264" spans="1:8" x14ac:dyDescent="0.25">
      <c r="A264" s="221"/>
      <c r="B264" s="224"/>
      <c r="C264" s="227"/>
      <c r="D264" s="61"/>
      <c r="E264" s="62"/>
      <c r="F264" s="62"/>
      <c r="G264" s="61"/>
      <c r="H264" s="60"/>
    </row>
    <row r="265" spans="1:8" x14ac:dyDescent="0.25">
      <c r="H265"/>
    </row>
    <row r="266" spans="1:8" x14ac:dyDescent="0.25">
      <c r="A266" s="219"/>
      <c r="B266" s="222"/>
      <c r="C266" s="225"/>
      <c r="D266" s="61"/>
      <c r="E266" s="62"/>
      <c r="F266" s="62"/>
      <c r="G266" s="61"/>
      <c r="H266" s="63"/>
    </row>
    <row r="267" spans="1:8" x14ac:dyDescent="0.25">
      <c r="A267" s="220"/>
      <c r="B267" s="223"/>
      <c r="C267" s="226"/>
      <c r="D267" s="61"/>
      <c r="E267" s="62"/>
      <c r="F267" s="62"/>
      <c r="G267" s="61"/>
      <c r="H267" s="60"/>
    </row>
    <row r="268" spans="1:8" x14ac:dyDescent="0.25">
      <c r="A268" s="220"/>
      <c r="B268" s="223"/>
      <c r="C268" s="226"/>
      <c r="D268" s="61"/>
      <c r="E268" s="62"/>
      <c r="F268" s="62"/>
      <c r="G268" s="61"/>
      <c r="H268" s="60"/>
    </row>
    <row r="269" spans="1:8" x14ac:dyDescent="0.25">
      <c r="A269" s="220"/>
      <c r="B269" s="223"/>
      <c r="C269" s="226"/>
      <c r="D269" s="61"/>
      <c r="E269" s="62"/>
      <c r="F269" s="62"/>
      <c r="G269" s="61"/>
      <c r="H269" s="60"/>
    </row>
    <row r="270" spans="1:8" x14ac:dyDescent="0.25">
      <c r="A270" s="220"/>
      <c r="B270" s="223"/>
      <c r="C270" s="226"/>
      <c r="D270" s="61"/>
      <c r="E270" s="62"/>
      <c r="F270" s="62"/>
      <c r="G270" s="61"/>
      <c r="H270" s="60"/>
    </row>
    <row r="271" spans="1:8" x14ac:dyDescent="0.25">
      <c r="A271" s="220"/>
      <c r="B271" s="223"/>
      <c r="C271" s="226"/>
      <c r="D271" s="61"/>
      <c r="E271" s="62"/>
      <c r="F271" s="62"/>
      <c r="G271" s="61"/>
      <c r="H271" s="60"/>
    </row>
    <row r="272" spans="1:8" x14ac:dyDescent="0.25">
      <c r="A272" s="221"/>
      <c r="B272" s="224"/>
      <c r="C272" s="227"/>
      <c r="D272" s="61"/>
      <c r="E272" s="62"/>
      <c r="F272" s="62"/>
      <c r="G272" s="61"/>
      <c r="H272" s="60"/>
    </row>
    <row r="274" spans="1:8" x14ac:dyDescent="0.25">
      <c r="A274" s="219"/>
      <c r="B274" s="222"/>
      <c r="C274" s="225"/>
      <c r="D274" s="61"/>
      <c r="E274" s="62"/>
      <c r="F274" s="62"/>
      <c r="G274" s="61"/>
      <c r="H274" s="63"/>
    </row>
    <row r="275" spans="1:8" x14ac:dyDescent="0.25">
      <c r="A275" s="220"/>
      <c r="B275" s="223"/>
      <c r="C275" s="226"/>
      <c r="D275" s="61"/>
      <c r="E275" s="62"/>
      <c r="F275" s="62"/>
      <c r="G275" s="61"/>
      <c r="H275" s="60"/>
    </row>
    <row r="276" spans="1:8" x14ac:dyDescent="0.25">
      <c r="A276" s="220"/>
      <c r="B276" s="223"/>
      <c r="C276" s="226"/>
      <c r="D276" s="61"/>
      <c r="E276" s="62"/>
      <c r="F276" s="62"/>
      <c r="G276" s="61"/>
      <c r="H276" s="60"/>
    </row>
    <row r="277" spans="1:8" x14ac:dyDescent="0.25">
      <c r="A277" s="220"/>
      <c r="B277" s="223"/>
      <c r="C277" s="226"/>
      <c r="D277" s="61"/>
      <c r="E277" s="62"/>
      <c r="F277" s="62"/>
      <c r="G277" s="61"/>
      <c r="H277" s="60"/>
    </row>
    <row r="278" spans="1:8" x14ac:dyDescent="0.25">
      <c r="A278" s="220"/>
      <c r="B278" s="223"/>
      <c r="C278" s="226"/>
      <c r="D278" s="61"/>
      <c r="E278" s="62"/>
      <c r="F278" s="62"/>
      <c r="G278" s="61"/>
      <c r="H278" s="60"/>
    </row>
    <row r="279" spans="1:8" x14ac:dyDescent="0.25">
      <c r="A279" s="220"/>
      <c r="B279" s="223"/>
      <c r="C279" s="226"/>
      <c r="D279" s="61"/>
      <c r="E279" s="62"/>
      <c r="F279" s="62"/>
      <c r="G279" s="61"/>
      <c r="H279" s="60"/>
    </row>
    <row r="280" spans="1:8" x14ac:dyDescent="0.25">
      <c r="A280" s="221"/>
      <c r="B280" s="224"/>
      <c r="C280" s="227"/>
      <c r="D280" s="61"/>
      <c r="E280" s="62"/>
      <c r="F280" s="62"/>
      <c r="G280" s="61"/>
      <c r="H280" s="60"/>
    </row>
    <row r="282" spans="1:8" x14ac:dyDescent="0.25">
      <c r="A282" s="219"/>
      <c r="B282" s="222"/>
      <c r="C282" s="225"/>
      <c r="D282" s="61"/>
      <c r="E282" s="62"/>
      <c r="F282" s="62"/>
      <c r="G282" s="61"/>
      <c r="H282" s="204"/>
    </row>
    <row r="283" spans="1:8" x14ac:dyDescent="0.25">
      <c r="A283" s="220"/>
      <c r="B283" s="223"/>
      <c r="C283" s="226"/>
      <c r="D283" s="61"/>
      <c r="E283" s="62"/>
      <c r="F283" s="62"/>
      <c r="G283" s="61"/>
      <c r="H283" s="203"/>
    </row>
    <row r="284" spans="1:8" x14ac:dyDescent="0.25">
      <c r="A284" s="220"/>
      <c r="B284" s="223"/>
      <c r="C284" s="226"/>
      <c r="D284" s="61"/>
      <c r="E284" s="62"/>
      <c r="F284" s="62"/>
      <c r="G284" s="61"/>
      <c r="H284" s="203"/>
    </row>
    <row r="285" spans="1:8" x14ac:dyDescent="0.25">
      <c r="A285" s="220"/>
      <c r="B285" s="223"/>
      <c r="C285" s="226"/>
      <c r="D285" s="61"/>
      <c r="E285" s="62"/>
      <c r="F285" s="62"/>
      <c r="G285" s="61"/>
      <c r="H285" s="203"/>
    </row>
    <row r="286" spans="1:8" x14ac:dyDescent="0.25">
      <c r="A286" s="220"/>
      <c r="B286" s="223"/>
      <c r="C286" s="226"/>
      <c r="D286" s="61"/>
      <c r="E286" s="62"/>
      <c r="F286" s="62"/>
      <c r="G286" s="61"/>
      <c r="H286" s="203"/>
    </row>
    <row r="287" spans="1:8" x14ac:dyDescent="0.25">
      <c r="A287" s="220"/>
      <c r="B287" s="223"/>
      <c r="C287" s="226"/>
      <c r="D287" s="61"/>
      <c r="E287" s="62"/>
      <c r="F287" s="62"/>
      <c r="G287" s="61"/>
      <c r="H287" s="203"/>
    </row>
    <row r="288" spans="1:8" x14ac:dyDescent="0.25">
      <c r="A288" s="221"/>
      <c r="B288" s="224"/>
      <c r="C288" s="227"/>
      <c r="D288" s="61"/>
      <c r="E288" s="62"/>
      <c r="F288" s="62"/>
      <c r="G288" s="61"/>
      <c r="H288" s="60"/>
    </row>
    <row r="290" spans="1:8" x14ac:dyDescent="0.25">
      <c r="A290" s="219"/>
      <c r="B290" s="222"/>
      <c r="C290" s="225"/>
      <c r="D290" s="61"/>
      <c r="E290" s="62"/>
      <c r="F290" s="62"/>
      <c r="G290" s="61"/>
      <c r="H290" s="204"/>
    </row>
    <row r="291" spans="1:8" x14ac:dyDescent="0.25">
      <c r="A291" s="220"/>
      <c r="B291" s="223"/>
      <c r="C291" s="226"/>
      <c r="D291" s="61"/>
      <c r="E291" s="62"/>
      <c r="F291" s="62"/>
      <c r="G291" s="61"/>
      <c r="H291" s="203"/>
    </row>
    <row r="292" spans="1:8" x14ac:dyDescent="0.25">
      <c r="A292" s="220"/>
      <c r="B292" s="223"/>
      <c r="C292" s="226"/>
      <c r="D292" s="61"/>
      <c r="E292" s="62"/>
      <c r="F292" s="62"/>
      <c r="G292" s="61"/>
      <c r="H292" s="203"/>
    </row>
    <row r="293" spans="1:8" x14ac:dyDescent="0.25">
      <c r="A293" s="220"/>
      <c r="B293" s="223"/>
      <c r="C293" s="226"/>
      <c r="D293" s="61"/>
      <c r="E293" s="62"/>
      <c r="F293" s="62"/>
      <c r="G293" s="61"/>
      <c r="H293" s="203"/>
    </row>
    <row r="294" spans="1:8" x14ac:dyDescent="0.25">
      <c r="A294" s="220"/>
      <c r="B294" s="223"/>
      <c r="C294" s="226"/>
      <c r="D294" s="61"/>
      <c r="E294" s="62"/>
      <c r="F294" s="62"/>
      <c r="G294" s="61"/>
      <c r="H294" s="203"/>
    </row>
    <row r="295" spans="1:8" x14ac:dyDescent="0.25">
      <c r="A295" s="220"/>
      <c r="B295" s="223"/>
      <c r="C295" s="226"/>
      <c r="D295" s="61"/>
      <c r="E295" s="62"/>
      <c r="F295" s="62"/>
      <c r="G295" s="61"/>
      <c r="H295" s="203"/>
    </row>
    <row r="296" spans="1:8" x14ac:dyDescent="0.25">
      <c r="A296" s="221"/>
      <c r="B296" s="224"/>
      <c r="C296" s="227"/>
      <c r="D296" s="61"/>
      <c r="E296" s="62"/>
      <c r="F296" s="62"/>
      <c r="G296" s="61"/>
      <c r="H296" s="60"/>
    </row>
    <row r="298" spans="1:8" x14ac:dyDescent="0.25">
      <c r="A298" s="219"/>
      <c r="B298" s="222"/>
      <c r="C298" s="225"/>
      <c r="D298" s="61"/>
      <c r="E298" s="62"/>
      <c r="F298" s="62"/>
      <c r="G298" s="61"/>
      <c r="H298" s="63"/>
    </row>
    <row r="299" spans="1:8" x14ac:dyDescent="0.25">
      <c r="A299" s="220"/>
      <c r="B299" s="223"/>
      <c r="C299" s="226"/>
      <c r="D299" s="61"/>
      <c r="E299" s="62"/>
      <c r="F299" s="62"/>
      <c r="G299" s="61"/>
      <c r="H299" s="60"/>
    </row>
    <row r="300" spans="1:8" x14ac:dyDescent="0.25">
      <c r="A300" s="220"/>
      <c r="B300" s="223"/>
      <c r="C300" s="226"/>
      <c r="D300" s="61"/>
      <c r="E300" s="62"/>
      <c r="F300" s="62"/>
      <c r="G300" s="61"/>
      <c r="H300" s="60"/>
    </row>
    <row r="301" spans="1:8" x14ac:dyDescent="0.25">
      <c r="A301" s="220"/>
      <c r="B301" s="223"/>
      <c r="C301" s="226"/>
      <c r="D301" s="61"/>
      <c r="E301" s="62"/>
      <c r="F301" s="62"/>
      <c r="G301" s="61"/>
      <c r="H301" s="60"/>
    </row>
    <row r="302" spans="1:8" x14ac:dyDescent="0.25">
      <c r="A302" s="220"/>
      <c r="B302" s="223"/>
      <c r="C302" s="226"/>
      <c r="D302" s="61"/>
      <c r="E302" s="62"/>
      <c r="F302" s="62"/>
      <c r="G302" s="61"/>
      <c r="H302" s="60"/>
    </row>
    <row r="303" spans="1:8" x14ac:dyDescent="0.25">
      <c r="A303" s="220"/>
      <c r="B303" s="223"/>
      <c r="C303" s="226"/>
      <c r="D303" s="61"/>
      <c r="E303" s="62"/>
      <c r="F303" s="62"/>
      <c r="G303" s="61"/>
      <c r="H303" s="60"/>
    </row>
    <row r="304" spans="1:8" x14ac:dyDescent="0.25">
      <c r="A304" s="221"/>
      <c r="B304" s="224"/>
      <c r="C304" s="227"/>
      <c r="D304" s="61"/>
      <c r="E304" s="62"/>
      <c r="F304" s="62"/>
      <c r="G304" s="61"/>
      <c r="H304" s="60"/>
    </row>
    <row r="306" spans="1:8" x14ac:dyDescent="0.25">
      <c r="A306" s="219"/>
      <c r="B306" s="222"/>
      <c r="C306" s="225"/>
      <c r="D306" s="61"/>
      <c r="E306" s="62"/>
      <c r="F306" s="62"/>
      <c r="G306" s="61"/>
      <c r="H306" s="63"/>
    </row>
    <row r="307" spans="1:8" x14ac:dyDescent="0.25">
      <c r="A307" s="220"/>
      <c r="B307" s="223"/>
      <c r="C307" s="226"/>
      <c r="D307" s="61"/>
      <c r="E307" s="62"/>
      <c r="F307" s="62"/>
      <c r="G307" s="61"/>
      <c r="H307" s="60"/>
    </row>
    <row r="308" spans="1:8" x14ac:dyDescent="0.25">
      <c r="A308" s="220"/>
      <c r="B308" s="223"/>
      <c r="C308" s="226"/>
      <c r="D308" s="61"/>
      <c r="E308" s="62"/>
      <c r="F308" s="62"/>
      <c r="G308" s="61"/>
      <c r="H308" s="60"/>
    </row>
    <row r="309" spans="1:8" x14ac:dyDescent="0.25">
      <c r="A309" s="220"/>
      <c r="B309" s="223"/>
      <c r="C309" s="226"/>
      <c r="D309" s="61"/>
      <c r="E309" s="62"/>
      <c r="F309" s="62"/>
      <c r="G309" s="61"/>
      <c r="H309" s="60"/>
    </row>
    <row r="310" spans="1:8" x14ac:dyDescent="0.25">
      <c r="A310" s="220"/>
      <c r="B310" s="223"/>
      <c r="C310" s="226"/>
      <c r="D310" s="61"/>
      <c r="E310" s="62"/>
      <c r="F310" s="62"/>
      <c r="G310" s="61"/>
      <c r="H310" s="60"/>
    </row>
    <row r="311" spans="1:8" x14ac:dyDescent="0.25">
      <c r="A311" s="220"/>
      <c r="B311" s="223"/>
      <c r="C311" s="226"/>
      <c r="D311" s="61"/>
      <c r="E311" s="62"/>
      <c r="F311" s="62"/>
      <c r="G311" s="61"/>
      <c r="H311" s="60"/>
    </row>
    <row r="312" spans="1:8" x14ac:dyDescent="0.25">
      <c r="A312" s="221"/>
      <c r="B312" s="224"/>
      <c r="C312" s="227"/>
      <c r="D312" s="61"/>
      <c r="E312" s="62"/>
      <c r="F312" s="62"/>
      <c r="G312" s="61"/>
      <c r="H312" s="60"/>
    </row>
    <row r="314" spans="1:8" x14ac:dyDescent="0.25">
      <c r="A314" s="219"/>
      <c r="B314" s="222"/>
      <c r="C314" s="225"/>
      <c r="D314" s="61"/>
      <c r="E314" s="62"/>
      <c r="F314" s="62"/>
      <c r="G314" s="61"/>
      <c r="H314" s="63"/>
    </row>
    <row r="315" spans="1:8" x14ac:dyDescent="0.25">
      <c r="A315" s="220"/>
      <c r="B315" s="223"/>
      <c r="C315" s="226"/>
      <c r="D315" s="61"/>
      <c r="E315" s="62"/>
      <c r="F315" s="62"/>
      <c r="G315" s="61"/>
      <c r="H315" s="60"/>
    </row>
    <row r="316" spans="1:8" x14ac:dyDescent="0.25">
      <c r="A316" s="220"/>
      <c r="B316" s="223"/>
      <c r="C316" s="226"/>
      <c r="D316" s="61"/>
      <c r="E316" s="62"/>
      <c r="F316" s="62"/>
      <c r="G316" s="61"/>
      <c r="H316" s="60"/>
    </row>
    <row r="317" spans="1:8" x14ac:dyDescent="0.25">
      <c r="A317" s="220"/>
      <c r="B317" s="223"/>
      <c r="C317" s="226"/>
      <c r="D317" s="61"/>
      <c r="E317" s="62"/>
      <c r="F317" s="62"/>
      <c r="G317" s="61"/>
      <c r="H317" s="60"/>
    </row>
    <row r="318" spans="1:8" x14ac:dyDescent="0.25">
      <c r="A318" s="220"/>
      <c r="B318" s="223"/>
      <c r="C318" s="226"/>
      <c r="D318" s="61"/>
      <c r="E318" s="62"/>
      <c r="F318" s="62"/>
      <c r="G318" s="61"/>
      <c r="H318" s="60"/>
    </row>
    <row r="319" spans="1:8" x14ac:dyDescent="0.25">
      <c r="A319" s="220"/>
      <c r="B319" s="223"/>
      <c r="C319" s="226"/>
      <c r="D319" s="61"/>
      <c r="E319" s="62"/>
      <c r="F319" s="62"/>
      <c r="G319" s="61"/>
      <c r="H319" s="60"/>
    </row>
    <row r="320" spans="1:8" x14ac:dyDescent="0.25">
      <c r="A320" s="221"/>
      <c r="B320" s="224"/>
      <c r="C320" s="227"/>
      <c r="D320" s="61"/>
      <c r="E320" s="62"/>
      <c r="F320" s="62"/>
      <c r="G320" s="61"/>
      <c r="H320" s="60"/>
    </row>
    <row r="322" spans="1:8" x14ac:dyDescent="0.25">
      <c r="A322" s="219"/>
      <c r="B322" s="222"/>
      <c r="C322" s="225"/>
      <c r="D322" s="61"/>
      <c r="E322" s="62"/>
      <c r="F322" s="62"/>
      <c r="G322" s="61"/>
      <c r="H322" s="63"/>
    </row>
    <row r="323" spans="1:8" x14ac:dyDescent="0.25">
      <c r="A323" s="220"/>
      <c r="B323" s="223"/>
      <c r="C323" s="226"/>
      <c r="D323" s="61"/>
      <c r="E323" s="62"/>
      <c r="F323" s="62"/>
      <c r="G323" s="61"/>
      <c r="H323" s="60"/>
    </row>
    <row r="324" spans="1:8" x14ac:dyDescent="0.25">
      <c r="A324" s="220"/>
      <c r="B324" s="223"/>
      <c r="C324" s="226"/>
      <c r="D324" s="61"/>
      <c r="E324" s="62"/>
      <c r="F324" s="62"/>
      <c r="G324" s="61"/>
      <c r="H324" s="60"/>
    </row>
    <row r="325" spans="1:8" x14ac:dyDescent="0.25">
      <c r="A325" s="220"/>
      <c r="B325" s="223"/>
      <c r="C325" s="226"/>
      <c r="D325" s="61"/>
      <c r="E325" s="62"/>
      <c r="F325" s="62"/>
      <c r="G325" s="61"/>
      <c r="H325" s="60"/>
    </row>
    <row r="326" spans="1:8" x14ac:dyDescent="0.25">
      <c r="A326" s="220"/>
      <c r="B326" s="223"/>
      <c r="C326" s="226"/>
      <c r="D326" s="61"/>
      <c r="E326" s="62"/>
      <c r="F326" s="62"/>
      <c r="G326" s="61"/>
      <c r="H326" s="60"/>
    </row>
    <row r="327" spans="1:8" x14ac:dyDescent="0.25">
      <c r="A327" s="220"/>
      <c r="B327" s="223"/>
      <c r="C327" s="226"/>
      <c r="D327" s="61"/>
      <c r="E327" s="62"/>
      <c r="F327" s="62"/>
      <c r="G327" s="61"/>
      <c r="H327" s="60"/>
    </row>
    <row r="328" spans="1:8" x14ac:dyDescent="0.25">
      <c r="A328" s="221"/>
      <c r="B328" s="224"/>
      <c r="C328" s="227"/>
      <c r="D328" s="61"/>
      <c r="E328" s="62"/>
      <c r="F328" s="62"/>
      <c r="G328" s="61"/>
      <c r="H328" s="60"/>
    </row>
    <row r="330" spans="1:8" x14ac:dyDescent="0.25">
      <c r="A330" s="219"/>
      <c r="B330" s="222"/>
      <c r="C330" s="225"/>
      <c r="D330" s="61"/>
      <c r="E330" s="62"/>
      <c r="F330" s="62"/>
      <c r="G330" s="61"/>
      <c r="H330" s="63"/>
    </row>
    <row r="331" spans="1:8" x14ac:dyDescent="0.25">
      <c r="A331" s="220"/>
      <c r="B331" s="223"/>
      <c r="C331" s="226"/>
      <c r="D331" s="61"/>
      <c r="E331" s="62"/>
      <c r="F331" s="62"/>
      <c r="G331" s="61"/>
      <c r="H331" s="60"/>
    </row>
    <row r="332" spans="1:8" x14ac:dyDescent="0.25">
      <c r="A332" s="220"/>
      <c r="B332" s="223"/>
      <c r="C332" s="226"/>
      <c r="D332" s="61"/>
      <c r="E332" s="62"/>
      <c r="F332" s="62"/>
      <c r="G332" s="61"/>
      <c r="H332" s="60"/>
    </row>
    <row r="333" spans="1:8" x14ac:dyDescent="0.25">
      <c r="A333" s="220"/>
      <c r="B333" s="223"/>
      <c r="C333" s="226"/>
      <c r="D333" s="61"/>
      <c r="E333" s="62"/>
      <c r="F333" s="62"/>
      <c r="G333" s="61"/>
      <c r="H333" s="60"/>
    </row>
    <row r="334" spans="1:8" x14ac:dyDescent="0.25">
      <c r="A334" s="220"/>
      <c r="B334" s="223"/>
      <c r="C334" s="226"/>
      <c r="D334" s="61"/>
      <c r="E334" s="62"/>
      <c r="F334" s="62"/>
      <c r="G334" s="61"/>
      <c r="H334" s="60"/>
    </row>
    <row r="335" spans="1:8" x14ac:dyDescent="0.25">
      <c r="A335" s="220"/>
      <c r="B335" s="223"/>
      <c r="C335" s="226"/>
      <c r="D335" s="61"/>
      <c r="E335" s="62"/>
      <c r="F335" s="62"/>
      <c r="G335" s="61"/>
      <c r="H335" s="60"/>
    </row>
    <row r="336" spans="1:8" x14ac:dyDescent="0.25">
      <c r="A336" s="221"/>
      <c r="B336" s="224"/>
      <c r="C336" s="227"/>
      <c r="D336" s="61"/>
      <c r="E336" s="62"/>
      <c r="F336" s="62"/>
      <c r="G336" s="61"/>
      <c r="H336" s="60"/>
    </row>
    <row r="338" spans="1:8" ht="14.45" customHeight="1" x14ac:dyDescent="0.25">
      <c r="A338" s="219"/>
      <c r="B338" s="222"/>
      <c r="C338" s="225"/>
      <c r="D338" s="61"/>
      <c r="E338" s="62"/>
      <c r="F338" s="62"/>
      <c r="G338" s="61"/>
      <c r="H338" s="63"/>
    </row>
    <row r="339" spans="1:8" x14ac:dyDescent="0.25">
      <c r="A339" s="220"/>
      <c r="B339" s="223"/>
      <c r="C339" s="226"/>
      <c r="D339" s="61"/>
      <c r="E339" s="62"/>
      <c r="F339" s="62"/>
      <c r="G339" s="61"/>
      <c r="H339" s="60"/>
    </row>
    <row r="340" spans="1:8" x14ac:dyDescent="0.25">
      <c r="A340" s="220"/>
      <c r="B340" s="223"/>
      <c r="C340" s="226"/>
      <c r="D340" s="61"/>
      <c r="E340" s="62"/>
      <c r="F340" s="62"/>
      <c r="G340" s="61"/>
      <c r="H340" s="60"/>
    </row>
    <row r="341" spans="1:8" x14ac:dyDescent="0.25">
      <c r="A341" s="220"/>
      <c r="B341" s="223"/>
      <c r="C341" s="226"/>
      <c r="D341" s="61"/>
      <c r="E341" s="62"/>
      <c r="F341" s="62"/>
      <c r="G341" s="61"/>
      <c r="H341" s="60"/>
    </row>
    <row r="342" spans="1:8" x14ac:dyDescent="0.25">
      <c r="A342" s="220"/>
      <c r="B342" s="223"/>
      <c r="C342" s="226"/>
      <c r="D342" s="61"/>
      <c r="E342" s="62"/>
      <c r="F342" s="62"/>
      <c r="G342" s="61"/>
      <c r="H342" s="60"/>
    </row>
    <row r="343" spans="1:8" x14ac:dyDescent="0.25">
      <c r="A343" s="220"/>
      <c r="B343" s="223"/>
      <c r="C343" s="226"/>
      <c r="D343" s="61"/>
      <c r="E343" s="62"/>
      <c r="F343" s="62"/>
      <c r="G343" s="61"/>
      <c r="H343" s="60"/>
    </row>
    <row r="344" spans="1:8" x14ac:dyDescent="0.25">
      <c r="A344" s="221"/>
      <c r="B344" s="224"/>
      <c r="C344" s="227"/>
      <c r="D344" s="61"/>
      <c r="E344" s="62"/>
      <c r="F344" s="62"/>
      <c r="G344" s="61"/>
      <c r="H344" s="60"/>
    </row>
  </sheetData>
  <mergeCells count="131">
    <mergeCell ref="A226:A232"/>
    <mergeCell ref="B226:B232"/>
    <mergeCell ref="C226:C232"/>
    <mergeCell ref="A162:A168"/>
    <mergeCell ref="B162:B168"/>
    <mergeCell ref="C162:C168"/>
    <mergeCell ref="A170:A176"/>
    <mergeCell ref="B170:B176"/>
    <mergeCell ref="C170:C176"/>
    <mergeCell ref="A178:A184"/>
    <mergeCell ref="B178:B184"/>
    <mergeCell ref="C178:C184"/>
    <mergeCell ref="C210:C216"/>
    <mergeCell ref="B186:B192"/>
    <mergeCell ref="C186:C192"/>
    <mergeCell ref="A194:A200"/>
    <mergeCell ref="B194:B200"/>
    <mergeCell ref="C194:C200"/>
    <mergeCell ref="A218:A224"/>
    <mergeCell ref="B218:B224"/>
    <mergeCell ref="C218:C224"/>
    <mergeCell ref="A202:A208"/>
    <mergeCell ref="B202:B208"/>
    <mergeCell ref="C202:C208"/>
    <mergeCell ref="A186:A192"/>
    <mergeCell ref="A210:A216"/>
    <mergeCell ref="B210:B21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90:A96"/>
    <mergeCell ref="B90:B96"/>
    <mergeCell ref="C90:C9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A266:A272"/>
    <mergeCell ref="B266:B272"/>
    <mergeCell ref="C266:C272"/>
    <mergeCell ref="A250:A256"/>
    <mergeCell ref="B250:B256"/>
    <mergeCell ref="C250:C256"/>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330:A336"/>
    <mergeCell ref="B330:B336"/>
    <mergeCell ref="C330:C336"/>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6" t="s">
        <v>264</v>
      </c>
      <c r="I1" s="235" t="s">
        <v>359</v>
      </c>
      <c r="O1" s="36"/>
      <c r="P1" s="36"/>
      <c r="Q1" s="36"/>
    </row>
    <row r="2" spans="1:19" ht="18.75" x14ac:dyDescent="0.3">
      <c r="A2" s="236"/>
      <c r="I2" s="235"/>
      <c r="P2" s="36"/>
      <c r="Q2" s="36"/>
      <c r="R2" t="s">
        <v>117</v>
      </c>
      <c r="S2" s="37" t="s">
        <v>134</v>
      </c>
    </row>
    <row r="3" spans="1:19" s="83" customFormat="1" ht="47.25" x14ac:dyDescent="0.25">
      <c r="A3" s="81" t="s">
        <v>104</v>
      </c>
      <c r="B3" s="82" t="s">
        <v>202</v>
      </c>
      <c r="C3" s="81" t="s">
        <v>201</v>
      </c>
      <c r="D3" s="82" t="s">
        <v>3</v>
      </c>
      <c r="E3" s="81" t="s">
        <v>105</v>
      </c>
      <c r="F3" s="82" t="s">
        <v>4</v>
      </c>
      <c r="G3" s="82" t="s">
        <v>203</v>
      </c>
      <c r="H3" s="82" t="s">
        <v>263</v>
      </c>
      <c r="I3" s="82" t="s">
        <v>103</v>
      </c>
      <c r="J3" s="82" t="s">
        <v>0</v>
      </c>
      <c r="K3" s="82" t="s">
        <v>6</v>
      </c>
      <c r="L3" s="82" t="s">
        <v>1</v>
      </c>
      <c r="M3" s="82" t="s">
        <v>108</v>
      </c>
      <c r="N3" s="81" t="s">
        <v>2</v>
      </c>
      <c r="O3" s="81" t="s">
        <v>107</v>
      </c>
      <c r="P3" s="81" t="s">
        <v>130</v>
      </c>
      <c r="Q3" s="81" t="s">
        <v>129</v>
      </c>
      <c r="R3" s="82" t="s">
        <v>131</v>
      </c>
      <c r="S3" s="82" t="s">
        <v>5</v>
      </c>
    </row>
    <row r="4" spans="1:19" ht="14.45" customHeight="1" x14ac:dyDescent="0.25">
      <c r="B4" s="54"/>
      <c r="C4" s="54"/>
      <c r="E4" t="s">
        <v>526</v>
      </c>
      <c r="F4" s="33" t="str">
        <f>IF(D4="","",IFERROR(VLOOKUP(D4,'Tabelas auxiliares'!$A$3:$B$62,2,FALSE),"DESCENTRALIZAÇÃO"))</f>
        <v/>
      </c>
      <c r="G4" s="33" t="str">
        <f>IFERROR(VLOOKUP($B4,'Tabelas auxiliares'!$A$66:$C$103,2,FALSE),"")</f>
        <v/>
      </c>
      <c r="H4" s="33" t="str">
        <f>IFERROR(VLOOKUP($B4,'Tabelas auxiliares'!$A$66:$C$103,3,FALSE),"")</f>
        <v/>
      </c>
      <c r="P4" s="33" t="str">
        <f t="shared" ref="P4:P43" si="0">LEFT(N4,1)</f>
        <v/>
      </c>
      <c r="Q4" s="33" t="str">
        <f>IFERROR(VLOOKUP(O4,'Tabelas auxiliares'!$A$228:$E$237,5,FALSE),"")</f>
        <v/>
      </c>
      <c r="R4" s="33" t="str">
        <f>IF(Q4&lt;&gt;"",Q4,IF(P4='Tabelas auxiliares'!$A$241,"CUSTEIO",IF(P4='Tabelas auxiliares'!$A$240,"INVESTIMENTO","")))</f>
        <v/>
      </c>
      <c r="S4" s="26"/>
    </row>
    <row r="5" spans="1:19" x14ac:dyDescent="0.25">
      <c r="B5" s="54"/>
      <c r="C5" s="54"/>
      <c r="F5" s="33" t="str">
        <f>IF(D5="","",IFERROR(VLOOKUP(D5,'Tabelas auxiliares'!$A$3:$B$62,2,FALSE),"DESCENTRALIZAÇÃO"))</f>
        <v/>
      </c>
      <c r="G5" s="33" t="str">
        <f>IFERROR(VLOOKUP($B5,'Tabelas auxiliares'!$A$66:$C$103,2,FALSE),"")</f>
        <v/>
      </c>
      <c r="H5" s="33" t="str">
        <f>IFERROR(VLOOKUP($B5,'Tabelas auxiliares'!$A$66:$C$103,3,FALSE),"")</f>
        <v/>
      </c>
      <c r="P5" s="33" t="str">
        <f t="shared" si="0"/>
        <v/>
      </c>
      <c r="Q5" s="33" t="str">
        <f>IFERROR(VLOOKUP(O5,'Tabelas auxiliares'!$A$228:$E$237,5,FALSE),"")</f>
        <v/>
      </c>
      <c r="R5" s="33" t="str">
        <f>IF(Q5&lt;&gt;"",Q5,IF(P5='Tabelas auxiliares'!$A$241,"CUSTEIO",IF(P5='Tabelas auxiliares'!$A$240,"INVESTIMENTO","")))</f>
        <v/>
      </c>
      <c r="S5" s="26"/>
    </row>
    <row r="6" spans="1:19" ht="14.45" customHeight="1" x14ac:dyDescent="0.25">
      <c r="B6" s="54"/>
      <c r="C6" s="54"/>
      <c r="F6" s="33" t="str">
        <f>IF(D6="","",IFERROR(VLOOKUP(D6,'Tabelas auxiliares'!$A$3:$B$62,2,FALSE),"DESCENTRALIZAÇÃO"))</f>
        <v/>
      </c>
      <c r="G6" s="33" t="str">
        <f>IFERROR(VLOOKUP($B6,'Tabelas auxiliares'!$A$66:$C$103,2,FALSE),"")</f>
        <v/>
      </c>
      <c r="H6" s="33" t="str">
        <f>IFERROR(VLOOKUP($B6,'Tabelas auxiliares'!$A$66:$C$103,3,FALSE),"")</f>
        <v/>
      </c>
      <c r="P6" s="33" t="str">
        <f t="shared" si="0"/>
        <v/>
      </c>
      <c r="Q6" s="33" t="str">
        <f>IFERROR(VLOOKUP(O6,'Tabelas auxiliares'!$A$228:$E$237,5,FALSE),"")</f>
        <v/>
      </c>
      <c r="R6" s="33" t="str">
        <f>IF(Q6&lt;&gt;"",Q6,IF(P6='Tabelas auxiliares'!$A$241,"CUSTEIO",IF(P6='Tabelas auxiliares'!$A$240,"INVESTIMENTO","")))</f>
        <v/>
      </c>
      <c r="S6" s="26"/>
    </row>
    <row r="7" spans="1:19" ht="14.45" customHeight="1" x14ac:dyDescent="0.25">
      <c r="B7" s="54"/>
      <c r="C7" s="54"/>
      <c r="F7" s="33" t="str">
        <f>IF(D7="","",IFERROR(VLOOKUP(D7,'Tabelas auxiliares'!$A$3:$B$62,2,FALSE),"DESCENTRALIZAÇÃO"))</f>
        <v/>
      </c>
      <c r="G7" s="33" t="str">
        <f>IFERROR(VLOOKUP($B7,'Tabelas auxiliares'!$A$66:$C$103,2,FALSE),"")</f>
        <v/>
      </c>
      <c r="H7" s="33" t="str">
        <f>IFERROR(VLOOKUP($B7,'Tabelas auxiliares'!$A$66:$C$103,3,FALSE),"")</f>
        <v/>
      </c>
      <c r="P7" s="33" t="str">
        <f t="shared" si="0"/>
        <v/>
      </c>
      <c r="Q7" s="33" t="str">
        <f>IFERROR(VLOOKUP(O7,'Tabelas auxiliares'!$A$228:$E$237,5,FALSE),"")</f>
        <v/>
      </c>
      <c r="R7" s="33" t="str">
        <f>IF(Q7&lt;&gt;"",Q7,IF(P7='Tabelas auxiliares'!$A$241,"CUSTEIO",IF(P7='Tabelas auxiliares'!$A$240,"INVESTIMENTO","")))</f>
        <v/>
      </c>
      <c r="S7" s="26"/>
    </row>
    <row r="8" spans="1:19" ht="14.45" customHeight="1" x14ac:dyDescent="0.25">
      <c r="B8" s="54"/>
      <c r="C8" s="54"/>
      <c r="F8" s="33" t="str">
        <f>IF(D8="","",IFERROR(VLOOKUP(D8,'Tabelas auxiliares'!$A$3:$B$62,2,FALSE),"DESCENTRALIZAÇÃO"))</f>
        <v/>
      </c>
      <c r="G8" s="33" t="str">
        <f>IFERROR(VLOOKUP($B8,'Tabelas auxiliares'!$A$66:$C$103,2,FALSE),"")</f>
        <v/>
      </c>
      <c r="H8" s="33" t="str">
        <f>IFERROR(VLOOKUP($B8,'Tabelas auxiliares'!$A$66:$C$103,3,FALSE),"")</f>
        <v/>
      </c>
      <c r="P8" s="33" t="str">
        <f t="shared" si="0"/>
        <v/>
      </c>
      <c r="Q8" s="33" t="str">
        <f>IFERROR(VLOOKUP(O8,'Tabelas auxiliares'!$A$228:$E$237,5,FALSE),"")</f>
        <v/>
      </c>
      <c r="R8" s="33" t="str">
        <f>IF(Q8&lt;&gt;"",Q8,IF(P8='Tabelas auxiliares'!$A$241,"CUSTEIO",IF(P8='Tabelas auxiliares'!$A$240,"INVESTIMENTO","")))</f>
        <v/>
      </c>
      <c r="S8" s="26"/>
    </row>
    <row r="9" spans="1:19" x14ac:dyDescent="0.25">
      <c r="B9" s="54"/>
      <c r="C9" s="54"/>
      <c r="F9" s="33" t="str">
        <f>IF(D9="","",IFERROR(VLOOKUP(D9,'Tabelas auxiliares'!$A$3:$B$62,2,FALSE),"DESCENTRALIZAÇÃO"))</f>
        <v/>
      </c>
      <c r="G9" s="33" t="str">
        <f>IFERROR(VLOOKUP($B9,'Tabelas auxiliares'!$A$66:$C$103,2,FALSE),"")</f>
        <v/>
      </c>
      <c r="H9" s="33" t="str">
        <f>IFERROR(VLOOKUP($B9,'Tabelas auxiliares'!$A$66:$C$103,3,FALSE),"")</f>
        <v/>
      </c>
      <c r="P9" s="33" t="str">
        <f t="shared" si="0"/>
        <v/>
      </c>
      <c r="Q9" s="33" t="str">
        <f>IFERROR(VLOOKUP(O9,'Tabelas auxiliares'!$A$228:$E$237,5,FALSE),"")</f>
        <v/>
      </c>
      <c r="R9" s="33" t="str">
        <f>IF(Q9&lt;&gt;"",Q9,IF(P9='Tabelas auxiliares'!$A$241,"CUSTEIO",IF(P9='Tabelas auxiliares'!$A$240,"INVESTIMENTO","")))</f>
        <v/>
      </c>
      <c r="S9" s="26"/>
    </row>
    <row r="10" spans="1:19" ht="14.45" customHeight="1" x14ac:dyDescent="0.25">
      <c r="B10" s="54"/>
      <c r="C10" s="54"/>
      <c r="F10" s="33" t="str">
        <f>IF(D10="","",IFERROR(VLOOKUP(D10,'Tabelas auxiliares'!$A$3:$B$62,2,FALSE),"DESCENTRALIZAÇÃO"))</f>
        <v/>
      </c>
      <c r="G10" s="33" t="str">
        <f>IFERROR(VLOOKUP($B10,'Tabelas auxiliares'!$A$66:$C$103,2,FALSE),"")</f>
        <v/>
      </c>
      <c r="H10" s="33" t="str">
        <f>IFERROR(VLOOKUP($B10,'Tabelas auxiliares'!$A$66:$C$103,3,FALSE),"")</f>
        <v/>
      </c>
      <c r="P10" s="33" t="str">
        <f t="shared" si="0"/>
        <v/>
      </c>
      <c r="Q10" s="33" t="str">
        <f>IFERROR(VLOOKUP(O10,'Tabelas auxiliares'!$A$228:$E$237,5,FALSE),"")</f>
        <v/>
      </c>
      <c r="R10" s="33" t="str">
        <f>IF(Q10&lt;&gt;"",Q10,IF(P10='Tabelas auxiliares'!$A$241,"CUSTEIO",IF(P10='Tabelas auxiliares'!$A$240,"INVESTIMENTO","")))</f>
        <v/>
      </c>
      <c r="S10" s="26"/>
    </row>
    <row r="11" spans="1:19" ht="14.45" customHeight="1" x14ac:dyDescent="0.25">
      <c r="B11" s="54"/>
      <c r="C11" s="54"/>
      <c r="F11" s="33" t="str">
        <f>IF(D11="","",IFERROR(VLOOKUP(D11,'Tabelas auxiliares'!$A$3:$B$62,2,FALSE),"DESCENTRALIZAÇÃO"))</f>
        <v/>
      </c>
      <c r="G11" s="33" t="str">
        <f>IFERROR(VLOOKUP($B11,'Tabelas auxiliares'!$A$66:$C$103,2,FALSE),"")</f>
        <v/>
      </c>
      <c r="H11" s="33" t="str">
        <f>IFERROR(VLOOKUP($B11,'Tabelas auxiliares'!$A$66:$C$103,3,FALSE),"")</f>
        <v/>
      </c>
      <c r="P11" s="33" t="str">
        <f t="shared" si="0"/>
        <v/>
      </c>
      <c r="Q11" s="33" t="str">
        <f>IFERROR(VLOOKUP(O11,'Tabelas auxiliares'!$A$228:$E$237,5,FALSE),"")</f>
        <v/>
      </c>
      <c r="R11" s="33" t="str">
        <f>IF(Q11&lt;&gt;"",Q11,IF(P11='Tabelas auxiliares'!$A$241,"CUSTEIO",IF(P11='Tabelas auxiliares'!$A$240,"INVESTIMENTO","")))</f>
        <v/>
      </c>
      <c r="S11" s="26"/>
    </row>
    <row r="12" spans="1:19" ht="14.45" customHeight="1" x14ac:dyDescent="0.25">
      <c r="B12" s="54"/>
      <c r="C12" s="54"/>
      <c r="F12" s="33" t="str">
        <f>IF(D12="","",IFERROR(VLOOKUP(D12,'Tabelas auxiliares'!$A$3:$B$62,2,FALSE),"DESCENTRALIZAÇÃO"))</f>
        <v/>
      </c>
      <c r="G12" s="33" t="str">
        <f>IFERROR(VLOOKUP($B12,'Tabelas auxiliares'!$A$66:$C$103,2,FALSE),"")</f>
        <v/>
      </c>
      <c r="H12" s="33" t="str">
        <f>IFERROR(VLOOKUP($B12,'Tabelas auxiliares'!$A$66:$C$103,3,FALSE),"")</f>
        <v/>
      </c>
      <c r="P12" s="33" t="str">
        <f t="shared" si="0"/>
        <v/>
      </c>
      <c r="Q12" s="33" t="str">
        <f>IFERROR(VLOOKUP(O12,'Tabelas auxiliares'!$A$228:$E$237,5,FALSE),"")</f>
        <v/>
      </c>
      <c r="R12" s="33" t="str">
        <f>IF(Q12&lt;&gt;"",Q12,IF(P12='Tabelas auxiliares'!$A$241,"CUSTEIO",IF(P12='Tabelas auxiliares'!$A$240,"INVESTIMENTO","")))</f>
        <v/>
      </c>
      <c r="S12" s="26"/>
    </row>
    <row r="13" spans="1:19" ht="14.45" customHeight="1" x14ac:dyDescent="0.25">
      <c r="B13" s="54"/>
      <c r="C13" s="54"/>
      <c r="F13" s="33" t="str">
        <f>IF(D13="","",IFERROR(VLOOKUP(D13,'Tabelas auxiliares'!$A$3:$B$62,2,FALSE),"DESCENTRALIZAÇÃO"))</f>
        <v/>
      </c>
      <c r="G13" s="33" t="str">
        <f>IFERROR(VLOOKUP($B13,'Tabelas auxiliares'!$A$66:$C$103,2,FALSE),"")</f>
        <v/>
      </c>
      <c r="H13" s="33" t="str">
        <f>IFERROR(VLOOKUP($B13,'Tabelas auxiliares'!$A$66:$C$103,3,FALSE),"")</f>
        <v/>
      </c>
      <c r="P13" s="33" t="str">
        <f t="shared" si="0"/>
        <v/>
      </c>
      <c r="Q13" s="33" t="str">
        <f>IFERROR(VLOOKUP(O13,'Tabelas auxiliares'!$A$228:$E$237,5,FALSE),"")</f>
        <v/>
      </c>
      <c r="R13" s="33" t="str">
        <f>IF(Q13&lt;&gt;"",Q13,IF(P13='Tabelas auxiliares'!$A$241,"CUSTEIO",IF(P13='Tabelas auxiliares'!$A$240,"INVESTIMENTO","")))</f>
        <v/>
      </c>
      <c r="S13" s="26"/>
    </row>
    <row r="14" spans="1:19" ht="14.45" customHeight="1" x14ac:dyDescent="0.25">
      <c r="B14" s="54"/>
      <c r="C14" s="54"/>
      <c r="F14" s="33" t="str">
        <f>IF(D14="","",IFERROR(VLOOKUP(D14,'Tabelas auxiliares'!$A$3:$B$62,2,FALSE),"DESCENTRALIZAÇÃO"))</f>
        <v/>
      </c>
      <c r="G14" s="33" t="str">
        <f>IFERROR(VLOOKUP($B14,'Tabelas auxiliares'!$A$66:$C$103,2,FALSE),"")</f>
        <v/>
      </c>
      <c r="H14" s="33" t="str">
        <f>IFERROR(VLOOKUP($B14,'Tabelas auxiliares'!$A$66:$C$103,3,FALSE),"")</f>
        <v/>
      </c>
      <c r="P14" s="33" t="str">
        <f t="shared" si="0"/>
        <v/>
      </c>
      <c r="Q14" s="33" t="str">
        <f>IFERROR(VLOOKUP(O14,'Tabelas auxiliares'!$A$228:$E$237,5,FALSE),"")</f>
        <v/>
      </c>
      <c r="R14" s="33" t="str">
        <f>IF(Q14&lt;&gt;"",Q14,IF(P14='Tabelas auxiliares'!$A$241,"CUSTEIO",IF(P14='Tabelas auxiliares'!$A$240,"INVESTIMENTO","")))</f>
        <v/>
      </c>
      <c r="S14" s="26"/>
    </row>
    <row r="15" spans="1:19" ht="14.45" customHeight="1" x14ac:dyDescent="0.25">
      <c r="B15" s="54"/>
      <c r="C15" s="54"/>
      <c r="F15" s="33" t="str">
        <f>IF(D15="","",IFERROR(VLOOKUP(D15,'Tabelas auxiliares'!$A$3:$B$62,2,FALSE),"DESCENTRALIZAÇÃO"))</f>
        <v/>
      </c>
      <c r="G15" s="33" t="str">
        <f>IFERROR(VLOOKUP($B15,'Tabelas auxiliares'!$A$66:$C$103,2,FALSE),"")</f>
        <v/>
      </c>
      <c r="H15" s="33" t="str">
        <f>IFERROR(VLOOKUP($B15,'Tabelas auxiliares'!$A$66:$C$103,3,FALSE),"")</f>
        <v/>
      </c>
      <c r="P15" s="33" t="str">
        <f t="shared" si="0"/>
        <v/>
      </c>
      <c r="Q15" s="33" t="str">
        <f>IFERROR(VLOOKUP(O15,'Tabelas auxiliares'!$A$228:$E$237,5,FALSE),"")</f>
        <v/>
      </c>
      <c r="R15" s="33" t="str">
        <f>IF(Q15&lt;&gt;"",Q15,IF(P15='Tabelas auxiliares'!$A$241,"CUSTEIO",IF(P15='Tabelas auxiliares'!$A$240,"INVESTIMENTO","")))</f>
        <v/>
      </c>
      <c r="S15" s="26"/>
    </row>
    <row r="16" spans="1:19" ht="14.45" customHeight="1" x14ac:dyDescent="0.25">
      <c r="B16" s="54"/>
      <c r="C16" s="54"/>
      <c r="F16" s="33" t="str">
        <f>IF(D16="","",IFERROR(VLOOKUP(D16,'Tabelas auxiliares'!$A$3:$B$62,2,FALSE),"DESCENTRALIZAÇÃO"))</f>
        <v/>
      </c>
      <c r="G16" s="33" t="str">
        <f>IFERROR(VLOOKUP($B16,'Tabelas auxiliares'!$A$66:$C$103,2,FALSE),"")</f>
        <v/>
      </c>
      <c r="H16" s="33" t="str">
        <f>IFERROR(VLOOKUP($B16,'Tabelas auxiliares'!$A$66:$C$103,3,FALSE),"")</f>
        <v/>
      </c>
      <c r="P16" s="33" t="str">
        <f t="shared" si="0"/>
        <v/>
      </c>
      <c r="Q16" s="33" t="str">
        <f>IFERROR(VLOOKUP(O16,'Tabelas auxiliares'!$A$228:$E$237,5,FALSE),"")</f>
        <v/>
      </c>
      <c r="R16" s="33" t="str">
        <f>IF(Q16&lt;&gt;"",Q16,IF(P16='Tabelas auxiliares'!$A$241,"CUSTEIO",IF(P16='Tabelas auxiliares'!$A$240,"INVESTIMENTO","")))</f>
        <v/>
      </c>
      <c r="S16" s="26"/>
    </row>
    <row r="17" spans="2:19" ht="14.45" customHeight="1" x14ac:dyDescent="0.25">
      <c r="B17" s="54"/>
      <c r="C17" s="54"/>
      <c r="F17" s="33" t="str">
        <f>IF(D17="","",IFERROR(VLOOKUP(D17,'Tabelas auxiliares'!$A$3:$B$62,2,FALSE),"DESCENTRALIZAÇÃO"))</f>
        <v/>
      </c>
      <c r="G17" s="33" t="str">
        <f>IFERROR(VLOOKUP($B17,'Tabelas auxiliares'!$A$66:$C$103,2,FALSE),"")</f>
        <v/>
      </c>
      <c r="H17" s="33" t="str">
        <f>IFERROR(VLOOKUP($B17,'Tabelas auxiliares'!$A$66:$C$103,3,FALSE),"")</f>
        <v/>
      </c>
      <c r="P17" s="33" t="str">
        <f t="shared" si="0"/>
        <v/>
      </c>
      <c r="Q17" s="33" t="str">
        <f>IFERROR(VLOOKUP(O17,'Tabelas auxiliares'!$A$228:$E$237,5,FALSE),"")</f>
        <v/>
      </c>
      <c r="R17" s="33" t="str">
        <f>IF(Q17&lt;&gt;"",Q17,IF(P17='Tabelas auxiliares'!$A$241,"CUSTEIO",IF(P17='Tabelas auxiliares'!$A$240,"INVESTIMENTO","")))</f>
        <v/>
      </c>
      <c r="S17" s="26"/>
    </row>
    <row r="18" spans="2:19" ht="14.45" customHeight="1" x14ac:dyDescent="0.25">
      <c r="B18" s="54"/>
      <c r="C18" s="54"/>
      <c r="F18" s="33" t="str">
        <f>IF(D18="","",IFERROR(VLOOKUP(D18,'Tabelas auxiliares'!$A$3:$B$62,2,FALSE),"DESCENTRALIZAÇÃO"))</f>
        <v/>
      </c>
      <c r="G18" s="33" t="str">
        <f>IFERROR(VLOOKUP($B18,'Tabelas auxiliares'!$A$66:$C$103,2,FALSE),"")</f>
        <v/>
      </c>
      <c r="H18" s="33" t="str">
        <f>IFERROR(VLOOKUP($B18,'Tabelas auxiliares'!$A$66:$C$103,3,FALSE),"")</f>
        <v/>
      </c>
      <c r="P18" s="33" t="str">
        <f t="shared" si="0"/>
        <v/>
      </c>
      <c r="Q18" s="33" t="str">
        <f>IFERROR(VLOOKUP(O18,'Tabelas auxiliares'!$A$228:$E$237,5,FALSE),"")</f>
        <v/>
      </c>
      <c r="R18" s="33" t="str">
        <f>IF(Q18&lt;&gt;"",Q18,IF(P18='Tabelas auxiliares'!$A$241,"CUSTEIO",IF(P18='Tabelas auxiliares'!$A$240,"INVESTIMENTO","")))</f>
        <v/>
      </c>
      <c r="S18" s="26"/>
    </row>
    <row r="19" spans="2:19" ht="14.45" customHeight="1" x14ac:dyDescent="0.25">
      <c r="B19" s="54"/>
      <c r="C19" s="54"/>
      <c r="F19" s="33" t="str">
        <f>IF(D19="","",IFERROR(VLOOKUP(D19,'Tabelas auxiliares'!$A$3:$B$62,2,FALSE),"DESCENTRALIZAÇÃO"))</f>
        <v/>
      </c>
      <c r="G19" s="33" t="str">
        <f>IFERROR(VLOOKUP($B19,'Tabelas auxiliares'!$A$66:$C$103,2,FALSE),"")</f>
        <v/>
      </c>
      <c r="H19" s="33" t="str">
        <f>IFERROR(VLOOKUP($B19,'Tabelas auxiliares'!$A$66:$C$103,3,FALSE),"")</f>
        <v/>
      </c>
      <c r="P19" s="33" t="str">
        <f t="shared" si="0"/>
        <v/>
      </c>
      <c r="Q19" s="33" t="str">
        <f>IFERROR(VLOOKUP(O19,'Tabelas auxiliares'!$A$228:$E$237,5,FALSE),"")</f>
        <v/>
      </c>
      <c r="R19" s="33" t="str">
        <f>IF(Q19&lt;&gt;"",Q19,IF(P19='Tabelas auxiliares'!$A$241,"CUSTEIO",IF(P19='Tabelas auxiliares'!$A$240,"INVESTIMENTO","")))</f>
        <v/>
      </c>
      <c r="S19" s="26"/>
    </row>
    <row r="20" spans="2:19" ht="14.45" customHeight="1" x14ac:dyDescent="0.25">
      <c r="B20" s="54"/>
      <c r="C20" s="54"/>
      <c r="F20" s="33" t="str">
        <f>IF(D20="","",IFERROR(VLOOKUP(D20,'Tabelas auxiliares'!$A$3:$B$62,2,FALSE),"DESCENTRALIZAÇÃO"))</f>
        <v/>
      </c>
      <c r="G20" s="33" t="str">
        <f>IFERROR(VLOOKUP($B20,'Tabelas auxiliares'!$A$66:$C$103,2,FALSE),"")</f>
        <v/>
      </c>
      <c r="H20" s="33" t="str">
        <f>IFERROR(VLOOKUP($B20,'Tabelas auxiliares'!$A$66:$C$103,3,FALSE),"")</f>
        <v/>
      </c>
      <c r="P20" s="33" t="str">
        <f t="shared" si="0"/>
        <v/>
      </c>
      <c r="Q20" s="33" t="str">
        <f>IFERROR(VLOOKUP(O20,'Tabelas auxiliares'!$A$228:$E$237,5,FALSE),"")</f>
        <v/>
      </c>
      <c r="R20" s="33" t="str">
        <f>IF(Q20&lt;&gt;"",Q20,IF(P20='Tabelas auxiliares'!$A$241,"CUSTEIO",IF(P20='Tabelas auxiliares'!$A$240,"INVESTIMENTO","")))</f>
        <v/>
      </c>
      <c r="S20" s="26"/>
    </row>
    <row r="21" spans="2:19" ht="14.45" customHeight="1" x14ac:dyDescent="0.25">
      <c r="B21" s="54"/>
      <c r="C21" s="54"/>
      <c r="F21" s="33" t="str">
        <f>IF(D21="","",IFERROR(VLOOKUP(D21,'Tabelas auxiliares'!$A$3:$B$62,2,FALSE),"DESCENTRALIZAÇÃO"))</f>
        <v/>
      </c>
      <c r="G21" s="33" t="str">
        <f>IFERROR(VLOOKUP($B21,'Tabelas auxiliares'!$A$66:$C$103,2,FALSE),"")</f>
        <v/>
      </c>
      <c r="H21" s="33" t="str">
        <f>IFERROR(VLOOKUP($B21,'Tabelas auxiliares'!$A$66:$C$103,3,FALSE),"")</f>
        <v/>
      </c>
      <c r="P21" s="33" t="str">
        <f t="shared" si="0"/>
        <v/>
      </c>
      <c r="Q21" s="33" t="str">
        <f>IFERROR(VLOOKUP(O21,'Tabelas auxiliares'!$A$228:$E$237,5,FALSE),"")</f>
        <v/>
      </c>
      <c r="R21" s="33" t="str">
        <f>IF(Q21&lt;&gt;"",Q21,IF(P21='Tabelas auxiliares'!$A$241,"CUSTEIO",IF(P21='Tabelas auxiliares'!$A$240,"INVESTIMENTO","")))</f>
        <v/>
      </c>
      <c r="S21" s="26"/>
    </row>
    <row r="22" spans="2:19" ht="14.45" customHeight="1" x14ac:dyDescent="0.25">
      <c r="B22" s="54"/>
      <c r="C22" s="54"/>
      <c r="F22" s="33" t="str">
        <f>IF(D22="","",IFERROR(VLOOKUP(D22,'Tabelas auxiliares'!$A$3:$B$62,2,FALSE),"DESCENTRALIZAÇÃO"))</f>
        <v/>
      </c>
      <c r="G22" s="33" t="str">
        <f>IFERROR(VLOOKUP($B22,'Tabelas auxiliares'!$A$66:$C$103,2,FALSE),"")</f>
        <v/>
      </c>
      <c r="H22" s="33" t="str">
        <f>IFERROR(VLOOKUP($B22,'Tabelas auxiliares'!$A$66:$C$103,3,FALSE),"")</f>
        <v/>
      </c>
      <c r="P22" s="33" t="str">
        <f t="shared" si="0"/>
        <v/>
      </c>
      <c r="Q22" s="33" t="str">
        <f>IFERROR(VLOOKUP(O22,'Tabelas auxiliares'!$A$228:$E$237,5,FALSE),"")</f>
        <v/>
      </c>
      <c r="R22" s="33" t="str">
        <f>IF(Q22&lt;&gt;"",Q22,IF(P22='Tabelas auxiliares'!$A$241,"CUSTEIO",IF(P22='Tabelas auxiliares'!$A$240,"INVESTIMENTO","")))</f>
        <v/>
      </c>
      <c r="S22" s="26"/>
    </row>
    <row r="23" spans="2:19" ht="14.45" customHeight="1" x14ac:dyDescent="0.25">
      <c r="B23" s="54"/>
      <c r="C23" s="54"/>
      <c r="F23" s="33" t="str">
        <f>IF(D23="","",IFERROR(VLOOKUP(D23,'Tabelas auxiliares'!$A$3:$B$62,2,FALSE),"DESCENTRALIZAÇÃO"))</f>
        <v/>
      </c>
      <c r="G23" s="33" t="str">
        <f>IFERROR(VLOOKUP($B23,'Tabelas auxiliares'!$A$66:$C$103,2,FALSE),"")</f>
        <v/>
      </c>
      <c r="H23" s="33" t="str">
        <f>IFERROR(VLOOKUP($B23,'Tabelas auxiliares'!$A$66:$C$103,3,FALSE),"")</f>
        <v/>
      </c>
      <c r="P23" s="33" t="str">
        <f t="shared" si="0"/>
        <v/>
      </c>
      <c r="Q23" s="33" t="str">
        <f>IFERROR(VLOOKUP(O23,'Tabelas auxiliares'!$A$228:$E$237,5,FALSE),"")</f>
        <v/>
      </c>
      <c r="R23" s="33" t="str">
        <f>IF(Q23&lt;&gt;"",Q23,IF(P23='Tabelas auxiliares'!$A$241,"CUSTEIO",IF(P23='Tabelas auxiliares'!$A$240,"INVESTIMENTO","")))</f>
        <v/>
      </c>
      <c r="S23" s="26"/>
    </row>
    <row r="24" spans="2:19" ht="14.45" customHeight="1" x14ac:dyDescent="0.25">
      <c r="B24" s="54"/>
      <c r="C24" s="54"/>
      <c r="F24" s="33" t="str">
        <f>IF(D24="","",IFERROR(VLOOKUP(D24,'Tabelas auxiliares'!$A$3:$B$62,2,FALSE),"DESCENTRALIZAÇÃO"))</f>
        <v/>
      </c>
      <c r="G24" s="33" t="str">
        <f>IFERROR(VLOOKUP($B24,'Tabelas auxiliares'!$A$66:$C$103,2,FALSE),"")</f>
        <v/>
      </c>
      <c r="H24" s="33" t="str">
        <f>IFERROR(VLOOKUP($B24,'Tabelas auxiliares'!$A$66:$C$103,3,FALSE),"")</f>
        <v/>
      </c>
      <c r="P24" s="33" t="str">
        <f t="shared" si="0"/>
        <v/>
      </c>
      <c r="Q24" s="33" t="str">
        <f>IFERROR(VLOOKUP(O24,'Tabelas auxiliares'!$A$228:$E$237,5,FALSE),"")</f>
        <v/>
      </c>
      <c r="R24" s="33" t="str">
        <f>IF(Q24&lt;&gt;"",Q24,IF(P24='Tabelas auxiliares'!$A$241,"CUSTEIO",IF(P24='Tabelas auxiliares'!$A$240,"INVESTIMENTO","")))</f>
        <v/>
      </c>
      <c r="S24" s="26"/>
    </row>
    <row r="25" spans="2:19" ht="14.45" customHeight="1" x14ac:dyDescent="0.25">
      <c r="B25" s="54"/>
      <c r="C25" s="54"/>
      <c r="F25" s="33" t="str">
        <f>IF(D25="","",IFERROR(VLOOKUP(D25,'Tabelas auxiliares'!$A$3:$B$62,2,FALSE),"DESCENTRALIZAÇÃO"))</f>
        <v/>
      </c>
      <c r="G25" s="33" t="str">
        <f>IFERROR(VLOOKUP($B25,'Tabelas auxiliares'!$A$66:$C$103,2,FALSE),"")</f>
        <v/>
      </c>
      <c r="H25" s="33" t="str">
        <f>IFERROR(VLOOKUP($B25,'Tabelas auxiliares'!$A$66:$C$103,3,FALSE),"")</f>
        <v/>
      </c>
      <c r="P25" s="33" t="str">
        <f t="shared" si="0"/>
        <v/>
      </c>
      <c r="Q25" s="33" t="str">
        <f>IFERROR(VLOOKUP(O25,'Tabelas auxiliares'!$A$228:$E$237,5,FALSE),"")</f>
        <v/>
      </c>
      <c r="R25" s="33" t="str">
        <f>IF(Q25&lt;&gt;"",Q25,IF(P25='Tabelas auxiliares'!$A$241,"CUSTEIO",IF(P25='Tabelas auxiliares'!$A$240,"INVESTIMENTO","")))</f>
        <v/>
      </c>
      <c r="S25" s="26"/>
    </row>
    <row r="26" spans="2:19" ht="14.45" customHeight="1" x14ac:dyDescent="0.25">
      <c r="B26" s="54"/>
      <c r="C26" s="54"/>
      <c r="F26" s="33" t="str">
        <f>IF(D26="","",IFERROR(VLOOKUP(D26,'Tabelas auxiliares'!$A$3:$B$62,2,FALSE),"DESCENTRALIZAÇÃO"))</f>
        <v/>
      </c>
      <c r="G26" s="33" t="str">
        <f>IFERROR(VLOOKUP($B26,'Tabelas auxiliares'!$A$66:$C$103,2,FALSE),"")</f>
        <v/>
      </c>
      <c r="H26" s="33" t="str">
        <f>IFERROR(VLOOKUP($B26,'Tabelas auxiliares'!$A$66:$C$103,3,FALSE),"")</f>
        <v/>
      </c>
      <c r="P26" s="33" t="str">
        <f t="shared" si="0"/>
        <v/>
      </c>
      <c r="Q26" s="33" t="str">
        <f>IFERROR(VLOOKUP(O26,'Tabelas auxiliares'!$A$228:$E$237,5,FALSE),"")</f>
        <v/>
      </c>
      <c r="R26" s="33" t="str">
        <f>IF(Q26&lt;&gt;"",Q26,IF(P26='Tabelas auxiliares'!$A$241,"CUSTEIO",IF(P26='Tabelas auxiliares'!$A$240,"INVESTIMENTO","")))</f>
        <v/>
      </c>
      <c r="S26" s="26"/>
    </row>
    <row r="27" spans="2:19" ht="14.45" customHeight="1" x14ac:dyDescent="0.25">
      <c r="B27" s="54"/>
      <c r="C27" s="54"/>
      <c r="F27" s="33" t="str">
        <f>IF(D27="","",IFERROR(VLOOKUP(D27,'Tabelas auxiliares'!$A$3:$B$62,2,FALSE),"DESCENTRALIZAÇÃO"))</f>
        <v/>
      </c>
      <c r="G27" s="33" t="str">
        <f>IFERROR(VLOOKUP($B27,'Tabelas auxiliares'!$A$66:$C$103,2,FALSE),"")</f>
        <v/>
      </c>
      <c r="H27" s="33" t="str">
        <f>IFERROR(VLOOKUP($B27,'Tabelas auxiliares'!$A$66:$C$103,3,FALSE),"")</f>
        <v/>
      </c>
      <c r="P27" s="33" t="str">
        <f t="shared" si="0"/>
        <v/>
      </c>
      <c r="Q27" s="33" t="str">
        <f>IFERROR(VLOOKUP(O27,'Tabelas auxiliares'!$A$228:$E$237,5,FALSE),"")</f>
        <v/>
      </c>
      <c r="R27" s="33" t="str">
        <f>IF(Q27&lt;&gt;"",Q27,IF(P27='Tabelas auxiliares'!$A$241,"CUSTEIO",IF(P27='Tabelas auxiliares'!$A$240,"INVESTIMENTO","")))</f>
        <v/>
      </c>
      <c r="S27" s="26"/>
    </row>
    <row r="28" spans="2:19" ht="14.45" customHeight="1" x14ac:dyDescent="0.25">
      <c r="B28" s="54"/>
      <c r="C28" s="54"/>
      <c r="F28" s="33" t="str">
        <f>IF(D28="","",IFERROR(VLOOKUP(D28,'Tabelas auxiliares'!$A$3:$B$62,2,FALSE),"DESCENTRALIZAÇÃO"))</f>
        <v/>
      </c>
      <c r="G28" s="33" t="str">
        <f>IFERROR(VLOOKUP($B28,'Tabelas auxiliares'!$A$66:$C$103,2,FALSE),"")</f>
        <v/>
      </c>
      <c r="H28" s="33" t="str">
        <f>IFERROR(VLOOKUP($B28,'Tabelas auxiliares'!$A$66:$C$103,3,FALSE),"")</f>
        <v/>
      </c>
      <c r="P28" s="33" t="str">
        <f t="shared" si="0"/>
        <v/>
      </c>
      <c r="Q28" s="33" t="str">
        <f>IFERROR(VLOOKUP(O28,'Tabelas auxiliares'!$A$228:$E$237,5,FALSE),"")</f>
        <v/>
      </c>
      <c r="R28" s="33" t="str">
        <f>IF(Q28&lt;&gt;"",Q28,IF(P28='Tabelas auxiliares'!$A$241,"CUSTEIO",IF(P28='Tabelas auxiliares'!$A$240,"INVESTIMENTO","")))</f>
        <v/>
      </c>
      <c r="S28" s="26"/>
    </row>
    <row r="29" spans="2:19" ht="14.45" customHeight="1" x14ac:dyDescent="0.25">
      <c r="B29" s="54"/>
      <c r="C29" s="54"/>
      <c r="F29" s="33" t="str">
        <f>IF(D29="","",IFERROR(VLOOKUP(D29,'Tabelas auxiliares'!$A$3:$B$62,2,FALSE),"DESCENTRALIZAÇÃO"))</f>
        <v/>
      </c>
      <c r="G29" s="33" t="str">
        <f>IFERROR(VLOOKUP($B29,'Tabelas auxiliares'!$A$66:$C$103,2,FALSE),"")</f>
        <v/>
      </c>
      <c r="H29" s="33" t="str">
        <f>IFERROR(VLOOKUP($B29,'Tabelas auxiliares'!$A$66:$C$103,3,FALSE),"")</f>
        <v/>
      </c>
      <c r="P29" s="33" t="str">
        <f t="shared" si="0"/>
        <v/>
      </c>
      <c r="Q29" s="33" t="str">
        <f>IFERROR(VLOOKUP(O29,'Tabelas auxiliares'!$A$228:$E$237,5,FALSE),"")</f>
        <v/>
      </c>
      <c r="R29" s="33" t="str">
        <f>IF(Q29&lt;&gt;"",Q29,IF(P29='Tabelas auxiliares'!$A$241,"CUSTEIO",IF(P29='Tabelas auxiliares'!$A$240,"INVESTIMENTO","")))</f>
        <v/>
      </c>
      <c r="S29" s="26"/>
    </row>
    <row r="30" spans="2:19" ht="14.45" customHeight="1" x14ac:dyDescent="0.25">
      <c r="B30" s="54"/>
      <c r="C30" s="54"/>
      <c r="F30" s="33" t="str">
        <f>IF(D30="","",IFERROR(VLOOKUP(D30,'Tabelas auxiliares'!$A$3:$B$62,2,FALSE),"DESCENTRALIZAÇÃO"))</f>
        <v/>
      </c>
      <c r="G30" s="33" t="str">
        <f>IFERROR(VLOOKUP($B30,'Tabelas auxiliares'!$A$66:$C$103,2,FALSE),"")</f>
        <v/>
      </c>
      <c r="H30" s="33" t="str">
        <f>IFERROR(VLOOKUP($B30,'Tabelas auxiliares'!$A$66:$C$103,3,FALSE),"")</f>
        <v/>
      </c>
      <c r="P30" s="33" t="str">
        <f t="shared" si="0"/>
        <v/>
      </c>
      <c r="Q30" s="33" t="str">
        <f>IFERROR(VLOOKUP(O30,'Tabelas auxiliares'!$A$228:$E$237,5,FALSE),"")</f>
        <v/>
      </c>
      <c r="R30" s="33" t="str">
        <f>IF(Q30&lt;&gt;"",Q30,IF(P30='Tabelas auxiliares'!$A$241,"CUSTEIO",IF(P30='Tabelas auxiliares'!$A$240,"INVESTIMENTO","")))</f>
        <v/>
      </c>
      <c r="S30" s="26"/>
    </row>
    <row r="31" spans="2:19" ht="14.45" customHeight="1" x14ac:dyDescent="0.25">
      <c r="B31" s="54"/>
      <c r="C31" s="54"/>
      <c r="F31" s="33" t="str">
        <f>IF(D31="","",IFERROR(VLOOKUP(D31,'Tabelas auxiliares'!$A$3:$B$62,2,FALSE),"DESCENTRALIZAÇÃO"))</f>
        <v/>
      </c>
      <c r="G31" s="33" t="str">
        <f>IFERROR(VLOOKUP($B31,'Tabelas auxiliares'!$A$66:$C$103,2,FALSE),"")</f>
        <v/>
      </c>
      <c r="H31" s="33" t="str">
        <f>IFERROR(VLOOKUP($B31,'Tabelas auxiliares'!$A$66:$C$103,3,FALSE),"")</f>
        <v/>
      </c>
      <c r="P31" s="33" t="str">
        <f t="shared" si="0"/>
        <v/>
      </c>
      <c r="Q31" s="33" t="str">
        <f>IFERROR(VLOOKUP(O31,'Tabelas auxiliares'!$A$228:$E$237,5,FALSE),"")</f>
        <v/>
      </c>
      <c r="R31" s="33" t="str">
        <f>IF(Q31&lt;&gt;"",Q31,IF(P31='Tabelas auxiliares'!$A$241,"CUSTEIO",IF(P31='Tabelas auxiliares'!$A$240,"INVESTIMENTO","")))</f>
        <v/>
      </c>
      <c r="S31" s="26"/>
    </row>
    <row r="32" spans="2:19" ht="14.45" customHeight="1" x14ac:dyDescent="0.25">
      <c r="B32" s="54"/>
      <c r="C32" s="54"/>
      <c r="F32" s="33" t="str">
        <f>IF(D32="","",IFERROR(VLOOKUP(D32,'Tabelas auxiliares'!$A$3:$B$62,2,FALSE),"DESCENTRALIZAÇÃO"))</f>
        <v/>
      </c>
      <c r="G32" s="33" t="str">
        <f>IFERROR(VLOOKUP($B32,'Tabelas auxiliares'!$A$66:$C$103,2,FALSE),"")</f>
        <v/>
      </c>
      <c r="H32" s="33" t="str">
        <f>IFERROR(VLOOKUP($B32,'Tabelas auxiliares'!$A$66:$C$103,3,FALSE),"")</f>
        <v/>
      </c>
      <c r="P32" s="33" t="str">
        <f t="shared" si="0"/>
        <v/>
      </c>
      <c r="Q32" s="33" t="str">
        <f>IFERROR(VLOOKUP(O32,'Tabelas auxiliares'!$A$228:$E$237,5,FALSE),"")</f>
        <v/>
      </c>
      <c r="R32" s="33" t="str">
        <f>IF(Q32&lt;&gt;"",Q32,IF(P32='Tabelas auxiliares'!$A$241,"CUSTEIO",IF(P32='Tabelas auxiliares'!$A$240,"INVESTIMENTO","")))</f>
        <v/>
      </c>
      <c r="S32" s="26"/>
    </row>
    <row r="33" spans="2:19" ht="14.45" customHeight="1" x14ac:dyDescent="0.25">
      <c r="B33" s="54"/>
      <c r="C33" s="54"/>
      <c r="F33" s="33" t="str">
        <f>IF(D33="","",IFERROR(VLOOKUP(D33,'Tabelas auxiliares'!$A$3:$B$62,2,FALSE),"DESCENTRALIZAÇÃO"))</f>
        <v/>
      </c>
      <c r="G33" s="33" t="str">
        <f>IFERROR(VLOOKUP($B33,'Tabelas auxiliares'!$A$66:$C$103,2,FALSE),"")</f>
        <v/>
      </c>
      <c r="H33" s="33" t="str">
        <f>IFERROR(VLOOKUP($B33,'Tabelas auxiliares'!$A$66:$C$103,3,FALSE),"")</f>
        <v/>
      </c>
      <c r="P33" s="33" t="str">
        <f t="shared" si="0"/>
        <v/>
      </c>
      <c r="Q33" s="33" t="str">
        <f>IFERROR(VLOOKUP(O33,'Tabelas auxiliares'!$A$228:$E$237,5,FALSE),"")</f>
        <v/>
      </c>
      <c r="R33" s="33" t="str">
        <f>IF(Q33&lt;&gt;"",Q33,IF(P33='Tabelas auxiliares'!$A$241,"CUSTEIO",IF(P33='Tabelas auxiliares'!$A$240,"INVESTIMENTO","")))</f>
        <v/>
      </c>
      <c r="S33" s="26"/>
    </row>
    <row r="34" spans="2:19" ht="14.45" customHeight="1" x14ac:dyDescent="0.25">
      <c r="B34" s="54"/>
      <c r="C34" s="54"/>
      <c r="F34" s="33" t="str">
        <f>IF(D34="","",IFERROR(VLOOKUP(D34,'Tabelas auxiliares'!$A$3:$B$62,2,FALSE),"DESCENTRALIZAÇÃO"))</f>
        <v/>
      </c>
      <c r="G34" s="33" t="str">
        <f>IFERROR(VLOOKUP($B34,'Tabelas auxiliares'!$A$66:$C$103,2,FALSE),"")</f>
        <v/>
      </c>
      <c r="H34" s="33" t="str">
        <f>IFERROR(VLOOKUP($B34,'Tabelas auxiliares'!$A$66:$C$103,3,FALSE),"")</f>
        <v/>
      </c>
      <c r="P34" s="33" t="str">
        <f t="shared" si="0"/>
        <v/>
      </c>
      <c r="Q34" s="33" t="str">
        <f>IFERROR(VLOOKUP(O34,'Tabelas auxiliares'!$A$228:$E$237,5,FALSE),"")</f>
        <v/>
      </c>
      <c r="R34" s="33" t="str">
        <f>IF(Q34&lt;&gt;"",Q34,IF(P34='Tabelas auxiliares'!$A$241,"CUSTEIO",IF(P34='Tabelas auxiliares'!$A$240,"INVESTIMENTO","")))</f>
        <v/>
      </c>
      <c r="S34" s="26"/>
    </row>
    <row r="35" spans="2:19" x14ac:dyDescent="0.25">
      <c r="F35" s="33" t="str">
        <f>IF(D35="","",IFERROR(VLOOKUP(D35,'Tabelas auxiliares'!$A$3:$B$62,2,FALSE),"DESCENTRALIZAÇÃO"))</f>
        <v/>
      </c>
      <c r="G35" s="33" t="str">
        <f>IFERROR(VLOOKUP($B35,'Tabelas auxiliares'!$A$66:$C$103,2,FALSE),"")</f>
        <v/>
      </c>
      <c r="H35" s="33" t="str">
        <f>IFERROR(VLOOKUP($B35,'Tabelas auxiliares'!$A$66:$C$103,3,FALSE),"")</f>
        <v/>
      </c>
      <c r="P35" s="33" t="str">
        <f t="shared" si="0"/>
        <v/>
      </c>
      <c r="Q35" s="33" t="str">
        <f>IFERROR(VLOOKUP(O35,'Tabelas auxiliares'!$A$228:$E$237,5,FALSE),"")</f>
        <v/>
      </c>
      <c r="R35" s="33" t="str">
        <f>IF(Q35&lt;&gt;"",Q35,IF(P35='Tabelas auxiliares'!$A$241,"CUSTEIO",IF(P35='Tabelas auxiliares'!$A$240,"INVESTIMENTO","")))</f>
        <v/>
      </c>
      <c r="S35" s="26"/>
    </row>
    <row r="36" spans="2:19" x14ac:dyDescent="0.25">
      <c r="F36" s="33" t="str">
        <f>IF(D36="","",IFERROR(VLOOKUP(D36,'Tabelas auxiliares'!$A$3:$B$62,2,FALSE),"DESCENTRALIZAÇÃO"))</f>
        <v/>
      </c>
      <c r="G36" s="33" t="str">
        <f>IFERROR(VLOOKUP($B36,'Tabelas auxiliares'!$A$66:$C$103,2,FALSE),"")</f>
        <v/>
      </c>
      <c r="H36" s="33" t="str">
        <f>IFERROR(VLOOKUP($B36,'Tabelas auxiliares'!$A$66:$C$103,3,FALSE),"")</f>
        <v/>
      </c>
      <c r="P36" s="33" t="str">
        <f t="shared" si="0"/>
        <v/>
      </c>
      <c r="Q36" s="33" t="str">
        <f>IFERROR(VLOOKUP(O36,'Tabelas auxiliares'!$A$228:$E$237,5,FALSE),"")</f>
        <v/>
      </c>
      <c r="R36" s="33" t="str">
        <f>IF(Q36&lt;&gt;"",Q36,IF(P36='Tabelas auxiliares'!$A$241,"CUSTEIO",IF(P36='Tabelas auxiliares'!$A$240,"INVESTIMENTO","")))</f>
        <v/>
      </c>
      <c r="S36" s="26"/>
    </row>
    <row r="37" spans="2:19" x14ac:dyDescent="0.25">
      <c r="F37" s="33" t="str">
        <f>IF(D37="","",IFERROR(VLOOKUP(D37,'Tabelas auxiliares'!$A$3:$B$62,2,FALSE),"DESCENTRALIZAÇÃO"))</f>
        <v/>
      </c>
      <c r="G37" s="33" t="str">
        <f>IFERROR(VLOOKUP($B37,'Tabelas auxiliares'!$A$66:$C$103,2,FALSE),"")</f>
        <v/>
      </c>
      <c r="H37" s="33" t="str">
        <f>IFERROR(VLOOKUP($B37,'Tabelas auxiliares'!$A$66:$C$103,3,FALSE),"")</f>
        <v/>
      </c>
      <c r="P37" s="33" t="str">
        <f t="shared" si="0"/>
        <v/>
      </c>
      <c r="Q37" s="33" t="str">
        <f>IFERROR(VLOOKUP(O37,'Tabelas auxiliares'!$A$228:$E$237,5,FALSE),"")</f>
        <v/>
      </c>
      <c r="R37" s="33" t="str">
        <f>IF(Q37&lt;&gt;"",Q37,IF(P37='Tabelas auxiliares'!$A$241,"CUSTEIO",IF(P37='Tabelas auxiliares'!$A$240,"INVESTIMENTO","")))</f>
        <v/>
      </c>
      <c r="S37" s="26"/>
    </row>
    <row r="38" spans="2:19" x14ac:dyDescent="0.25">
      <c r="F38" s="33" t="str">
        <f>IF(D38="","",IFERROR(VLOOKUP(D38,'Tabelas auxiliares'!$A$3:$B$62,2,FALSE),"DESCENTRALIZAÇÃO"))</f>
        <v/>
      </c>
      <c r="G38" s="33" t="str">
        <f>IFERROR(VLOOKUP($B38,'Tabelas auxiliares'!$A$66:$C$103,2,FALSE),"")</f>
        <v/>
      </c>
      <c r="H38" s="33" t="str">
        <f>IFERROR(VLOOKUP($B38,'Tabelas auxiliares'!$A$66:$C$103,3,FALSE),"")</f>
        <v/>
      </c>
      <c r="P38" s="33" t="str">
        <f t="shared" si="0"/>
        <v/>
      </c>
      <c r="Q38" s="33" t="str">
        <f>IFERROR(VLOOKUP(O38,'Tabelas auxiliares'!$A$228:$E$237,5,FALSE),"")</f>
        <v/>
      </c>
      <c r="R38" s="33" t="str">
        <f>IF(Q38&lt;&gt;"",Q38,IF(P38='Tabelas auxiliares'!$A$241,"CUSTEIO",IF(P38='Tabelas auxiliares'!$A$240,"INVESTIMENTO","")))</f>
        <v/>
      </c>
      <c r="S38" s="26"/>
    </row>
    <row r="39" spans="2:19" x14ac:dyDescent="0.25">
      <c r="F39" s="33" t="str">
        <f>IF(D39="","",IFERROR(VLOOKUP(D39,'Tabelas auxiliares'!$A$3:$B$62,2,FALSE),"DESCENTRALIZAÇÃO"))</f>
        <v/>
      </c>
      <c r="G39" s="33" t="str">
        <f>IFERROR(VLOOKUP($B39,'Tabelas auxiliares'!$A$66:$C$103,2,FALSE),"")</f>
        <v/>
      </c>
      <c r="H39" s="33" t="str">
        <f>IFERROR(VLOOKUP($B39,'Tabelas auxiliares'!$A$66:$C$103,3,FALSE),"")</f>
        <v/>
      </c>
      <c r="P39" s="33" t="str">
        <f t="shared" si="0"/>
        <v/>
      </c>
      <c r="Q39" s="33" t="str">
        <f>IFERROR(VLOOKUP(O39,'Tabelas auxiliares'!$A$228:$E$237,5,FALSE),"")</f>
        <v/>
      </c>
      <c r="R39" s="33" t="str">
        <f>IF(Q39&lt;&gt;"",Q39,IF(P39='Tabelas auxiliares'!$A$241,"CUSTEIO",IF(P39='Tabelas auxiliares'!$A$240,"INVESTIMENTO","")))</f>
        <v/>
      </c>
      <c r="S39" s="26"/>
    </row>
    <row r="40" spans="2:19" x14ac:dyDescent="0.25">
      <c r="F40" s="33" t="str">
        <f>IF(D40="","",IFERROR(VLOOKUP(D40,'Tabelas auxiliares'!$A$3:$B$62,2,FALSE),"DESCENTRALIZAÇÃO"))</f>
        <v/>
      </c>
      <c r="G40" s="33" t="str">
        <f>IFERROR(VLOOKUP($B40,'Tabelas auxiliares'!$A$66:$C$103,2,FALSE),"")</f>
        <v/>
      </c>
      <c r="H40" s="33" t="str">
        <f>IFERROR(VLOOKUP($B40,'Tabelas auxiliares'!$A$66:$C$103,3,FALSE),"")</f>
        <v/>
      </c>
      <c r="P40" s="33" t="str">
        <f t="shared" si="0"/>
        <v/>
      </c>
      <c r="Q40" s="33" t="str">
        <f>IFERROR(VLOOKUP(O40,'Tabelas auxiliares'!$A$228:$E$237,5,FALSE),"")</f>
        <v/>
      </c>
      <c r="R40" s="33" t="str">
        <f>IF(Q40&lt;&gt;"",Q40,IF(P40='Tabelas auxiliares'!$A$241,"CUSTEIO",IF(P40='Tabelas auxiliares'!$A$240,"INVESTIMENTO","")))</f>
        <v/>
      </c>
      <c r="S40" s="26"/>
    </row>
    <row r="41" spans="2:19" x14ac:dyDescent="0.25">
      <c r="F41" s="33" t="str">
        <f>IF(D41="","",IFERROR(VLOOKUP(D41,'Tabelas auxiliares'!$A$3:$B$62,2,FALSE),"DESCENTRALIZAÇÃO"))</f>
        <v/>
      </c>
      <c r="G41" s="33" t="str">
        <f>IFERROR(VLOOKUP($B41,'Tabelas auxiliares'!$A$66:$C$103,2,FALSE),"")</f>
        <v/>
      </c>
      <c r="H41" s="33" t="str">
        <f>IFERROR(VLOOKUP($B41,'Tabelas auxiliares'!$A$66:$C$103,3,FALSE),"")</f>
        <v/>
      </c>
      <c r="P41" s="33" t="str">
        <f t="shared" si="0"/>
        <v/>
      </c>
      <c r="Q41" s="33" t="str">
        <f>IFERROR(VLOOKUP(O41,'Tabelas auxiliares'!$A$228:$E$237,5,FALSE),"")</f>
        <v/>
      </c>
      <c r="R41" s="33" t="str">
        <f>IF(Q41&lt;&gt;"",Q41,IF(P41='Tabelas auxiliares'!$A$241,"CUSTEIO",IF(P41='Tabelas auxiliares'!$A$240,"INVESTIMENTO","")))</f>
        <v/>
      </c>
      <c r="S41" s="26"/>
    </row>
    <row r="42" spans="2:19" x14ac:dyDescent="0.25">
      <c r="F42" s="33" t="str">
        <f>IF(D42="","",IFERROR(VLOOKUP(D42,'Tabelas auxiliares'!$A$3:$B$62,2,FALSE),"DESCENTRALIZAÇÃO"))</f>
        <v/>
      </c>
      <c r="G42" s="33" t="str">
        <f>IFERROR(VLOOKUP($B42,'Tabelas auxiliares'!$A$66:$C$103,2,FALSE),"")</f>
        <v/>
      </c>
      <c r="H42" s="33" t="str">
        <f>IFERROR(VLOOKUP($B42,'Tabelas auxiliares'!$A$66:$C$103,3,FALSE),"")</f>
        <v/>
      </c>
      <c r="P42" s="33" t="str">
        <f t="shared" si="0"/>
        <v/>
      </c>
      <c r="Q42" s="33" t="str">
        <f>IFERROR(VLOOKUP(O42,'Tabelas auxiliares'!$A$228:$E$237,5,FALSE),"")</f>
        <v/>
      </c>
      <c r="R42" s="33" t="str">
        <f>IF(Q42&lt;&gt;"",Q42,IF(P42='Tabelas auxiliares'!$A$241,"CUSTEIO",IF(P42='Tabelas auxiliares'!$A$240,"INVESTIMENTO","")))</f>
        <v/>
      </c>
      <c r="S42" s="26"/>
    </row>
    <row r="43" spans="2:19" x14ac:dyDescent="0.25">
      <c r="F43" s="33" t="str">
        <f>IF(D43="","",IFERROR(VLOOKUP(D43,'Tabelas auxiliares'!$A$3:$B$62,2,FALSE),"DESCENTRALIZAÇÃO"))</f>
        <v/>
      </c>
      <c r="G43" s="33" t="str">
        <f>IFERROR(VLOOKUP($B43,'Tabelas auxiliares'!$A$66:$C$103,2,FALSE),"")</f>
        <v/>
      </c>
      <c r="H43" s="33" t="str">
        <f>IFERROR(VLOOKUP($B43,'Tabelas auxiliares'!$A$66:$C$103,3,FALSE),"")</f>
        <v/>
      </c>
      <c r="P43" s="33" t="str">
        <f t="shared" si="0"/>
        <v/>
      </c>
      <c r="Q43" s="33" t="str">
        <f>IFERROR(VLOOKUP(O43,'Tabelas auxiliares'!$A$228:$E$237,5,FALSE),"")</f>
        <v/>
      </c>
      <c r="R43" s="33" t="str">
        <f>IF(Q43&lt;&gt;"",Q43,IF(P43='Tabelas auxiliares'!$A$241,"CUSTEIO",IF(P43='Tabelas auxiliares'!$A$240,"INVESTIMENTO","")))</f>
        <v/>
      </c>
      <c r="S43" s="26"/>
    </row>
    <row r="44" spans="2:19" x14ac:dyDescent="0.25">
      <c r="F44" s="33" t="str">
        <f>IF(D44="","",IFERROR(VLOOKUP(D44,'Tabelas auxiliares'!$A$3:$B$62,2,FALSE),"DESCENTRALIZAÇÃO"))</f>
        <v/>
      </c>
      <c r="G44" s="33" t="str">
        <f>IFERROR(VLOOKUP($B44,'Tabelas auxiliares'!$A$66:$C$103,2,FALSE),"")</f>
        <v/>
      </c>
      <c r="H44" s="33" t="str">
        <f>IFERROR(VLOOKUP($B44,'Tabelas auxiliares'!$A$66:$C$103,3,FALSE),"")</f>
        <v/>
      </c>
      <c r="P44" s="33" t="str">
        <f t="shared" ref="P44:P67" si="1">LEFT(N44,1)</f>
        <v/>
      </c>
      <c r="Q44" s="33" t="str">
        <f>IFERROR(VLOOKUP(O44,'Tabelas auxiliares'!$A$228:$E$237,5,FALSE),"")</f>
        <v/>
      </c>
      <c r="R44" s="33" t="str">
        <f>IF(Q44&lt;&gt;"",Q44,IF(P44='Tabelas auxiliares'!$A$241,"CUSTEIO",IF(P44='Tabelas auxiliares'!$A$240,"INVESTIMENTO","")))</f>
        <v/>
      </c>
      <c r="S44" s="26"/>
    </row>
    <row r="45" spans="2:19" x14ac:dyDescent="0.25">
      <c r="F45" s="33" t="str">
        <f>IF(D45="","",IFERROR(VLOOKUP(D45,'Tabelas auxiliares'!$A$3:$B$62,2,FALSE),"DESCENTRALIZAÇÃO"))</f>
        <v/>
      </c>
      <c r="G45" s="33" t="str">
        <f>IFERROR(VLOOKUP($B45,'Tabelas auxiliares'!$A$66:$C$103,2,FALSE),"")</f>
        <v/>
      </c>
      <c r="H45" s="33" t="str">
        <f>IFERROR(VLOOKUP($B45,'Tabelas auxiliares'!$A$66:$C$103,3,FALSE),"")</f>
        <v/>
      </c>
      <c r="P45" s="33" t="str">
        <f t="shared" si="1"/>
        <v/>
      </c>
      <c r="Q45" s="33" t="str">
        <f>IFERROR(VLOOKUP(O45,'Tabelas auxiliares'!$A$228:$E$237,5,FALSE),"")</f>
        <v/>
      </c>
      <c r="R45" s="33" t="str">
        <f>IF(Q45&lt;&gt;"",Q45,IF(P45='Tabelas auxiliares'!$A$241,"CUSTEIO",IF(P45='Tabelas auxiliares'!$A$240,"INVESTIMENTO","")))</f>
        <v/>
      </c>
      <c r="S45" s="26"/>
    </row>
    <row r="46" spans="2:19" x14ac:dyDescent="0.25">
      <c r="F46" s="33" t="str">
        <f>IF(D46="","",IFERROR(VLOOKUP(D46,'Tabelas auxiliares'!$A$3:$B$62,2,FALSE),"DESCENTRALIZAÇÃO"))</f>
        <v/>
      </c>
      <c r="G46" s="33" t="str">
        <f>IFERROR(VLOOKUP($B46,'Tabelas auxiliares'!$A$66:$C$103,2,FALSE),"")</f>
        <v/>
      </c>
      <c r="H46" s="33" t="str">
        <f>IFERROR(VLOOKUP($B46,'Tabelas auxiliares'!$A$66:$C$103,3,FALSE),"")</f>
        <v/>
      </c>
      <c r="P46" s="33" t="str">
        <f t="shared" si="1"/>
        <v/>
      </c>
      <c r="Q46" s="33" t="str">
        <f>IFERROR(VLOOKUP(O46,'Tabelas auxiliares'!$A$228:$E$237,5,FALSE),"")</f>
        <v/>
      </c>
      <c r="R46" s="33" t="str">
        <f>IF(Q46&lt;&gt;"",Q46,IF(P46='Tabelas auxiliares'!$A$241,"CUSTEIO",IF(P46='Tabelas auxiliares'!$A$240,"INVESTIMENTO","")))</f>
        <v/>
      </c>
      <c r="S46" s="26"/>
    </row>
    <row r="47" spans="2:19" x14ac:dyDescent="0.25">
      <c r="F47" s="33" t="str">
        <f>IF(D47="","",IFERROR(VLOOKUP(D47,'Tabelas auxiliares'!$A$3:$B$62,2,FALSE),"DESCENTRALIZAÇÃO"))</f>
        <v/>
      </c>
      <c r="G47" s="33" t="str">
        <f>IFERROR(VLOOKUP($B47,'Tabelas auxiliares'!$A$66:$C$103,2,FALSE),"")</f>
        <v/>
      </c>
      <c r="H47" s="33" t="str">
        <f>IFERROR(VLOOKUP($B47,'Tabelas auxiliares'!$A$66:$C$103,3,FALSE),"")</f>
        <v/>
      </c>
      <c r="P47" s="33" t="str">
        <f t="shared" si="1"/>
        <v/>
      </c>
      <c r="Q47" s="33" t="str">
        <f>IFERROR(VLOOKUP(O47,'Tabelas auxiliares'!$A$228:$E$237,5,FALSE),"")</f>
        <v/>
      </c>
      <c r="R47" s="33" t="str">
        <f>IF(Q47&lt;&gt;"",Q47,IF(P47='Tabelas auxiliares'!$A$241,"CUSTEIO",IF(P47='Tabelas auxiliares'!$A$240,"INVESTIMENTO","")))</f>
        <v/>
      </c>
      <c r="S47" s="26"/>
    </row>
    <row r="48" spans="2:19" x14ac:dyDescent="0.25">
      <c r="F48" s="33" t="str">
        <f>IF(D48="","",IFERROR(VLOOKUP(D48,'Tabelas auxiliares'!$A$3:$B$62,2,FALSE),"DESCENTRALIZAÇÃO"))</f>
        <v/>
      </c>
      <c r="G48" s="33" t="str">
        <f>IFERROR(VLOOKUP($B48,'Tabelas auxiliares'!$A$66:$C$103,2,FALSE),"")</f>
        <v/>
      </c>
      <c r="H48" s="33" t="str">
        <f>IFERROR(VLOOKUP($B48,'Tabelas auxiliares'!$A$66:$C$103,3,FALSE),"")</f>
        <v/>
      </c>
      <c r="P48" s="33" t="str">
        <f t="shared" si="1"/>
        <v/>
      </c>
      <c r="Q48" s="33" t="str">
        <f>IFERROR(VLOOKUP(O48,'Tabelas auxiliares'!$A$228:$E$237,5,FALSE),"")</f>
        <v/>
      </c>
      <c r="R48" s="33" t="str">
        <f>IF(Q48&lt;&gt;"",Q48,IF(P48='Tabelas auxiliares'!$A$241,"CUSTEIO",IF(P48='Tabelas auxiliares'!$A$240,"INVESTIMENTO","")))</f>
        <v/>
      </c>
      <c r="S48" s="26"/>
    </row>
    <row r="49" spans="6:19" x14ac:dyDescent="0.25">
      <c r="F49" s="33" t="str">
        <f>IF(D49="","",IFERROR(VLOOKUP(D49,'Tabelas auxiliares'!$A$3:$B$62,2,FALSE),"DESCENTRALIZAÇÃO"))</f>
        <v/>
      </c>
      <c r="G49" s="33" t="str">
        <f>IFERROR(VLOOKUP($B49,'Tabelas auxiliares'!$A$66:$C$103,2,FALSE),"")</f>
        <v/>
      </c>
      <c r="H49" s="33" t="str">
        <f>IFERROR(VLOOKUP($B49,'Tabelas auxiliares'!$A$66:$C$103,3,FALSE),"")</f>
        <v/>
      </c>
      <c r="P49" s="33" t="str">
        <f t="shared" si="1"/>
        <v/>
      </c>
      <c r="Q49" s="33" t="str">
        <f>IFERROR(VLOOKUP(O49,'Tabelas auxiliares'!$A$228:$E$237,5,FALSE),"")</f>
        <v/>
      </c>
      <c r="R49" s="33" t="str">
        <f>IF(Q49&lt;&gt;"",Q49,IF(P49='Tabelas auxiliares'!$A$241,"CUSTEIO",IF(P49='Tabelas auxiliares'!$A$240,"INVESTIMENTO","")))</f>
        <v/>
      </c>
      <c r="S49" s="26"/>
    </row>
    <row r="50" spans="6:19" x14ac:dyDescent="0.25">
      <c r="F50" s="33" t="str">
        <f>IF(D50="","",IFERROR(VLOOKUP(D50,'Tabelas auxiliares'!$A$3:$B$62,2,FALSE),"DESCENTRALIZAÇÃO"))</f>
        <v/>
      </c>
      <c r="G50" s="33" t="str">
        <f>IFERROR(VLOOKUP($B50,'Tabelas auxiliares'!$A$66:$C$103,2,FALSE),"")</f>
        <v/>
      </c>
      <c r="H50" s="33" t="str">
        <f>IFERROR(VLOOKUP($B50,'Tabelas auxiliares'!$A$66:$C$103,3,FALSE),"")</f>
        <v/>
      </c>
      <c r="P50" s="33" t="str">
        <f t="shared" si="1"/>
        <v/>
      </c>
      <c r="Q50" s="33" t="str">
        <f>IFERROR(VLOOKUP(O50,'Tabelas auxiliares'!$A$228:$E$237,5,FALSE),"")</f>
        <v/>
      </c>
      <c r="R50" s="33" t="str">
        <f>IF(Q50&lt;&gt;"",Q50,IF(P50='Tabelas auxiliares'!$A$241,"CUSTEIO",IF(P50='Tabelas auxiliares'!$A$240,"INVESTIMENTO","")))</f>
        <v/>
      </c>
      <c r="S50" s="26"/>
    </row>
    <row r="51" spans="6:19" x14ac:dyDescent="0.25">
      <c r="F51" s="33" t="str">
        <f>IF(D51="","",IFERROR(VLOOKUP(D51,'Tabelas auxiliares'!$A$3:$B$62,2,FALSE),"DESCENTRALIZAÇÃO"))</f>
        <v/>
      </c>
      <c r="G51" s="33" t="str">
        <f>IFERROR(VLOOKUP($B51,'Tabelas auxiliares'!$A$66:$C$103,2,FALSE),"")</f>
        <v/>
      </c>
      <c r="H51" s="33" t="str">
        <f>IFERROR(VLOOKUP($B51,'Tabelas auxiliares'!$A$66:$C$103,3,FALSE),"")</f>
        <v/>
      </c>
      <c r="P51" s="33" t="str">
        <f t="shared" si="1"/>
        <v/>
      </c>
      <c r="Q51" s="33" t="str">
        <f>IFERROR(VLOOKUP(O51,'Tabelas auxiliares'!$A$228:$E$237,5,FALSE),"")</f>
        <v/>
      </c>
      <c r="R51" s="33" t="str">
        <f>IF(Q51&lt;&gt;"",Q51,IF(P51='Tabelas auxiliares'!$A$241,"CUSTEIO",IF(P51='Tabelas auxiliares'!$A$240,"INVESTIMENTO","")))</f>
        <v/>
      </c>
      <c r="S51" s="26"/>
    </row>
    <row r="52" spans="6:19" x14ac:dyDescent="0.25">
      <c r="F52" s="33" t="str">
        <f>IF(D52="","",IFERROR(VLOOKUP(D52,'Tabelas auxiliares'!$A$3:$B$62,2,FALSE),"DESCENTRALIZAÇÃO"))</f>
        <v/>
      </c>
      <c r="G52" s="33" t="str">
        <f>IFERROR(VLOOKUP($B52,'Tabelas auxiliares'!$A$66:$C$103,2,FALSE),"")</f>
        <v/>
      </c>
      <c r="H52" s="33" t="str">
        <f>IFERROR(VLOOKUP($B52,'Tabelas auxiliares'!$A$66:$C$103,3,FALSE),"")</f>
        <v/>
      </c>
      <c r="P52" s="33" t="str">
        <f t="shared" si="1"/>
        <v/>
      </c>
      <c r="Q52" s="33" t="str">
        <f>IFERROR(VLOOKUP(O52,'Tabelas auxiliares'!$A$228:$E$237,5,FALSE),"")</f>
        <v/>
      </c>
      <c r="R52" s="33" t="str">
        <f>IF(Q52&lt;&gt;"",Q52,IF(P52='Tabelas auxiliares'!$A$241,"CUSTEIO",IF(P52='Tabelas auxiliares'!$A$240,"INVESTIMENTO","")))</f>
        <v/>
      </c>
      <c r="S52" s="26"/>
    </row>
    <row r="53" spans="6:19" x14ac:dyDescent="0.25">
      <c r="F53" s="33" t="str">
        <f>IF(D53="","",IFERROR(VLOOKUP(D53,'Tabelas auxiliares'!$A$3:$B$62,2,FALSE),"DESCENTRALIZAÇÃO"))</f>
        <v/>
      </c>
      <c r="G53" s="33" t="str">
        <f>IFERROR(VLOOKUP($B53,'Tabelas auxiliares'!$A$66:$C$103,2,FALSE),"")</f>
        <v/>
      </c>
      <c r="H53" s="33" t="str">
        <f>IFERROR(VLOOKUP($B53,'Tabelas auxiliares'!$A$66:$C$103,3,FALSE),"")</f>
        <v/>
      </c>
      <c r="P53" s="33" t="str">
        <f t="shared" si="1"/>
        <v/>
      </c>
      <c r="Q53" s="33" t="str">
        <f>IFERROR(VLOOKUP(O53,'Tabelas auxiliares'!$A$228:$E$237,5,FALSE),"")</f>
        <v/>
      </c>
      <c r="R53" s="33" t="str">
        <f>IF(Q53&lt;&gt;"",Q53,IF(P53='Tabelas auxiliares'!$A$241,"CUSTEIO",IF(P53='Tabelas auxiliares'!$A$240,"INVESTIMENTO","")))</f>
        <v/>
      </c>
      <c r="S53" s="26"/>
    </row>
    <row r="54" spans="6:19" x14ac:dyDescent="0.25">
      <c r="F54" s="33" t="str">
        <f>IF(D54="","",IFERROR(VLOOKUP(D54,'Tabelas auxiliares'!$A$3:$B$62,2,FALSE),"DESCENTRALIZAÇÃO"))</f>
        <v/>
      </c>
      <c r="G54" s="33" t="str">
        <f>IFERROR(VLOOKUP($B54,'Tabelas auxiliares'!$A$66:$C$103,2,FALSE),"")</f>
        <v/>
      </c>
      <c r="H54" s="33" t="str">
        <f>IFERROR(VLOOKUP($B54,'Tabelas auxiliares'!$A$66:$C$103,3,FALSE),"")</f>
        <v/>
      </c>
      <c r="P54" s="33" t="str">
        <f t="shared" si="1"/>
        <v/>
      </c>
      <c r="Q54" s="33" t="str">
        <f>IFERROR(VLOOKUP(O54,'Tabelas auxiliares'!$A$228:$E$237,5,FALSE),"")</f>
        <v/>
      </c>
      <c r="R54" s="33" t="str">
        <f>IF(Q54&lt;&gt;"",Q54,IF(P54='Tabelas auxiliares'!$A$241,"CUSTEIO",IF(P54='Tabelas auxiliares'!$A$240,"INVESTIMENTO","")))</f>
        <v/>
      </c>
      <c r="S54" s="26"/>
    </row>
    <row r="55" spans="6:19" x14ac:dyDescent="0.25">
      <c r="F55" s="33" t="str">
        <f>IF(D55="","",IFERROR(VLOOKUP(D55,'Tabelas auxiliares'!$A$3:$B$62,2,FALSE),"DESCENTRALIZAÇÃO"))</f>
        <v/>
      </c>
      <c r="G55" s="33" t="str">
        <f>IFERROR(VLOOKUP($B55,'Tabelas auxiliares'!$A$66:$C$103,2,FALSE),"")</f>
        <v/>
      </c>
      <c r="H55" s="33" t="str">
        <f>IFERROR(VLOOKUP($B55,'Tabelas auxiliares'!$A$66:$C$103,3,FALSE),"")</f>
        <v/>
      </c>
      <c r="P55" s="33" t="str">
        <f t="shared" si="1"/>
        <v/>
      </c>
      <c r="Q55" s="33" t="str">
        <f>IFERROR(VLOOKUP(O55,'Tabelas auxiliares'!$A$228:$E$237,5,FALSE),"")</f>
        <v/>
      </c>
      <c r="R55" s="33" t="str">
        <f>IF(Q55&lt;&gt;"",Q55,IF(P55='Tabelas auxiliares'!$A$241,"CUSTEIO",IF(P55='Tabelas auxiliares'!$A$240,"INVESTIMENTO","")))</f>
        <v/>
      </c>
      <c r="S55" s="26"/>
    </row>
    <row r="56" spans="6:19" x14ac:dyDescent="0.25">
      <c r="F56" s="33" t="str">
        <f>IF(D56="","",IFERROR(VLOOKUP(D56,'Tabelas auxiliares'!$A$3:$B$62,2,FALSE),"DESCENTRALIZAÇÃO"))</f>
        <v/>
      </c>
      <c r="G56" s="33" t="str">
        <f>IFERROR(VLOOKUP($B56,'Tabelas auxiliares'!$A$66:$C$103,2,FALSE),"")</f>
        <v/>
      </c>
      <c r="H56" s="33" t="str">
        <f>IFERROR(VLOOKUP($B56,'Tabelas auxiliares'!$A$66:$C$103,3,FALSE),"")</f>
        <v/>
      </c>
      <c r="P56" s="33" t="str">
        <f t="shared" si="1"/>
        <v/>
      </c>
      <c r="Q56" s="33" t="str">
        <f>IFERROR(VLOOKUP(O56,'Tabelas auxiliares'!$A$228:$E$237,5,FALSE),"")</f>
        <v/>
      </c>
      <c r="R56" s="33" t="str">
        <f>IF(Q56&lt;&gt;"",Q56,IF(P56='Tabelas auxiliares'!$A$241,"CUSTEIO",IF(P56='Tabelas auxiliares'!$A$240,"INVESTIMENTO","")))</f>
        <v/>
      </c>
      <c r="S56" s="26"/>
    </row>
    <row r="57" spans="6:19" x14ac:dyDescent="0.25">
      <c r="F57" s="33" t="str">
        <f>IF(D57="","",IFERROR(VLOOKUP(D57,'Tabelas auxiliares'!$A$3:$B$62,2,FALSE),"DESCENTRALIZAÇÃO"))</f>
        <v/>
      </c>
      <c r="G57" s="33" t="str">
        <f>IFERROR(VLOOKUP($B57,'Tabelas auxiliares'!$A$66:$C$103,2,FALSE),"")</f>
        <v/>
      </c>
      <c r="H57" s="33" t="str">
        <f>IFERROR(VLOOKUP($B57,'Tabelas auxiliares'!$A$66:$C$103,3,FALSE),"")</f>
        <v/>
      </c>
      <c r="P57" s="33" t="str">
        <f t="shared" si="1"/>
        <v/>
      </c>
      <c r="Q57" s="33" t="str">
        <f>IFERROR(VLOOKUP(O57,'Tabelas auxiliares'!$A$228:$E$237,5,FALSE),"")</f>
        <v/>
      </c>
      <c r="R57" s="33" t="str">
        <f>IF(Q57&lt;&gt;"",Q57,IF(P57='Tabelas auxiliares'!$A$241,"CUSTEIO",IF(P57='Tabelas auxiliares'!$A$240,"INVESTIMENTO","")))</f>
        <v/>
      </c>
      <c r="S57" s="26"/>
    </row>
    <row r="58" spans="6:19" x14ac:dyDescent="0.25">
      <c r="F58" s="33" t="str">
        <f>IF(D58="","",IFERROR(VLOOKUP(D58,'Tabelas auxiliares'!$A$3:$B$62,2,FALSE),"DESCENTRALIZAÇÃO"))</f>
        <v/>
      </c>
      <c r="G58" s="33" t="str">
        <f>IFERROR(VLOOKUP($B58,'Tabelas auxiliares'!$A$66:$C$103,2,FALSE),"")</f>
        <v/>
      </c>
      <c r="H58" s="33" t="str">
        <f>IFERROR(VLOOKUP($B58,'Tabelas auxiliares'!$A$66:$C$103,3,FALSE),"")</f>
        <v/>
      </c>
      <c r="P58" s="33" t="str">
        <f t="shared" si="1"/>
        <v/>
      </c>
      <c r="Q58" s="33" t="str">
        <f>IFERROR(VLOOKUP(O58,'Tabelas auxiliares'!$A$228:$E$237,5,FALSE),"")</f>
        <v/>
      </c>
      <c r="R58" s="33" t="str">
        <f>IF(Q58&lt;&gt;"",Q58,IF(P58='Tabelas auxiliares'!$A$241,"CUSTEIO",IF(P58='Tabelas auxiliares'!$A$240,"INVESTIMENTO","")))</f>
        <v/>
      </c>
      <c r="S58" s="26"/>
    </row>
    <row r="59" spans="6:19" x14ac:dyDescent="0.25">
      <c r="F59" s="33" t="str">
        <f>IF(D59="","",IFERROR(VLOOKUP(D59,'Tabelas auxiliares'!$A$3:$B$62,2,FALSE),"DESCENTRALIZAÇÃO"))</f>
        <v/>
      </c>
      <c r="G59" s="33" t="str">
        <f>IFERROR(VLOOKUP($B59,'Tabelas auxiliares'!$A$66:$C$103,2,FALSE),"")</f>
        <v/>
      </c>
      <c r="H59" s="33" t="str">
        <f>IFERROR(VLOOKUP($B59,'Tabelas auxiliares'!$A$66:$C$103,3,FALSE),"")</f>
        <v/>
      </c>
      <c r="P59" s="33" t="str">
        <f t="shared" si="1"/>
        <v/>
      </c>
      <c r="Q59" s="33" t="str">
        <f>IFERROR(VLOOKUP(O59,'Tabelas auxiliares'!$A$228:$E$237,5,FALSE),"")</f>
        <v/>
      </c>
      <c r="R59" s="33" t="str">
        <f>IF(Q59&lt;&gt;"",Q59,IF(P59='Tabelas auxiliares'!$A$241,"CUSTEIO",IF(P59='Tabelas auxiliares'!$A$240,"INVESTIMENTO","")))</f>
        <v/>
      </c>
      <c r="S59" s="26"/>
    </row>
    <row r="60" spans="6:19" x14ac:dyDescent="0.25">
      <c r="F60" s="33" t="str">
        <f>IF(D60="","",IFERROR(VLOOKUP(D60,'Tabelas auxiliares'!$A$3:$B$62,2,FALSE),"DESCENTRALIZAÇÃO"))</f>
        <v/>
      </c>
      <c r="G60" s="33" t="str">
        <f>IFERROR(VLOOKUP($B60,'Tabelas auxiliares'!$A$66:$C$103,2,FALSE),"")</f>
        <v/>
      </c>
      <c r="H60" s="33" t="str">
        <f>IFERROR(VLOOKUP($B60,'Tabelas auxiliares'!$A$66:$C$103,3,FALSE),"")</f>
        <v/>
      </c>
      <c r="P60" s="33" t="str">
        <f t="shared" si="1"/>
        <v/>
      </c>
      <c r="Q60" s="33" t="str">
        <f>IFERROR(VLOOKUP(O60,'Tabelas auxiliares'!$A$228:$E$237,5,FALSE),"")</f>
        <v/>
      </c>
      <c r="R60" s="33" t="str">
        <f>IF(Q60&lt;&gt;"",Q60,IF(P60='Tabelas auxiliares'!$A$241,"CUSTEIO",IF(P60='Tabelas auxiliares'!$A$240,"INVESTIMENTO","")))</f>
        <v/>
      </c>
      <c r="S60" s="26"/>
    </row>
    <row r="61" spans="6:19" x14ac:dyDescent="0.25">
      <c r="F61" s="33" t="str">
        <f>IF(D61="","",IFERROR(VLOOKUP(D61,'Tabelas auxiliares'!$A$3:$B$62,2,FALSE),"DESCENTRALIZAÇÃO"))</f>
        <v/>
      </c>
      <c r="G61" s="33" t="str">
        <f>IFERROR(VLOOKUP($B61,'Tabelas auxiliares'!$A$66:$C$103,2,FALSE),"")</f>
        <v/>
      </c>
      <c r="H61" s="33" t="str">
        <f>IFERROR(VLOOKUP($B61,'Tabelas auxiliares'!$A$66:$C$103,3,FALSE),"")</f>
        <v/>
      </c>
      <c r="P61" s="33" t="str">
        <f t="shared" si="1"/>
        <v/>
      </c>
      <c r="Q61" s="33" t="str">
        <f>IFERROR(VLOOKUP(O61,'Tabelas auxiliares'!$A$228:$E$237,5,FALSE),"")</f>
        <v/>
      </c>
      <c r="R61" s="33" t="str">
        <f>IF(Q61&lt;&gt;"",Q61,IF(P61='Tabelas auxiliares'!$A$241,"CUSTEIO",IF(P61='Tabelas auxiliares'!$A$240,"INVESTIMENTO","")))</f>
        <v/>
      </c>
      <c r="S61" s="26"/>
    </row>
    <row r="62" spans="6:19" x14ac:dyDescent="0.25">
      <c r="F62" s="33" t="str">
        <f>IF(D62="","",IFERROR(VLOOKUP(D62,'Tabelas auxiliares'!$A$3:$B$62,2,FALSE),"DESCENTRALIZAÇÃO"))</f>
        <v/>
      </c>
      <c r="G62" s="33" t="str">
        <f>IFERROR(VLOOKUP($B62,'Tabelas auxiliares'!$A$66:$C$103,2,FALSE),"")</f>
        <v/>
      </c>
      <c r="H62" s="33" t="str">
        <f>IFERROR(VLOOKUP($B62,'Tabelas auxiliares'!$A$66:$C$103,3,FALSE),"")</f>
        <v/>
      </c>
      <c r="P62" s="33" t="str">
        <f t="shared" si="1"/>
        <v/>
      </c>
      <c r="Q62" s="33" t="str">
        <f>IFERROR(VLOOKUP(O62,'Tabelas auxiliares'!$A$228:$E$237,5,FALSE),"")</f>
        <v/>
      </c>
      <c r="R62" s="33" t="str">
        <f>IF(Q62&lt;&gt;"",Q62,IF(P62='Tabelas auxiliares'!$A$241,"CUSTEIO",IF(P62='Tabelas auxiliares'!$A$240,"INVESTIMENTO","")))</f>
        <v/>
      </c>
      <c r="S62" s="26"/>
    </row>
    <row r="63" spans="6:19" x14ac:dyDescent="0.25">
      <c r="F63" s="33" t="str">
        <f>IF(D63="","",IFERROR(VLOOKUP(D63,'Tabelas auxiliares'!$A$3:$B$62,2,FALSE),"DESCENTRALIZAÇÃO"))</f>
        <v/>
      </c>
      <c r="G63" s="33" t="str">
        <f>IFERROR(VLOOKUP($B63,'Tabelas auxiliares'!$A$66:$C$103,2,FALSE),"")</f>
        <v/>
      </c>
      <c r="H63" s="33" t="str">
        <f>IFERROR(VLOOKUP($B63,'Tabelas auxiliares'!$A$66:$C$103,3,FALSE),"")</f>
        <v/>
      </c>
      <c r="P63" s="33" t="str">
        <f t="shared" si="1"/>
        <v/>
      </c>
      <c r="Q63" s="33" t="str">
        <f>IFERROR(VLOOKUP(O63,'Tabelas auxiliares'!$A$228:$E$237,5,FALSE),"")</f>
        <v/>
      </c>
      <c r="R63" s="33" t="str">
        <f>IF(Q63&lt;&gt;"",Q63,IF(P63='Tabelas auxiliares'!$A$241,"CUSTEIO",IF(P63='Tabelas auxiliares'!$A$240,"INVESTIMENTO","")))</f>
        <v/>
      </c>
      <c r="S63" s="26"/>
    </row>
    <row r="64" spans="6:19" x14ac:dyDescent="0.25">
      <c r="F64" s="33" t="str">
        <f>IF(D64="","",IFERROR(VLOOKUP(D64,'Tabelas auxiliares'!$A$3:$B$62,2,FALSE),"DESCENTRALIZAÇÃO"))</f>
        <v/>
      </c>
      <c r="G64" s="33" t="str">
        <f>IFERROR(VLOOKUP($B64,'Tabelas auxiliares'!$A$66:$C$103,2,FALSE),"")</f>
        <v/>
      </c>
      <c r="H64" s="33" t="str">
        <f>IFERROR(VLOOKUP($B64,'Tabelas auxiliares'!$A$66:$C$103,3,FALSE),"")</f>
        <v/>
      </c>
      <c r="P64" s="33" t="str">
        <f t="shared" si="1"/>
        <v/>
      </c>
      <c r="Q64" s="33" t="str">
        <f>IFERROR(VLOOKUP(O64,'Tabelas auxiliares'!$A$228:$E$237,5,FALSE),"")</f>
        <v/>
      </c>
      <c r="R64" s="33" t="str">
        <f>IF(Q64&lt;&gt;"",Q64,IF(P64='Tabelas auxiliares'!$A$241,"CUSTEIO",IF(P64='Tabelas auxiliares'!$A$240,"INVESTIMENTO","")))</f>
        <v/>
      </c>
      <c r="S64" s="26"/>
    </row>
    <row r="65" spans="6:19" x14ac:dyDescent="0.25">
      <c r="F65" s="33" t="str">
        <f>IF(D65="","",IFERROR(VLOOKUP(D65,'Tabelas auxiliares'!$A$3:$B$62,2,FALSE),"DESCENTRALIZAÇÃO"))</f>
        <v/>
      </c>
      <c r="G65" s="33" t="str">
        <f>IFERROR(VLOOKUP($B65,'Tabelas auxiliares'!$A$66:$C$103,2,FALSE),"")</f>
        <v/>
      </c>
      <c r="H65" s="33" t="str">
        <f>IFERROR(VLOOKUP($B65,'Tabelas auxiliares'!$A$66:$C$103,3,FALSE),"")</f>
        <v/>
      </c>
      <c r="P65" s="33" t="str">
        <f t="shared" si="1"/>
        <v/>
      </c>
      <c r="Q65" s="33" t="str">
        <f>IFERROR(VLOOKUP(O65,'Tabelas auxiliares'!$A$228:$E$237,5,FALSE),"")</f>
        <v/>
      </c>
      <c r="R65" s="33" t="str">
        <f>IF(Q65&lt;&gt;"",Q65,IF(P65='Tabelas auxiliares'!$A$241,"CUSTEIO",IF(P65='Tabelas auxiliares'!$A$240,"INVESTIMENTO","")))</f>
        <v/>
      </c>
      <c r="S65" s="26"/>
    </row>
    <row r="66" spans="6:19" x14ac:dyDescent="0.25">
      <c r="F66" s="33" t="str">
        <f>IF(D66="","",IFERROR(VLOOKUP(D66,'Tabelas auxiliares'!$A$3:$B$62,2,FALSE),"DESCENTRALIZAÇÃO"))</f>
        <v/>
      </c>
      <c r="G66" s="33" t="str">
        <f>IFERROR(VLOOKUP($B66,'Tabelas auxiliares'!$A$66:$C$103,2,FALSE),"")</f>
        <v/>
      </c>
      <c r="H66" s="33" t="str">
        <f>IFERROR(VLOOKUP($B66,'Tabelas auxiliares'!$A$66:$C$103,3,FALSE),"")</f>
        <v/>
      </c>
      <c r="P66" s="33" t="str">
        <f t="shared" si="1"/>
        <v/>
      </c>
      <c r="Q66" s="33" t="str">
        <f>IFERROR(VLOOKUP(O66,'Tabelas auxiliares'!$A$228:$E$237,5,FALSE),"")</f>
        <v/>
      </c>
      <c r="R66" s="33" t="str">
        <f>IF(Q66&lt;&gt;"",Q66,IF(P66='Tabelas auxiliares'!$A$241,"CUSTEIO",IF(P66='Tabelas auxiliares'!$A$240,"INVESTIMENTO","")))</f>
        <v/>
      </c>
      <c r="S66" s="26"/>
    </row>
    <row r="67" spans="6:19" x14ac:dyDescent="0.25">
      <c r="F67" s="33" t="str">
        <f>IF(D67="","",IFERROR(VLOOKUP(D67,'Tabelas auxiliares'!$A$3:$B$62,2,FALSE),"DESCENTRALIZAÇÃO"))</f>
        <v/>
      </c>
      <c r="G67" s="33" t="str">
        <f>IFERROR(VLOOKUP($B67,'Tabelas auxiliares'!$A$66:$C$103,2,FALSE),"")</f>
        <v/>
      </c>
      <c r="H67" s="33" t="str">
        <f>IFERROR(VLOOKUP($B67,'Tabelas auxiliares'!$A$66:$C$103,3,FALSE),"")</f>
        <v/>
      </c>
      <c r="P67" s="33" t="str">
        <f t="shared" si="1"/>
        <v/>
      </c>
      <c r="Q67" s="33" t="str">
        <f>IFERROR(VLOOKUP(O67,'Tabelas auxiliares'!$A$228:$E$237,5,FALSE),"")</f>
        <v/>
      </c>
      <c r="R67" s="33" t="str">
        <f>IF(Q67&lt;&gt;"",Q67,IF(P67='Tabelas auxiliares'!$A$241,"CUSTEIO",IF(P67='Tabelas auxiliares'!$A$240,"INVESTIMENTO","")))</f>
        <v/>
      </c>
      <c r="S67" s="26"/>
    </row>
    <row r="68" spans="6:19" x14ac:dyDescent="0.25">
      <c r="F68" s="33" t="str">
        <f>IF(D68="","",IFERROR(VLOOKUP(D68,'Tabelas auxiliares'!$A$3:$B$62,2,FALSE),"DESCENTRALIZAÇÃO"))</f>
        <v/>
      </c>
      <c r="G68" s="33" t="str">
        <f>IFERROR(VLOOKUP($B68,'Tabelas auxiliares'!$A$66:$C$103,2,FALSE),"")</f>
        <v/>
      </c>
      <c r="H68" s="33" t="str">
        <f>IFERROR(VLOOKUP($B68,'Tabelas auxiliares'!$A$66:$C$103,3,FALSE),"")</f>
        <v/>
      </c>
      <c r="P68" s="33" t="str">
        <f t="shared" ref="P68:P131" si="2">LEFT(N68,1)</f>
        <v/>
      </c>
      <c r="Q68" s="33" t="str">
        <f>IFERROR(VLOOKUP(O68,'Tabelas auxiliares'!$A$228:$E$237,5,FALSE),"")</f>
        <v/>
      </c>
      <c r="R68" s="33" t="str">
        <f>IF(Q68&lt;&gt;"",Q68,IF(P68='Tabelas auxiliares'!$A$241,"CUSTEIO",IF(P68='Tabelas auxiliares'!$A$240,"INVESTIMENTO","")))</f>
        <v/>
      </c>
      <c r="S68" s="26"/>
    </row>
    <row r="69" spans="6:19" x14ac:dyDescent="0.25">
      <c r="F69" s="33" t="str">
        <f>IF(D69="","",IFERROR(VLOOKUP(D69,'Tabelas auxiliares'!$A$3:$B$62,2,FALSE),"DESCENTRALIZAÇÃO"))</f>
        <v/>
      </c>
      <c r="G69" s="33" t="str">
        <f>IFERROR(VLOOKUP($B69,'Tabelas auxiliares'!$A$66:$C$103,2,FALSE),"")</f>
        <v/>
      </c>
      <c r="H69" s="33" t="str">
        <f>IFERROR(VLOOKUP($B69,'Tabelas auxiliares'!$A$66:$C$103,3,FALSE),"")</f>
        <v/>
      </c>
      <c r="P69" s="33" t="str">
        <f t="shared" si="2"/>
        <v/>
      </c>
      <c r="Q69" s="33" t="str">
        <f>IFERROR(VLOOKUP(O69,'Tabelas auxiliares'!$A$228:$E$237,5,FALSE),"")</f>
        <v/>
      </c>
      <c r="R69" s="33" t="str">
        <f>IF(Q69&lt;&gt;"",Q69,IF(P69='Tabelas auxiliares'!$A$241,"CUSTEIO",IF(P69='Tabelas auxiliares'!$A$240,"INVESTIMENTO","")))</f>
        <v/>
      </c>
      <c r="S69" s="26"/>
    </row>
    <row r="70" spans="6:19" x14ac:dyDescent="0.25">
      <c r="F70" s="33" t="str">
        <f>IF(D70="","",IFERROR(VLOOKUP(D70,'Tabelas auxiliares'!$A$3:$B$62,2,FALSE),"DESCENTRALIZAÇÃO"))</f>
        <v/>
      </c>
      <c r="G70" s="33" t="str">
        <f>IFERROR(VLOOKUP($B70,'Tabelas auxiliares'!$A$66:$C$103,2,FALSE),"")</f>
        <v/>
      </c>
      <c r="H70" s="33" t="str">
        <f>IFERROR(VLOOKUP($B70,'Tabelas auxiliares'!$A$66:$C$103,3,FALSE),"")</f>
        <v/>
      </c>
      <c r="P70" s="33" t="str">
        <f t="shared" si="2"/>
        <v/>
      </c>
      <c r="Q70" s="33" t="str">
        <f>IFERROR(VLOOKUP(O70,'Tabelas auxiliares'!$A$228:$E$237,5,FALSE),"")</f>
        <v/>
      </c>
      <c r="R70" s="33" t="str">
        <f>IF(Q70&lt;&gt;"",Q70,IF(P70='Tabelas auxiliares'!$A$241,"CUSTEIO",IF(P70='Tabelas auxiliares'!$A$240,"INVESTIMENTO","")))</f>
        <v/>
      </c>
      <c r="S70" s="26"/>
    </row>
    <row r="71" spans="6:19" x14ac:dyDescent="0.25">
      <c r="F71" s="33" t="str">
        <f>IF(D71="","",IFERROR(VLOOKUP(D71,'Tabelas auxiliares'!$A$3:$B$62,2,FALSE),"DESCENTRALIZAÇÃO"))</f>
        <v/>
      </c>
      <c r="G71" s="33" t="str">
        <f>IFERROR(VLOOKUP($B71,'Tabelas auxiliares'!$A$66:$C$103,2,FALSE),"")</f>
        <v/>
      </c>
      <c r="H71" s="33" t="str">
        <f>IFERROR(VLOOKUP($B71,'Tabelas auxiliares'!$A$66:$C$103,3,FALSE),"")</f>
        <v/>
      </c>
      <c r="P71" s="33" t="str">
        <f t="shared" si="2"/>
        <v/>
      </c>
      <c r="Q71" s="33" t="str">
        <f>IFERROR(VLOOKUP(O71,'Tabelas auxiliares'!$A$228:$E$237,5,FALSE),"")</f>
        <v/>
      </c>
      <c r="R71" s="33" t="str">
        <f>IF(Q71&lt;&gt;"",Q71,IF(P71='Tabelas auxiliares'!$A$241,"CUSTEIO",IF(P71='Tabelas auxiliares'!$A$240,"INVESTIMENTO","")))</f>
        <v/>
      </c>
      <c r="S71" s="26"/>
    </row>
    <row r="72" spans="6:19" x14ac:dyDescent="0.25">
      <c r="F72" s="33" t="str">
        <f>IF(D72="","",IFERROR(VLOOKUP(D72,'Tabelas auxiliares'!$A$3:$B$62,2,FALSE),"DESCENTRALIZAÇÃO"))</f>
        <v/>
      </c>
      <c r="G72" s="33" t="str">
        <f>IFERROR(VLOOKUP($B72,'Tabelas auxiliares'!$A$66:$C$103,2,FALSE),"")</f>
        <v/>
      </c>
      <c r="H72" s="33" t="str">
        <f>IFERROR(VLOOKUP($B72,'Tabelas auxiliares'!$A$66:$C$103,3,FALSE),"")</f>
        <v/>
      </c>
      <c r="P72" s="33" t="str">
        <f t="shared" si="2"/>
        <v/>
      </c>
      <c r="Q72" s="33" t="str">
        <f>IFERROR(VLOOKUP(O72,'Tabelas auxiliares'!$A$228:$E$237,5,FALSE),"")</f>
        <v/>
      </c>
      <c r="R72" s="33" t="str">
        <f>IF(Q72&lt;&gt;"",Q72,IF(P72='Tabelas auxiliares'!$A$241,"CUSTEIO",IF(P72='Tabelas auxiliares'!$A$240,"INVESTIMENTO","")))</f>
        <v/>
      </c>
      <c r="S72" s="26"/>
    </row>
    <row r="73" spans="6:19" x14ac:dyDescent="0.25">
      <c r="F73" s="33" t="str">
        <f>IF(D73="","",IFERROR(VLOOKUP(D73,'Tabelas auxiliares'!$A$3:$B$62,2,FALSE),"DESCENTRALIZAÇÃO"))</f>
        <v/>
      </c>
      <c r="G73" s="33" t="str">
        <f>IFERROR(VLOOKUP($B73,'Tabelas auxiliares'!$A$66:$C$103,2,FALSE),"")</f>
        <v/>
      </c>
      <c r="H73" s="33" t="str">
        <f>IFERROR(VLOOKUP($B73,'Tabelas auxiliares'!$A$66:$C$103,3,FALSE),"")</f>
        <v/>
      </c>
      <c r="P73" s="33" t="str">
        <f t="shared" si="2"/>
        <v/>
      </c>
      <c r="Q73" s="33" t="str">
        <f>IFERROR(VLOOKUP(O73,'Tabelas auxiliares'!$A$228:$E$237,5,FALSE),"")</f>
        <v/>
      </c>
      <c r="R73" s="33" t="str">
        <f>IF(Q73&lt;&gt;"",Q73,IF(P73='Tabelas auxiliares'!$A$241,"CUSTEIO",IF(P73='Tabelas auxiliares'!$A$240,"INVESTIMENTO","")))</f>
        <v/>
      </c>
      <c r="S73" s="26"/>
    </row>
    <row r="74" spans="6:19" x14ac:dyDescent="0.25">
      <c r="F74" s="33" t="str">
        <f>IF(D74="","",IFERROR(VLOOKUP(D74,'Tabelas auxiliares'!$A$3:$B$62,2,FALSE),"DESCENTRALIZAÇÃO"))</f>
        <v/>
      </c>
      <c r="G74" s="33" t="str">
        <f>IFERROR(VLOOKUP($B74,'Tabelas auxiliares'!$A$66:$C$103,2,FALSE),"")</f>
        <v/>
      </c>
      <c r="H74" s="33" t="str">
        <f>IFERROR(VLOOKUP($B74,'Tabelas auxiliares'!$A$66:$C$103,3,FALSE),"")</f>
        <v/>
      </c>
      <c r="P74" s="33" t="str">
        <f t="shared" si="2"/>
        <v/>
      </c>
      <c r="Q74" s="33" t="str">
        <f>IFERROR(VLOOKUP(O74,'Tabelas auxiliares'!$A$228:$E$237,5,FALSE),"")</f>
        <v/>
      </c>
      <c r="R74" s="33" t="str">
        <f>IF(Q74&lt;&gt;"",Q74,IF(P74='Tabelas auxiliares'!$A$241,"CUSTEIO",IF(P74='Tabelas auxiliares'!$A$240,"INVESTIMENTO","")))</f>
        <v/>
      </c>
      <c r="S74" s="26"/>
    </row>
    <row r="75" spans="6:19" x14ac:dyDescent="0.25">
      <c r="F75" s="33" t="str">
        <f>IF(D75="","",IFERROR(VLOOKUP(D75,'Tabelas auxiliares'!$A$3:$B$62,2,FALSE),"DESCENTRALIZAÇÃO"))</f>
        <v/>
      </c>
      <c r="G75" s="33" t="str">
        <f>IFERROR(VLOOKUP($B75,'Tabelas auxiliares'!$A$66:$C$103,2,FALSE),"")</f>
        <v/>
      </c>
      <c r="H75" s="33" t="str">
        <f>IFERROR(VLOOKUP($B75,'Tabelas auxiliares'!$A$66:$C$103,3,FALSE),"")</f>
        <v/>
      </c>
      <c r="P75" s="33" t="str">
        <f t="shared" si="2"/>
        <v/>
      </c>
      <c r="Q75" s="33" t="str">
        <f>IFERROR(VLOOKUP(O75,'Tabelas auxiliares'!$A$228:$E$237,5,FALSE),"")</f>
        <v/>
      </c>
      <c r="R75" s="33" t="str">
        <f>IF(Q75&lt;&gt;"",Q75,IF(P75='Tabelas auxiliares'!$A$241,"CUSTEIO",IF(P75='Tabelas auxiliares'!$A$240,"INVESTIMENTO","")))</f>
        <v/>
      </c>
      <c r="S75" s="26"/>
    </row>
    <row r="76" spans="6:19" x14ac:dyDescent="0.25">
      <c r="F76" s="33" t="str">
        <f>IF(D76="","",IFERROR(VLOOKUP(D76,'Tabelas auxiliares'!$A$3:$B$62,2,FALSE),"DESCENTRALIZAÇÃO"))</f>
        <v/>
      </c>
      <c r="G76" s="33" t="str">
        <f>IFERROR(VLOOKUP($B76,'Tabelas auxiliares'!$A$66:$C$103,2,FALSE),"")</f>
        <v/>
      </c>
      <c r="H76" s="33" t="str">
        <f>IFERROR(VLOOKUP($B76,'Tabelas auxiliares'!$A$66:$C$103,3,FALSE),"")</f>
        <v/>
      </c>
      <c r="P76" s="33" t="str">
        <f t="shared" si="2"/>
        <v/>
      </c>
      <c r="Q76" s="33" t="str">
        <f>IFERROR(VLOOKUP(O76,'Tabelas auxiliares'!$A$228:$E$237,5,FALSE),"")</f>
        <v/>
      </c>
      <c r="R76" s="33" t="str">
        <f>IF(Q76&lt;&gt;"",Q76,IF(P76='Tabelas auxiliares'!$A$241,"CUSTEIO",IF(P76='Tabelas auxiliares'!$A$240,"INVESTIMENTO","")))</f>
        <v/>
      </c>
      <c r="S76" s="26"/>
    </row>
    <row r="77" spans="6:19" x14ac:dyDescent="0.25">
      <c r="F77" s="33" t="str">
        <f>IF(D77="","",IFERROR(VLOOKUP(D77,'Tabelas auxiliares'!$A$3:$B$62,2,FALSE),"DESCENTRALIZAÇÃO"))</f>
        <v/>
      </c>
      <c r="G77" s="33" t="str">
        <f>IFERROR(VLOOKUP($B77,'Tabelas auxiliares'!$A$66:$C$103,2,FALSE),"")</f>
        <v/>
      </c>
      <c r="H77" s="33" t="str">
        <f>IFERROR(VLOOKUP($B77,'Tabelas auxiliares'!$A$66:$C$103,3,FALSE),"")</f>
        <v/>
      </c>
      <c r="P77" s="33" t="str">
        <f t="shared" si="2"/>
        <v/>
      </c>
      <c r="Q77" s="33" t="str">
        <f>IFERROR(VLOOKUP(O77,'Tabelas auxiliares'!$A$228:$E$237,5,FALSE),"")</f>
        <v/>
      </c>
      <c r="R77" s="33" t="str">
        <f>IF(Q77&lt;&gt;"",Q77,IF(P77='Tabelas auxiliares'!$A$241,"CUSTEIO",IF(P77='Tabelas auxiliares'!$A$240,"INVESTIMENTO","")))</f>
        <v/>
      </c>
      <c r="S77" s="26"/>
    </row>
    <row r="78" spans="6:19" x14ac:dyDescent="0.25">
      <c r="F78" s="33" t="str">
        <f>IF(D78="","",IFERROR(VLOOKUP(D78,'Tabelas auxiliares'!$A$3:$B$62,2,FALSE),"DESCENTRALIZAÇÃO"))</f>
        <v/>
      </c>
      <c r="G78" s="33" t="str">
        <f>IFERROR(VLOOKUP($B78,'Tabelas auxiliares'!$A$66:$C$103,2,FALSE),"")</f>
        <v/>
      </c>
      <c r="H78" s="33" t="str">
        <f>IFERROR(VLOOKUP($B78,'Tabelas auxiliares'!$A$66:$C$103,3,FALSE),"")</f>
        <v/>
      </c>
      <c r="P78" s="33" t="str">
        <f t="shared" si="2"/>
        <v/>
      </c>
      <c r="Q78" s="33" t="str">
        <f>IFERROR(VLOOKUP(O78,'Tabelas auxiliares'!$A$228:$E$237,5,FALSE),"")</f>
        <v/>
      </c>
      <c r="R78" s="33" t="str">
        <f>IF(Q78&lt;&gt;"",Q78,IF(P78='Tabelas auxiliares'!$A$241,"CUSTEIO",IF(P78='Tabelas auxiliares'!$A$240,"INVESTIMENTO","")))</f>
        <v/>
      </c>
      <c r="S78" s="26"/>
    </row>
    <row r="79" spans="6:19" x14ac:dyDescent="0.25">
      <c r="F79" s="33" t="str">
        <f>IF(D79="","",IFERROR(VLOOKUP(D79,'Tabelas auxiliares'!$A$3:$B$62,2,FALSE),"DESCENTRALIZAÇÃO"))</f>
        <v/>
      </c>
      <c r="G79" s="33" t="str">
        <f>IFERROR(VLOOKUP($B79,'Tabelas auxiliares'!$A$66:$C$103,2,FALSE),"")</f>
        <v/>
      </c>
      <c r="H79" s="33" t="str">
        <f>IFERROR(VLOOKUP($B79,'Tabelas auxiliares'!$A$66:$C$103,3,FALSE),"")</f>
        <v/>
      </c>
      <c r="P79" s="33" t="str">
        <f t="shared" si="2"/>
        <v/>
      </c>
      <c r="Q79" s="33" t="str">
        <f>IFERROR(VLOOKUP(O79,'Tabelas auxiliares'!$A$228:$E$237,5,FALSE),"")</f>
        <v/>
      </c>
      <c r="R79" s="33" t="str">
        <f>IF(Q79&lt;&gt;"",Q79,IF(P79='Tabelas auxiliares'!$A$241,"CUSTEIO",IF(P79='Tabelas auxiliares'!$A$240,"INVESTIMENTO","")))</f>
        <v/>
      </c>
      <c r="S79" s="26"/>
    </row>
    <row r="80" spans="6:19" x14ac:dyDescent="0.25">
      <c r="F80" s="33" t="str">
        <f>IF(D80="","",IFERROR(VLOOKUP(D80,'Tabelas auxiliares'!$A$3:$B$62,2,FALSE),"DESCENTRALIZAÇÃO"))</f>
        <v/>
      </c>
      <c r="G80" s="33" t="str">
        <f>IFERROR(VLOOKUP($B80,'Tabelas auxiliares'!$A$66:$C$103,2,FALSE),"")</f>
        <v/>
      </c>
      <c r="H80" s="33" t="str">
        <f>IFERROR(VLOOKUP($B80,'Tabelas auxiliares'!$A$66:$C$103,3,FALSE),"")</f>
        <v/>
      </c>
      <c r="P80" s="33" t="str">
        <f t="shared" si="2"/>
        <v/>
      </c>
      <c r="Q80" s="33" t="str">
        <f>IFERROR(VLOOKUP(O80,'Tabelas auxiliares'!$A$228:$E$237,5,FALSE),"")</f>
        <v/>
      </c>
      <c r="R80" s="33" t="str">
        <f>IF(Q80&lt;&gt;"",Q80,IF(P80='Tabelas auxiliares'!$A$241,"CUSTEIO",IF(P80='Tabelas auxiliares'!$A$240,"INVESTIMENTO","")))</f>
        <v/>
      </c>
      <c r="S80" s="26"/>
    </row>
    <row r="81" spans="6:19" x14ac:dyDescent="0.25">
      <c r="F81" s="33" t="str">
        <f>IF(D81="","",IFERROR(VLOOKUP(D81,'Tabelas auxiliares'!$A$3:$B$62,2,FALSE),"DESCENTRALIZAÇÃO"))</f>
        <v/>
      </c>
      <c r="G81" s="33" t="str">
        <f>IFERROR(VLOOKUP($B81,'Tabelas auxiliares'!$A$66:$C$103,2,FALSE),"")</f>
        <v/>
      </c>
      <c r="H81" s="33" t="str">
        <f>IFERROR(VLOOKUP($B81,'Tabelas auxiliares'!$A$66:$C$103,3,FALSE),"")</f>
        <v/>
      </c>
      <c r="P81" s="33" t="str">
        <f t="shared" si="2"/>
        <v/>
      </c>
      <c r="Q81" s="33" t="str">
        <f>IFERROR(VLOOKUP(O81,'Tabelas auxiliares'!$A$228:$E$237,5,FALSE),"")</f>
        <v/>
      </c>
      <c r="R81" s="33" t="str">
        <f>IF(Q81&lt;&gt;"",Q81,IF(P81='Tabelas auxiliares'!$A$241,"CUSTEIO",IF(P81='Tabelas auxiliares'!$A$240,"INVESTIMENTO","")))</f>
        <v/>
      </c>
      <c r="S81" s="26"/>
    </row>
    <row r="82" spans="6:19" x14ac:dyDescent="0.25">
      <c r="F82" s="33" t="str">
        <f>IF(D82="","",IFERROR(VLOOKUP(D82,'Tabelas auxiliares'!$A$3:$B$62,2,FALSE),"DESCENTRALIZAÇÃO"))</f>
        <v/>
      </c>
      <c r="G82" s="33" t="str">
        <f>IFERROR(VLOOKUP($B82,'Tabelas auxiliares'!$A$66:$C$103,2,FALSE),"")</f>
        <v/>
      </c>
      <c r="H82" s="33" t="str">
        <f>IFERROR(VLOOKUP($B82,'Tabelas auxiliares'!$A$66:$C$103,3,FALSE),"")</f>
        <v/>
      </c>
      <c r="P82" s="33" t="str">
        <f t="shared" si="2"/>
        <v/>
      </c>
      <c r="Q82" s="33" t="str">
        <f>IFERROR(VLOOKUP(O82,'Tabelas auxiliares'!$A$228:$E$237,5,FALSE),"")</f>
        <v/>
      </c>
      <c r="R82" s="33" t="str">
        <f>IF(Q82&lt;&gt;"",Q82,IF(P82='Tabelas auxiliares'!$A$241,"CUSTEIO",IF(P82='Tabelas auxiliares'!$A$240,"INVESTIMENTO","")))</f>
        <v/>
      </c>
      <c r="S82" s="26"/>
    </row>
    <row r="83" spans="6:19" x14ac:dyDescent="0.25">
      <c r="F83" s="33" t="str">
        <f>IF(D83="","",IFERROR(VLOOKUP(D83,'Tabelas auxiliares'!$A$3:$B$62,2,FALSE),"DESCENTRALIZAÇÃO"))</f>
        <v/>
      </c>
      <c r="G83" s="33" t="str">
        <f>IFERROR(VLOOKUP($B83,'Tabelas auxiliares'!$A$66:$C$103,2,FALSE),"")</f>
        <v/>
      </c>
      <c r="H83" s="33" t="str">
        <f>IFERROR(VLOOKUP($B83,'Tabelas auxiliares'!$A$66:$C$103,3,FALSE),"")</f>
        <v/>
      </c>
      <c r="P83" s="33" t="str">
        <f t="shared" si="2"/>
        <v/>
      </c>
      <c r="Q83" s="33" t="str">
        <f>IFERROR(VLOOKUP(O83,'Tabelas auxiliares'!$A$228:$E$237,5,FALSE),"")</f>
        <v/>
      </c>
      <c r="R83" s="33" t="str">
        <f>IF(Q83&lt;&gt;"",Q83,IF(P83='Tabelas auxiliares'!$A$241,"CUSTEIO",IF(P83='Tabelas auxiliares'!$A$240,"INVESTIMENTO","")))</f>
        <v/>
      </c>
      <c r="S83" s="26"/>
    </row>
    <row r="84" spans="6:19" x14ac:dyDescent="0.25">
      <c r="F84" s="33" t="str">
        <f>IF(D84="","",IFERROR(VLOOKUP(D84,'Tabelas auxiliares'!$A$3:$B$62,2,FALSE),"DESCENTRALIZAÇÃO"))</f>
        <v/>
      </c>
      <c r="G84" s="33" t="str">
        <f>IFERROR(VLOOKUP($B84,'Tabelas auxiliares'!$A$66:$C$103,2,FALSE),"")</f>
        <v/>
      </c>
      <c r="H84" s="33" t="str">
        <f>IFERROR(VLOOKUP($B84,'Tabelas auxiliares'!$A$66:$C$103,3,FALSE),"")</f>
        <v/>
      </c>
      <c r="P84" s="33" t="str">
        <f t="shared" si="2"/>
        <v/>
      </c>
      <c r="Q84" s="33" t="str">
        <f>IFERROR(VLOOKUP(O84,'Tabelas auxiliares'!$A$228:$E$237,5,FALSE),"")</f>
        <v/>
      </c>
      <c r="R84" s="33" t="str">
        <f>IF(Q84&lt;&gt;"",Q84,IF(P84='Tabelas auxiliares'!$A$241,"CUSTEIO",IF(P84='Tabelas auxiliares'!$A$240,"INVESTIMENTO","")))</f>
        <v/>
      </c>
      <c r="S84" s="26"/>
    </row>
    <row r="85" spans="6:19" x14ac:dyDescent="0.25">
      <c r="F85" s="33" t="str">
        <f>IF(D85="","",IFERROR(VLOOKUP(D85,'Tabelas auxiliares'!$A$3:$B$62,2,FALSE),"DESCENTRALIZAÇÃO"))</f>
        <v/>
      </c>
      <c r="G85" s="33" t="str">
        <f>IFERROR(VLOOKUP($B85,'Tabelas auxiliares'!$A$66:$C$103,2,FALSE),"")</f>
        <v/>
      </c>
      <c r="H85" s="33" t="str">
        <f>IFERROR(VLOOKUP($B85,'Tabelas auxiliares'!$A$66:$C$103,3,FALSE),"")</f>
        <v/>
      </c>
      <c r="P85" s="33" t="str">
        <f t="shared" si="2"/>
        <v/>
      </c>
      <c r="Q85" s="33" t="str">
        <f>IFERROR(VLOOKUP(O85,'Tabelas auxiliares'!$A$228:$E$237,5,FALSE),"")</f>
        <v/>
      </c>
      <c r="R85" s="33" t="str">
        <f>IF(Q85&lt;&gt;"",Q85,IF(P85='Tabelas auxiliares'!$A$241,"CUSTEIO",IF(P85='Tabelas auxiliares'!$A$240,"INVESTIMENTO","")))</f>
        <v/>
      </c>
      <c r="S85" s="26"/>
    </row>
    <row r="86" spans="6:19" x14ac:dyDescent="0.25">
      <c r="F86" s="33" t="str">
        <f>IF(D86="","",IFERROR(VLOOKUP(D86,'Tabelas auxiliares'!$A$3:$B$62,2,FALSE),"DESCENTRALIZAÇÃO"))</f>
        <v/>
      </c>
      <c r="G86" s="33" t="str">
        <f>IFERROR(VLOOKUP($B86,'Tabelas auxiliares'!$A$66:$C$103,2,FALSE),"")</f>
        <v/>
      </c>
      <c r="H86" s="33" t="str">
        <f>IFERROR(VLOOKUP($B86,'Tabelas auxiliares'!$A$66:$C$103,3,FALSE),"")</f>
        <v/>
      </c>
      <c r="P86" s="33" t="str">
        <f t="shared" si="2"/>
        <v/>
      </c>
      <c r="Q86" s="33" t="str">
        <f>IFERROR(VLOOKUP(O86,'Tabelas auxiliares'!$A$228:$E$237,5,FALSE),"")</f>
        <v/>
      </c>
      <c r="R86" s="33" t="str">
        <f>IF(Q86&lt;&gt;"",Q86,IF(P86='Tabelas auxiliares'!$A$241,"CUSTEIO",IF(P86='Tabelas auxiliares'!$A$240,"INVESTIMENTO","")))</f>
        <v/>
      </c>
      <c r="S86" s="26"/>
    </row>
    <row r="87" spans="6:19" x14ac:dyDescent="0.25">
      <c r="F87" s="33" t="str">
        <f>IF(D87="","",IFERROR(VLOOKUP(D87,'Tabelas auxiliares'!$A$3:$B$62,2,FALSE),"DESCENTRALIZAÇÃO"))</f>
        <v/>
      </c>
      <c r="G87" s="33" t="str">
        <f>IFERROR(VLOOKUP($B87,'Tabelas auxiliares'!$A$66:$C$103,2,FALSE),"")</f>
        <v/>
      </c>
      <c r="H87" s="33" t="str">
        <f>IFERROR(VLOOKUP($B87,'Tabelas auxiliares'!$A$66:$C$103,3,FALSE),"")</f>
        <v/>
      </c>
      <c r="P87" s="33" t="str">
        <f t="shared" si="2"/>
        <v/>
      </c>
      <c r="Q87" s="33" t="str">
        <f>IFERROR(VLOOKUP(O87,'Tabelas auxiliares'!$A$228:$E$237,5,FALSE),"")</f>
        <v/>
      </c>
      <c r="R87" s="33" t="str">
        <f>IF(Q87&lt;&gt;"",Q87,IF(P87='Tabelas auxiliares'!$A$241,"CUSTEIO",IF(P87='Tabelas auxiliares'!$A$240,"INVESTIMENTO","")))</f>
        <v/>
      </c>
      <c r="S87" s="26"/>
    </row>
    <row r="88" spans="6:19" x14ac:dyDescent="0.25">
      <c r="F88" s="33" t="str">
        <f>IF(D88="","",IFERROR(VLOOKUP(D88,'Tabelas auxiliares'!$A$3:$B$62,2,FALSE),"DESCENTRALIZAÇÃO"))</f>
        <v/>
      </c>
      <c r="G88" s="33" t="str">
        <f>IFERROR(VLOOKUP($B88,'Tabelas auxiliares'!$A$66:$C$103,2,FALSE),"")</f>
        <v/>
      </c>
      <c r="H88" s="33" t="str">
        <f>IFERROR(VLOOKUP($B88,'Tabelas auxiliares'!$A$66:$C$103,3,FALSE),"")</f>
        <v/>
      </c>
      <c r="P88" s="33" t="str">
        <f t="shared" si="2"/>
        <v/>
      </c>
      <c r="Q88" s="33" t="str">
        <f>IFERROR(VLOOKUP(O88,'Tabelas auxiliares'!$A$228:$E$237,5,FALSE),"")</f>
        <v/>
      </c>
      <c r="R88" s="33" t="str">
        <f>IF(Q88&lt;&gt;"",Q88,IF(P88='Tabelas auxiliares'!$A$241,"CUSTEIO",IF(P88='Tabelas auxiliares'!$A$240,"INVESTIMENTO","")))</f>
        <v/>
      </c>
      <c r="S88" s="26"/>
    </row>
    <row r="89" spans="6:19" x14ac:dyDescent="0.25">
      <c r="F89" s="33" t="str">
        <f>IF(D89="","",IFERROR(VLOOKUP(D89,'Tabelas auxiliares'!$A$3:$B$62,2,FALSE),"DESCENTRALIZAÇÃO"))</f>
        <v/>
      </c>
      <c r="G89" s="33" t="str">
        <f>IFERROR(VLOOKUP($B89,'Tabelas auxiliares'!$A$66:$C$103,2,FALSE),"")</f>
        <v/>
      </c>
      <c r="H89" s="33" t="str">
        <f>IFERROR(VLOOKUP($B89,'Tabelas auxiliares'!$A$66:$C$103,3,FALSE),"")</f>
        <v/>
      </c>
      <c r="P89" s="33" t="str">
        <f t="shared" si="2"/>
        <v/>
      </c>
      <c r="Q89" s="33" t="str">
        <f>IFERROR(VLOOKUP(O89,'Tabelas auxiliares'!$A$228:$E$237,5,FALSE),"")</f>
        <v/>
      </c>
      <c r="R89" s="33" t="str">
        <f>IF(Q89&lt;&gt;"",Q89,IF(P89='Tabelas auxiliares'!$A$241,"CUSTEIO",IF(P89='Tabelas auxiliares'!$A$240,"INVESTIMENTO","")))</f>
        <v/>
      </c>
      <c r="S89" s="26"/>
    </row>
    <row r="90" spans="6:19" x14ac:dyDescent="0.25">
      <c r="F90" s="33" t="str">
        <f>IF(D90="","",IFERROR(VLOOKUP(D90,'Tabelas auxiliares'!$A$3:$B$62,2,FALSE),"DESCENTRALIZAÇÃO"))</f>
        <v/>
      </c>
      <c r="G90" s="33" t="str">
        <f>IFERROR(VLOOKUP($B90,'Tabelas auxiliares'!$A$66:$C$103,2,FALSE),"")</f>
        <v/>
      </c>
      <c r="H90" s="33" t="str">
        <f>IFERROR(VLOOKUP($B90,'Tabelas auxiliares'!$A$66:$C$103,3,FALSE),"")</f>
        <v/>
      </c>
      <c r="P90" s="33" t="str">
        <f t="shared" si="2"/>
        <v/>
      </c>
      <c r="Q90" s="33" t="str">
        <f>IFERROR(VLOOKUP(O90,'Tabelas auxiliares'!$A$228:$E$237,5,FALSE),"")</f>
        <v/>
      </c>
      <c r="R90" s="33" t="str">
        <f>IF(Q90&lt;&gt;"",Q90,IF(P90='Tabelas auxiliares'!$A$241,"CUSTEIO",IF(P90='Tabelas auxiliares'!$A$240,"INVESTIMENTO","")))</f>
        <v/>
      </c>
      <c r="S90" s="26"/>
    </row>
    <row r="91" spans="6:19" x14ac:dyDescent="0.25">
      <c r="F91" s="33" t="str">
        <f>IF(D91="","",IFERROR(VLOOKUP(D91,'Tabelas auxiliares'!$A$3:$B$62,2,FALSE),"DESCENTRALIZAÇÃO"))</f>
        <v/>
      </c>
      <c r="G91" s="33" t="str">
        <f>IFERROR(VLOOKUP($B91,'Tabelas auxiliares'!$A$66:$C$103,2,FALSE),"")</f>
        <v/>
      </c>
      <c r="H91" s="33" t="str">
        <f>IFERROR(VLOOKUP($B91,'Tabelas auxiliares'!$A$66:$C$103,3,FALSE),"")</f>
        <v/>
      </c>
      <c r="P91" s="33" t="str">
        <f t="shared" si="2"/>
        <v/>
      </c>
      <c r="Q91" s="33" t="str">
        <f>IFERROR(VLOOKUP(O91,'Tabelas auxiliares'!$A$228:$E$237,5,FALSE),"")</f>
        <v/>
      </c>
      <c r="R91" s="33" t="str">
        <f>IF(Q91&lt;&gt;"",Q91,IF(P91='Tabelas auxiliares'!$A$241,"CUSTEIO",IF(P91='Tabelas auxiliares'!$A$240,"INVESTIMENTO","")))</f>
        <v/>
      </c>
      <c r="S91" s="26"/>
    </row>
    <row r="92" spans="6:19" x14ac:dyDescent="0.25">
      <c r="F92" s="33" t="str">
        <f>IF(D92="","",IFERROR(VLOOKUP(D92,'Tabelas auxiliares'!$A$3:$B$62,2,FALSE),"DESCENTRALIZAÇÃO"))</f>
        <v/>
      </c>
      <c r="G92" s="33" t="str">
        <f>IFERROR(VLOOKUP($B92,'Tabelas auxiliares'!$A$66:$C$103,2,FALSE),"")</f>
        <v/>
      </c>
      <c r="H92" s="33" t="str">
        <f>IFERROR(VLOOKUP($B92,'Tabelas auxiliares'!$A$66:$C$103,3,FALSE),"")</f>
        <v/>
      </c>
      <c r="P92" s="33" t="str">
        <f t="shared" si="2"/>
        <v/>
      </c>
      <c r="Q92" s="33" t="str">
        <f>IFERROR(VLOOKUP(O92,'Tabelas auxiliares'!$A$228:$E$237,5,FALSE),"")</f>
        <v/>
      </c>
      <c r="R92" s="33" t="str">
        <f>IF(Q92&lt;&gt;"",Q92,IF(P92='Tabelas auxiliares'!$A$241,"CUSTEIO",IF(P92='Tabelas auxiliares'!$A$240,"INVESTIMENTO","")))</f>
        <v/>
      </c>
      <c r="S92" s="26"/>
    </row>
    <row r="93" spans="6:19" x14ac:dyDescent="0.25">
      <c r="F93" s="33" t="str">
        <f>IF(D93="","",IFERROR(VLOOKUP(D93,'Tabelas auxiliares'!$A$3:$B$62,2,FALSE),"DESCENTRALIZAÇÃO"))</f>
        <v/>
      </c>
      <c r="G93" s="33" t="str">
        <f>IFERROR(VLOOKUP($B93,'Tabelas auxiliares'!$A$66:$C$103,2,FALSE),"")</f>
        <v/>
      </c>
      <c r="H93" s="33" t="str">
        <f>IFERROR(VLOOKUP($B93,'Tabelas auxiliares'!$A$66:$C$103,3,FALSE),"")</f>
        <v/>
      </c>
      <c r="P93" s="33" t="str">
        <f t="shared" si="2"/>
        <v/>
      </c>
      <c r="Q93" s="33" t="str">
        <f>IFERROR(VLOOKUP(O93,'Tabelas auxiliares'!$A$228:$E$237,5,FALSE),"")</f>
        <v/>
      </c>
      <c r="R93" s="33" t="str">
        <f>IF(Q93&lt;&gt;"",Q93,IF(P93='Tabelas auxiliares'!$A$241,"CUSTEIO",IF(P93='Tabelas auxiliares'!$A$240,"INVESTIMENTO","")))</f>
        <v/>
      </c>
      <c r="S93" s="26"/>
    </row>
    <row r="94" spans="6:19" x14ac:dyDescent="0.25">
      <c r="F94" s="33" t="str">
        <f>IF(D94="","",IFERROR(VLOOKUP(D94,'Tabelas auxiliares'!$A$3:$B$62,2,FALSE),"DESCENTRALIZAÇÃO"))</f>
        <v/>
      </c>
      <c r="G94" s="33" t="str">
        <f>IFERROR(VLOOKUP($B94,'Tabelas auxiliares'!$A$66:$C$103,2,FALSE),"")</f>
        <v/>
      </c>
      <c r="H94" s="33" t="str">
        <f>IFERROR(VLOOKUP($B94,'Tabelas auxiliares'!$A$66:$C$103,3,FALSE),"")</f>
        <v/>
      </c>
      <c r="P94" s="33" t="str">
        <f t="shared" si="2"/>
        <v/>
      </c>
      <c r="Q94" s="33" t="str">
        <f>IFERROR(VLOOKUP(O94,'Tabelas auxiliares'!$A$228:$E$237,5,FALSE),"")</f>
        <v/>
      </c>
      <c r="R94" s="33" t="str">
        <f>IF(Q94&lt;&gt;"",Q94,IF(P94='Tabelas auxiliares'!$A$241,"CUSTEIO",IF(P94='Tabelas auxiliares'!$A$240,"INVESTIMENTO","")))</f>
        <v/>
      </c>
      <c r="S94" s="26"/>
    </row>
    <row r="95" spans="6:19" x14ac:dyDescent="0.25">
      <c r="F95" s="33" t="str">
        <f>IF(D95="","",IFERROR(VLOOKUP(D95,'Tabelas auxiliares'!$A$3:$B$62,2,FALSE),"DESCENTRALIZAÇÃO"))</f>
        <v/>
      </c>
      <c r="G95" s="33" t="str">
        <f>IFERROR(VLOOKUP($B95,'Tabelas auxiliares'!$A$66:$C$103,2,FALSE),"")</f>
        <v/>
      </c>
      <c r="H95" s="33" t="str">
        <f>IFERROR(VLOOKUP($B95,'Tabelas auxiliares'!$A$66:$C$103,3,FALSE),"")</f>
        <v/>
      </c>
      <c r="P95" s="33" t="str">
        <f t="shared" si="2"/>
        <v/>
      </c>
      <c r="Q95" s="33" t="str">
        <f>IFERROR(VLOOKUP(O95,'Tabelas auxiliares'!$A$228:$E$237,5,FALSE),"")</f>
        <v/>
      </c>
      <c r="R95" s="33" t="str">
        <f>IF(Q95&lt;&gt;"",Q95,IF(P95='Tabelas auxiliares'!$A$241,"CUSTEIO",IF(P95='Tabelas auxiliares'!$A$240,"INVESTIMENTO","")))</f>
        <v/>
      </c>
      <c r="S95" s="26"/>
    </row>
    <row r="96" spans="6:19" x14ac:dyDescent="0.25">
      <c r="F96" s="33" t="str">
        <f>IF(D96="","",IFERROR(VLOOKUP(D96,'Tabelas auxiliares'!$A$3:$B$62,2,FALSE),"DESCENTRALIZAÇÃO"))</f>
        <v/>
      </c>
      <c r="G96" s="33" t="str">
        <f>IFERROR(VLOOKUP($B96,'Tabelas auxiliares'!$A$66:$C$103,2,FALSE),"")</f>
        <v/>
      </c>
      <c r="H96" s="33" t="str">
        <f>IFERROR(VLOOKUP($B96,'Tabelas auxiliares'!$A$66:$C$103,3,FALSE),"")</f>
        <v/>
      </c>
      <c r="P96" s="33" t="str">
        <f t="shared" si="2"/>
        <v/>
      </c>
      <c r="Q96" s="33" t="str">
        <f>IFERROR(VLOOKUP(O96,'Tabelas auxiliares'!$A$228:$E$237,5,FALSE),"")</f>
        <v/>
      </c>
      <c r="R96" s="33" t="str">
        <f>IF(Q96&lt;&gt;"",Q96,IF(P96='Tabelas auxiliares'!$A$241,"CUSTEIO",IF(P96='Tabelas auxiliares'!$A$240,"INVESTIMENTO","")))</f>
        <v/>
      </c>
      <c r="S96" s="26"/>
    </row>
    <row r="97" spans="6:19" x14ac:dyDescent="0.25">
      <c r="F97" s="33" t="str">
        <f>IF(D97="","",IFERROR(VLOOKUP(D97,'Tabelas auxiliares'!$A$3:$B$62,2,FALSE),"DESCENTRALIZAÇÃO"))</f>
        <v/>
      </c>
      <c r="G97" s="33" t="str">
        <f>IFERROR(VLOOKUP($B97,'Tabelas auxiliares'!$A$66:$C$103,2,FALSE),"")</f>
        <v/>
      </c>
      <c r="H97" s="33" t="str">
        <f>IFERROR(VLOOKUP($B97,'Tabelas auxiliares'!$A$66:$C$103,3,FALSE),"")</f>
        <v/>
      </c>
      <c r="P97" s="33" t="str">
        <f t="shared" si="2"/>
        <v/>
      </c>
      <c r="Q97" s="33" t="str">
        <f>IFERROR(VLOOKUP(O97,'Tabelas auxiliares'!$A$228:$E$237,5,FALSE),"")</f>
        <v/>
      </c>
      <c r="R97" s="33" t="str">
        <f>IF(Q97&lt;&gt;"",Q97,IF(P97='Tabelas auxiliares'!$A$241,"CUSTEIO",IF(P97='Tabelas auxiliares'!$A$240,"INVESTIMENTO","")))</f>
        <v/>
      </c>
      <c r="S97" s="26"/>
    </row>
    <row r="98" spans="6:19" x14ac:dyDescent="0.25">
      <c r="F98" s="33" t="str">
        <f>IF(D98="","",IFERROR(VLOOKUP(D98,'Tabelas auxiliares'!$A$3:$B$62,2,FALSE),"DESCENTRALIZAÇÃO"))</f>
        <v/>
      </c>
      <c r="G98" s="33" t="str">
        <f>IFERROR(VLOOKUP($B98,'Tabelas auxiliares'!$A$66:$C$103,2,FALSE),"")</f>
        <v/>
      </c>
      <c r="H98" s="33" t="str">
        <f>IFERROR(VLOOKUP($B98,'Tabelas auxiliares'!$A$66:$C$103,3,FALSE),"")</f>
        <v/>
      </c>
      <c r="P98" s="33" t="str">
        <f t="shared" si="2"/>
        <v/>
      </c>
      <c r="Q98" s="33" t="str">
        <f>IFERROR(VLOOKUP(O98,'Tabelas auxiliares'!$A$228:$E$237,5,FALSE),"")</f>
        <v/>
      </c>
      <c r="R98" s="33" t="str">
        <f>IF(Q98&lt;&gt;"",Q98,IF(P98='Tabelas auxiliares'!$A$241,"CUSTEIO",IF(P98='Tabelas auxiliares'!$A$240,"INVESTIMENTO","")))</f>
        <v/>
      </c>
      <c r="S98" s="26"/>
    </row>
    <row r="99" spans="6:19" x14ac:dyDescent="0.25">
      <c r="F99" s="33" t="str">
        <f>IF(D99="","",IFERROR(VLOOKUP(D99,'Tabelas auxiliares'!$A$3:$B$62,2,FALSE),"DESCENTRALIZAÇÃO"))</f>
        <v/>
      </c>
      <c r="G99" s="33" t="str">
        <f>IFERROR(VLOOKUP($B99,'Tabelas auxiliares'!$A$66:$C$103,2,FALSE),"")</f>
        <v/>
      </c>
      <c r="H99" s="33" t="str">
        <f>IFERROR(VLOOKUP($B99,'Tabelas auxiliares'!$A$66:$C$103,3,FALSE),"")</f>
        <v/>
      </c>
      <c r="P99" s="33" t="str">
        <f t="shared" si="2"/>
        <v/>
      </c>
      <c r="Q99" s="33" t="str">
        <f>IFERROR(VLOOKUP(O99,'Tabelas auxiliares'!$A$228:$E$237,5,FALSE),"")</f>
        <v/>
      </c>
      <c r="R99" s="33" t="str">
        <f>IF(Q99&lt;&gt;"",Q99,IF(P99='Tabelas auxiliares'!$A$241,"CUSTEIO",IF(P99='Tabelas auxiliares'!$A$240,"INVESTIMENTO","")))</f>
        <v/>
      </c>
      <c r="S99" s="26"/>
    </row>
    <row r="100" spans="6:19" x14ac:dyDescent="0.25">
      <c r="F100" s="33" t="str">
        <f>IF(D100="","",IFERROR(VLOOKUP(D100,'Tabelas auxiliares'!$A$3:$B$62,2,FALSE),"DESCENTRALIZAÇÃO"))</f>
        <v/>
      </c>
      <c r="G100" s="33" t="str">
        <f>IFERROR(VLOOKUP($B100,'Tabelas auxiliares'!$A$66:$C$103,2,FALSE),"")</f>
        <v/>
      </c>
      <c r="H100" s="33" t="str">
        <f>IFERROR(VLOOKUP($B100,'Tabelas auxiliares'!$A$66:$C$103,3,FALSE),"")</f>
        <v/>
      </c>
      <c r="P100" s="33" t="str">
        <f t="shared" si="2"/>
        <v/>
      </c>
      <c r="Q100" s="33" t="str">
        <f>IFERROR(VLOOKUP(O100,'Tabelas auxiliares'!$A$228:$E$237,5,FALSE),"")</f>
        <v/>
      </c>
      <c r="R100" s="33" t="str">
        <f>IF(Q100&lt;&gt;"",Q100,IF(P100='Tabelas auxiliares'!$A$241,"CUSTEIO",IF(P100='Tabelas auxiliares'!$A$240,"INVESTIMENTO","")))</f>
        <v/>
      </c>
      <c r="S100" s="26"/>
    </row>
    <row r="101" spans="6:19" x14ac:dyDescent="0.25">
      <c r="F101" s="33" t="str">
        <f>IF(D101="","",IFERROR(VLOOKUP(D101,'Tabelas auxiliares'!$A$3:$B$62,2,FALSE),"DESCENTRALIZAÇÃO"))</f>
        <v/>
      </c>
      <c r="G101" s="33" t="str">
        <f>IFERROR(VLOOKUP($B101,'Tabelas auxiliares'!$A$66:$C$103,2,FALSE),"")</f>
        <v/>
      </c>
      <c r="H101" s="33" t="str">
        <f>IFERROR(VLOOKUP($B101,'Tabelas auxiliares'!$A$66:$C$103,3,FALSE),"")</f>
        <v/>
      </c>
      <c r="P101" s="33" t="str">
        <f t="shared" si="2"/>
        <v/>
      </c>
      <c r="Q101" s="33" t="str">
        <f>IFERROR(VLOOKUP(O101,'Tabelas auxiliares'!$A$228:$E$237,5,FALSE),"")</f>
        <v/>
      </c>
      <c r="R101" s="33" t="str">
        <f>IF(Q101&lt;&gt;"",Q101,IF(P101='Tabelas auxiliares'!$A$241,"CUSTEIO",IF(P101='Tabelas auxiliares'!$A$240,"INVESTIMENTO","")))</f>
        <v/>
      </c>
      <c r="S101" s="26"/>
    </row>
    <row r="102" spans="6:19" x14ac:dyDescent="0.25">
      <c r="F102" s="33" t="str">
        <f>IF(D102="","",IFERROR(VLOOKUP(D102,'Tabelas auxiliares'!$A$3:$B$62,2,FALSE),"DESCENTRALIZAÇÃO"))</f>
        <v/>
      </c>
      <c r="G102" s="33" t="str">
        <f>IFERROR(VLOOKUP($B102,'Tabelas auxiliares'!$A$66:$C$103,2,FALSE),"")</f>
        <v/>
      </c>
      <c r="H102" s="33" t="str">
        <f>IFERROR(VLOOKUP($B102,'Tabelas auxiliares'!$A$66:$C$103,3,FALSE),"")</f>
        <v/>
      </c>
      <c r="P102" s="33" t="str">
        <f t="shared" si="2"/>
        <v/>
      </c>
      <c r="Q102" s="33" t="str">
        <f>IFERROR(VLOOKUP(O102,'Tabelas auxiliares'!$A$228:$E$237,5,FALSE),"")</f>
        <v/>
      </c>
      <c r="R102" s="33" t="str">
        <f>IF(Q102&lt;&gt;"",Q102,IF(P102='Tabelas auxiliares'!$A$241,"CUSTEIO",IF(P102='Tabelas auxiliares'!$A$240,"INVESTIMENTO","")))</f>
        <v/>
      </c>
      <c r="S102" s="26"/>
    </row>
    <row r="103" spans="6:19" x14ac:dyDescent="0.25">
      <c r="F103" s="33" t="str">
        <f>IF(D103="","",IFERROR(VLOOKUP(D103,'Tabelas auxiliares'!$A$3:$B$62,2,FALSE),"DESCENTRALIZAÇÃO"))</f>
        <v/>
      </c>
      <c r="G103" s="33" t="str">
        <f>IFERROR(VLOOKUP($B103,'Tabelas auxiliares'!$A$66:$C$103,2,FALSE),"")</f>
        <v/>
      </c>
      <c r="H103" s="33" t="str">
        <f>IFERROR(VLOOKUP($B103,'Tabelas auxiliares'!$A$66:$C$103,3,FALSE),"")</f>
        <v/>
      </c>
      <c r="P103" s="33" t="str">
        <f t="shared" si="2"/>
        <v/>
      </c>
      <c r="Q103" s="33" t="str">
        <f>IFERROR(VLOOKUP(O103,'Tabelas auxiliares'!$A$228:$E$237,5,FALSE),"")</f>
        <v/>
      </c>
      <c r="R103" s="33" t="str">
        <f>IF(Q103&lt;&gt;"",Q103,IF(P103='Tabelas auxiliares'!$A$241,"CUSTEIO",IF(P103='Tabelas auxiliares'!$A$240,"INVESTIMENTO","")))</f>
        <v/>
      </c>
      <c r="S103" s="26"/>
    </row>
    <row r="104" spans="6:19" x14ac:dyDescent="0.25">
      <c r="F104" s="33" t="str">
        <f>IF(D104="","",IFERROR(VLOOKUP(D104,'Tabelas auxiliares'!$A$3:$B$62,2,FALSE),"DESCENTRALIZAÇÃO"))</f>
        <v/>
      </c>
      <c r="G104" s="33" t="str">
        <f>IFERROR(VLOOKUP($B104,'Tabelas auxiliares'!$A$66:$C$103,2,FALSE),"")</f>
        <v/>
      </c>
      <c r="H104" s="33" t="str">
        <f>IFERROR(VLOOKUP($B104,'Tabelas auxiliares'!$A$66:$C$103,3,FALSE),"")</f>
        <v/>
      </c>
      <c r="P104" s="33" t="str">
        <f t="shared" si="2"/>
        <v/>
      </c>
      <c r="Q104" s="33" t="str">
        <f>IFERROR(VLOOKUP(O104,'Tabelas auxiliares'!$A$228:$E$237,5,FALSE),"")</f>
        <v/>
      </c>
      <c r="R104" s="33" t="str">
        <f>IF(Q104&lt;&gt;"",Q104,IF(P104='Tabelas auxiliares'!$A$241,"CUSTEIO",IF(P104='Tabelas auxiliares'!$A$240,"INVESTIMENTO","")))</f>
        <v/>
      </c>
    </row>
    <row r="105" spans="6:19" x14ac:dyDescent="0.25">
      <c r="F105" s="33" t="str">
        <f>IF(D105="","",IFERROR(VLOOKUP(D105,'Tabelas auxiliares'!$A$3:$B$62,2,FALSE),"DESCENTRALIZAÇÃO"))</f>
        <v/>
      </c>
      <c r="G105" s="33" t="str">
        <f>IFERROR(VLOOKUP($B105,'Tabelas auxiliares'!$A$66:$C$103,2,FALSE),"")</f>
        <v/>
      </c>
      <c r="H105" s="33" t="str">
        <f>IFERROR(VLOOKUP($B105,'Tabelas auxiliares'!$A$66:$C$103,3,FALSE),"")</f>
        <v/>
      </c>
      <c r="P105" s="33" t="str">
        <f t="shared" si="2"/>
        <v/>
      </c>
      <c r="Q105" s="33" t="str">
        <f>IFERROR(VLOOKUP(O105,'Tabelas auxiliares'!$A$228:$E$237,5,FALSE),"")</f>
        <v/>
      </c>
      <c r="R105" s="33" t="str">
        <f>IF(Q105&lt;&gt;"",Q105,IF(P105='Tabelas auxiliares'!$A$241,"CUSTEIO",IF(P105='Tabelas auxiliares'!$A$240,"INVESTIMENTO","")))</f>
        <v/>
      </c>
    </row>
    <row r="106" spans="6:19" x14ac:dyDescent="0.25">
      <c r="F106" s="33" t="str">
        <f>IF(D106="","",IFERROR(VLOOKUP(D106,'Tabelas auxiliares'!$A$3:$B$62,2,FALSE),"DESCENTRALIZAÇÃO"))</f>
        <v/>
      </c>
      <c r="G106" s="33" t="str">
        <f>IFERROR(VLOOKUP($B106,'Tabelas auxiliares'!$A$66:$C$103,2,FALSE),"")</f>
        <v/>
      </c>
      <c r="H106" s="33" t="str">
        <f>IFERROR(VLOOKUP($B106,'Tabelas auxiliares'!$A$66:$C$103,3,FALSE),"")</f>
        <v/>
      </c>
      <c r="P106" s="33" t="str">
        <f t="shared" si="2"/>
        <v/>
      </c>
      <c r="Q106" s="33" t="str">
        <f>IFERROR(VLOOKUP(O106,'Tabelas auxiliares'!$A$228:$E$237,5,FALSE),"")</f>
        <v/>
      </c>
      <c r="R106" s="33" t="str">
        <f>IF(Q106&lt;&gt;"",Q106,IF(P106='Tabelas auxiliares'!$A$241,"CUSTEIO",IF(P106='Tabelas auxiliares'!$A$240,"INVESTIMENTO","")))</f>
        <v/>
      </c>
    </row>
    <row r="107" spans="6:19" x14ac:dyDescent="0.25">
      <c r="F107" s="33" t="str">
        <f>IF(D107="","",IFERROR(VLOOKUP(D107,'Tabelas auxiliares'!$A$3:$B$62,2,FALSE),"DESCENTRALIZAÇÃO"))</f>
        <v/>
      </c>
      <c r="G107" s="33" t="str">
        <f>IFERROR(VLOOKUP($B107,'Tabelas auxiliares'!$A$66:$C$103,2,FALSE),"")</f>
        <v/>
      </c>
      <c r="H107" s="33" t="str">
        <f>IFERROR(VLOOKUP($B107,'Tabelas auxiliares'!$A$66:$C$103,3,FALSE),"")</f>
        <v/>
      </c>
      <c r="P107" s="33" t="str">
        <f t="shared" si="2"/>
        <v/>
      </c>
      <c r="Q107" s="33" t="str">
        <f>IFERROR(VLOOKUP(O107,'Tabelas auxiliares'!$A$228:$E$237,5,FALSE),"")</f>
        <v/>
      </c>
      <c r="R107" s="33" t="str">
        <f>IF(Q107&lt;&gt;"",Q107,IF(P107='Tabelas auxiliares'!$A$241,"CUSTEIO",IF(P107='Tabelas auxiliares'!$A$240,"INVESTIMENTO","")))</f>
        <v/>
      </c>
    </row>
    <row r="108" spans="6:19" x14ac:dyDescent="0.25">
      <c r="F108" s="33" t="str">
        <f>IF(D108="","",IFERROR(VLOOKUP(D108,'Tabelas auxiliares'!$A$3:$B$62,2,FALSE),"DESCENTRALIZAÇÃO"))</f>
        <v/>
      </c>
      <c r="G108" s="33" t="str">
        <f>IFERROR(VLOOKUP($B108,'Tabelas auxiliares'!$A$66:$C$103,2,FALSE),"")</f>
        <v/>
      </c>
      <c r="H108" s="33" t="str">
        <f>IFERROR(VLOOKUP($B108,'Tabelas auxiliares'!$A$66:$C$103,3,FALSE),"")</f>
        <v/>
      </c>
      <c r="P108" s="33" t="str">
        <f t="shared" si="2"/>
        <v/>
      </c>
      <c r="Q108" s="33" t="str">
        <f>IFERROR(VLOOKUP(O108,'Tabelas auxiliares'!$A$228:$E$237,5,FALSE),"")</f>
        <v/>
      </c>
      <c r="R108" s="33" t="str">
        <f>IF(Q108&lt;&gt;"",Q108,IF(P108='Tabelas auxiliares'!$A$241,"CUSTEIO",IF(P108='Tabelas auxiliares'!$A$240,"INVESTIMENTO","")))</f>
        <v/>
      </c>
    </row>
    <row r="109" spans="6:19" x14ac:dyDescent="0.25">
      <c r="F109" s="33" t="str">
        <f>IF(D109="","",IFERROR(VLOOKUP(D109,'Tabelas auxiliares'!$A$3:$B$62,2,FALSE),"DESCENTRALIZAÇÃO"))</f>
        <v/>
      </c>
      <c r="G109" s="33" t="str">
        <f>IFERROR(VLOOKUP($B109,'Tabelas auxiliares'!$A$66:$C$103,2,FALSE),"")</f>
        <v/>
      </c>
      <c r="H109" s="33" t="str">
        <f>IFERROR(VLOOKUP($B109,'Tabelas auxiliares'!$A$66:$C$103,3,FALSE),"")</f>
        <v/>
      </c>
      <c r="P109" s="33" t="str">
        <f t="shared" si="2"/>
        <v/>
      </c>
      <c r="Q109" s="33" t="str">
        <f>IFERROR(VLOOKUP(O109,'Tabelas auxiliares'!$A$228:$E$237,5,FALSE),"")</f>
        <v/>
      </c>
      <c r="R109" s="33" t="str">
        <f>IF(Q109&lt;&gt;"",Q109,IF(P109='Tabelas auxiliares'!$A$241,"CUSTEIO",IF(P109='Tabelas auxiliares'!$A$240,"INVESTIMENTO","")))</f>
        <v/>
      </c>
    </row>
    <row r="110" spans="6:19" x14ac:dyDescent="0.25">
      <c r="F110" s="33" t="str">
        <f>IF(D110="","",IFERROR(VLOOKUP(D110,'Tabelas auxiliares'!$A$3:$B$62,2,FALSE),"DESCENTRALIZAÇÃO"))</f>
        <v/>
      </c>
      <c r="G110" s="33" t="str">
        <f>IFERROR(VLOOKUP($B110,'Tabelas auxiliares'!$A$66:$C$103,2,FALSE),"")</f>
        <v/>
      </c>
      <c r="H110" s="33" t="str">
        <f>IFERROR(VLOOKUP($B110,'Tabelas auxiliares'!$A$66:$C$103,3,FALSE),"")</f>
        <v/>
      </c>
      <c r="P110" s="33" t="str">
        <f t="shared" si="2"/>
        <v/>
      </c>
      <c r="Q110" s="33" t="str">
        <f>IFERROR(VLOOKUP(O110,'Tabelas auxiliares'!$A$228:$E$237,5,FALSE),"")</f>
        <v/>
      </c>
      <c r="R110" s="33" t="str">
        <f>IF(Q110&lt;&gt;"",Q110,IF(P110='Tabelas auxiliares'!$A$241,"CUSTEIO",IF(P110='Tabelas auxiliares'!$A$240,"INVESTIMENTO","")))</f>
        <v/>
      </c>
    </row>
    <row r="111" spans="6:19" x14ac:dyDescent="0.25">
      <c r="F111" s="33" t="str">
        <f>IF(D111="","",IFERROR(VLOOKUP(D111,'Tabelas auxiliares'!$A$3:$B$62,2,FALSE),"DESCENTRALIZAÇÃO"))</f>
        <v/>
      </c>
      <c r="G111" s="33" t="str">
        <f>IFERROR(VLOOKUP($B111,'Tabelas auxiliares'!$A$66:$C$103,2,FALSE),"")</f>
        <v/>
      </c>
      <c r="H111" s="33" t="str">
        <f>IFERROR(VLOOKUP($B111,'Tabelas auxiliares'!$A$66:$C$103,3,FALSE),"")</f>
        <v/>
      </c>
      <c r="P111" s="33" t="str">
        <f t="shared" si="2"/>
        <v/>
      </c>
      <c r="Q111" s="33" t="str">
        <f>IFERROR(VLOOKUP(O111,'Tabelas auxiliares'!$A$228:$E$237,5,FALSE),"")</f>
        <v/>
      </c>
      <c r="R111" s="33" t="str">
        <f>IF(Q111&lt;&gt;"",Q111,IF(P111='Tabelas auxiliares'!$A$241,"CUSTEIO",IF(P111='Tabelas auxiliares'!$A$240,"INVESTIMENTO","")))</f>
        <v/>
      </c>
    </row>
    <row r="112" spans="6:19" x14ac:dyDescent="0.25">
      <c r="F112" s="33" t="str">
        <f>IF(D112="","",IFERROR(VLOOKUP(D112,'Tabelas auxiliares'!$A$3:$B$62,2,FALSE),"DESCENTRALIZAÇÃO"))</f>
        <v/>
      </c>
      <c r="G112" s="33" t="str">
        <f>IFERROR(VLOOKUP($B112,'Tabelas auxiliares'!$A$66:$C$103,2,FALSE),"")</f>
        <v/>
      </c>
      <c r="H112" s="33" t="str">
        <f>IFERROR(VLOOKUP($B112,'Tabelas auxiliares'!$A$66:$C$103,3,FALSE),"")</f>
        <v/>
      </c>
      <c r="P112" s="33" t="str">
        <f t="shared" si="2"/>
        <v/>
      </c>
      <c r="Q112" s="33" t="str">
        <f>IFERROR(VLOOKUP(O112,'Tabelas auxiliares'!$A$228:$E$237,5,FALSE),"")</f>
        <v/>
      </c>
      <c r="R112" s="33" t="str">
        <f>IF(Q112&lt;&gt;"",Q112,IF(P112='Tabelas auxiliares'!$A$241,"CUSTEIO",IF(P112='Tabelas auxiliares'!$A$240,"INVESTIMENTO","")))</f>
        <v/>
      </c>
    </row>
    <row r="113" spans="6:18" x14ac:dyDescent="0.25">
      <c r="F113" s="33" t="str">
        <f>IF(D113="","",IFERROR(VLOOKUP(D113,'Tabelas auxiliares'!$A$3:$B$62,2,FALSE),"DESCENTRALIZAÇÃO"))</f>
        <v/>
      </c>
      <c r="G113" s="33" t="str">
        <f>IFERROR(VLOOKUP($B113,'Tabelas auxiliares'!$A$66:$C$103,2,FALSE),"")</f>
        <v/>
      </c>
      <c r="H113" s="33" t="str">
        <f>IFERROR(VLOOKUP($B113,'Tabelas auxiliares'!$A$66:$C$103,3,FALSE),"")</f>
        <v/>
      </c>
      <c r="P113" s="33" t="str">
        <f t="shared" si="2"/>
        <v/>
      </c>
      <c r="Q113" s="33" t="str">
        <f>IFERROR(VLOOKUP(O113,'Tabelas auxiliares'!$A$228:$E$237,5,FALSE),"")</f>
        <v/>
      </c>
      <c r="R113" s="33" t="str">
        <f>IF(Q113&lt;&gt;"",Q113,IF(P113='Tabelas auxiliares'!$A$241,"CUSTEIO",IF(P113='Tabelas auxiliares'!$A$240,"INVESTIMENTO","")))</f>
        <v/>
      </c>
    </row>
    <row r="114" spans="6:18" x14ac:dyDescent="0.25">
      <c r="F114" s="33" t="str">
        <f>IF(D114="","",IFERROR(VLOOKUP(D114,'Tabelas auxiliares'!$A$3:$B$62,2,FALSE),"DESCENTRALIZAÇÃO"))</f>
        <v/>
      </c>
      <c r="G114" s="33" t="str">
        <f>IFERROR(VLOOKUP($B114,'Tabelas auxiliares'!$A$66:$C$103,2,FALSE),"")</f>
        <v/>
      </c>
      <c r="H114" s="33" t="str">
        <f>IFERROR(VLOOKUP($B114,'Tabelas auxiliares'!$A$66:$C$103,3,FALSE),"")</f>
        <v/>
      </c>
      <c r="P114" s="33" t="str">
        <f t="shared" si="2"/>
        <v/>
      </c>
      <c r="Q114" s="33" t="str">
        <f>IFERROR(VLOOKUP(O114,'Tabelas auxiliares'!$A$228:$E$237,5,FALSE),"")</f>
        <v/>
      </c>
      <c r="R114" s="33" t="str">
        <f>IF(Q114&lt;&gt;"",Q114,IF(P114='Tabelas auxiliares'!$A$241,"CUSTEIO",IF(P114='Tabelas auxiliares'!$A$240,"INVESTIMENTO","")))</f>
        <v/>
      </c>
    </row>
    <row r="115" spans="6:18" x14ac:dyDescent="0.25">
      <c r="F115" s="33" t="str">
        <f>IF(D115="","",IFERROR(VLOOKUP(D115,'Tabelas auxiliares'!$A$3:$B$62,2,FALSE),"DESCENTRALIZAÇÃO"))</f>
        <v/>
      </c>
      <c r="G115" s="33" t="str">
        <f>IFERROR(VLOOKUP($B115,'Tabelas auxiliares'!$A$66:$C$103,2,FALSE),"")</f>
        <v/>
      </c>
      <c r="H115" s="33" t="str">
        <f>IFERROR(VLOOKUP($B115,'Tabelas auxiliares'!$A$66:$C$103,3,FALSE),"")</f>
        <v/>
      </c>
      <c r="P115" s="33" t="str">
        <f t="shared" si="2"/>
        <v/>
      </c>
      <c r="Q115" s="33" t="str">
        <f>IFERROR(VLOOKUP(O115,'Tabelas auxiliares'!$A$228:$E$237,5,FALSE),"")</f>
        <v/>
      </c>
      <c r="R115" s="33" t="str">
        <f>IF(Q115&lt;&gt;"",Q115,IF(P115='Tabelas auxiliares'!$A$241,"CUSTEIO",IF(P115='Tabelas auxiliares'!$A$240,"INVESTIMENTO","")))</f>
        <v/>
      </c>
    </row>
    <row r="116" spans="6:18" x14ac:dyDescent="0.25">
      <c r="F116" s="33" t="str">
        <f>IF(D116="","",IFERROR(VLOOKUP(D116,'Tabelas auxiliares'!$A$3:$B$62,2,FALSE),"DESCENTRALIZAÇÃO"))</f>
        <v/>
      </c>
      <c r="G116" s="33" t="str">
        <f>IFERROR(VLOOKUP($B116,'Tabelas auxiliares'!$A$66:$C$103,2,FALSE),"")</f>
        <v/>
      </c>
      <c r="H116" s="33" t="str">
        <f>IFERROR(VLOOKUP($B116,'Tabelas auxiliares'!$A$66:$C$103,3,FALSE),"")</f>
        <v/>
      </c>
      <c r="P116" s="33" t="str">
        <f t="shared" si="2"/>
        <v/>
      </c>
      <c r="Q116" s="33" t="str">
        <f>IFERROR(VLOOKUP(O116,'Tabelas auxiliares'!$A$228:$E$237,5,FALSE),"")</f>
        <v/>
      </c>
      <c r="R116" s="33" t="str">
        <f>IF(Q116&lt;&gt;"",Q116,IF(P116='Tabelas auxiliares'!$A$241,"CUSTEIO",IF(P116='Tabelas auxiliares'!$A$240,"INVESTIMENTO","")))</f>
        <v/>
      </c>
    </row>
    <row r="117" spans="6:18" x14ac:dyDescent="0.25">
      <c r="F117" s="33" t="str">
        <f>IF(D117="","",IFERROR(VLOOKUP(D117,'Tabelas auxiliares'!$A$3:$B$62,2,FALSE),"DESCENTRALIZAÇÃO"))</f>
        <v/>
      </c>
      <c r="G117" s="33" t="str">
        <f>IFERROR(VLOOKUP($B117,'Tabelas auxiliares'!$A$66:$C$103,2,FALSE),"")</f>
        <v/>
      </c>
      <c r="H117" s="33" t="str">
        <f>IFERROR(VLOOKUP($B117,'Tabelas auxiliares'!$A$66:$C$103,3,FALSE),"")</f>
        <v/>
      </c>
      <c r="P117" s="33" t="str">
        <f t="shared" si="2"/>
        <v/>
      </c>
      <c r="Q117" s="33" t="str">
        <f>IFERROR(VLOOKUP(O117,'Tabelas auxiliares'!$A$228:$E$237,5,FALSE),"")</f>
        <v/>
      </c>
      <c r="R117" s="33" t="str">
        <f>IF(Q117&lt;&gt;"",Q117,IF(P117='Tabelas auxiliares'!$A$241,"CUSTEIO",IF(P117='Tabelas auxiliares'!$A$240,"INVESTIMENTO","")))</f>
        <v/>
      </c>
    </row>
    <row r="118" spans="6:18" x14ac:dyDescent="0.25">
      <c r="F118" s="33" t="str">
        <f>IF(D118="","",IFERROR(VLOOKUP(D118,'Tabelas auxiliares'!$A$3:$B$62,2,FALSE),"DESCENTRALIZAÇÃO"))</f>
        <v/>
      </c>
      <c r="G118" s="33" t="str">
        <f>IFERROR(VLOOKUP($B118,'Tabelas auxiliares'!$A$66:$C$103,2,FALSE),"")</f>
        <v/>
      </c>
      <c r="H118" s="33" t="str">
        <f>IFERROR(VLOOKUP($B118,'Tabelas auxiliares'!$A$66:$C$103,3,FALSE),"")</f>
        <v/>
      </c>
      <c r="P118" s="33" t="str">
        <f t="shared" si="2"/>
        <v/>
      </c>
      <c r="Q118" s="33" t="str">
        <f>IFERROR(VLOOKUP(O118,'Tabelas auxiliares'!$A$228:$E$237,5,FALSE),"")</f>
        <v/>
      </c>
      <c r="R118" s="33" t="str">
        <f>IF(Q118&lt;&gt;"",Q118,IF(P118='Tabelas auxiliares'!$A$241,"CUSTEIO",IF(P118='Tabelas auxiliares'!$A$240,"INVESTIMENTO","")))</f>
        <v/>
      </c>
    </row>
    <row r="119" spans="6:18" x14ac:dyDescent="0.25">
      <c r="F119" s="33" t="str">
        <f>IF(D119="","",IFERROR(VLOOKUP(D119,'Tabelas auxiliares'!$A$3:$B$62,2,FALSE),"DESCENTRALIZAÇÃO"))</f>
        <v/>
      </c>
      <c r="G119" s="33" t="str">
        <f>IFERROR(VLOOKUP($B119,'Tabelas auxiliares'!$A$66:$C$103,2,FALSE),"")</f>
        <v/>
      </c>
      <c r="H119" s="33" t="str">
        <f>IFERROR(VLOOKUP($B119,'Tabelas auxiliares'!$A$66:$C$103,3,FALSE),"")</f>
        <v/>
      </c>
      <c r="P119" s="33" t="str">
        <f t="shared" si="2"/>
        <v/>
      </c>
      <c r="Q119" s="33" t="str">
        <f>IFERROR(VLOOKUP(O119,'Tabelas auxiliares'!$A$228:$E$237,5,FALSE),"")</f>
        <v/>
      </c>
      <c r="R119" s="33" t="str">
        <f>IF(Q119&lt;&gt;"",Q119,IF(P119='Tabelas auxiliares'!$A$241,"CUSTEIO",IF(P119='Tabelas auxiliares'!$A$240,"INVESTIMENTO","")))</f>
        <v/>
      </c>
    </row>
    <row r="120" spans="6:18" x14ac:dyDescent="0.25">
      <c r="F120" s="33" t="str">
        <f>IF(D120="","",IFERROR(VLOOKUP(D120,'Tabelas auxiliares'!$A$3:$B$62,2,FALSE),"DESCENTRALIZAÇÃO"))</f>
        <v/>
      </c>
      <c r="G120" s="33" t="str">
        <f>IFERROR(VLOOKUP($B120,'Tabelas auxiliares'!$A$66:$C$103,2,FALSE),"")</f>
        <v/>
      </c>
      <c r="H120" s="33" t="str">
        <f>IFERROR(VLOOKUP($B120,'Tabelas auxiliares'!$A$66:$C$103,3,FALSE),"")</f>
        <v/>
      </c>
      <c r="P120" s="33" t="str">
        <f t="shared" si="2"/>
        <v/>
      </c>
      <c r="Q120" s="33" t="str">
        <f>IFERROR(VLOOKUP(O120,'Tabelas auxiliares'!$A$228:$E$237,5,FALSE),"")</f>
        <v/>
      </c>
      <c r="R120" s="33" t="str">
        <f>IF(Q120&lt;&gt;"",Q120,IF(P120='Tabelas auxiliares'!$A$241,"CUSTEIO",IF(P120='Tabelas auxiliares'!$A$240,"INVESTIMENTO","")))</f>
        <v/>
      </c>
    </row>
    <row r="121" spans="6:18" x14ac:dyDescent="0.25">
      <c r="F121" s="33" t="str">
        <f>IF(D121="","",IFERROR(VLOOKUP(D121,'Tabelas auxiliares'!$A$3:$B$62,2,FALSE),"DESCENTRALIZAÇÃO"))</f>
        <v/>
      </c>
      <c r="G121" s="33" t="str">
        <f>IFERROR(VLOOKUP($B121,'Tabelas auxiliares'!$A$66:$C$103,2,FALSE),"")</f>
        <v/>
      </c>
      <c r="H121" s="33" t="str">
        <f>IFERROR(VLOOKUP($B121,'Tabelas auxiliares'!$A$66:$C$103,3,FALSE),"")</f>
        <v/>
      </c>
      <c r="P121" s="33" t="str">
        <f t="shared" si="2"/>
        <v/>
      </c>
      <c r="Q121" s="33" t="str">
        <f>IFERROR(VLOOKUP(O121,'Tabelas auxiliares'!$A$228:$E$237,5,FALSE),"")</f>
        <v/>
      </c>
      <c r="R121" s="33" t="str">
        <f>IF(Q121&lt;&gt;"",Q121,IF(P121='Tabelas auxiliares'!$A$241,"CUSTEIO",IF(P121='Tabelas auxiliares'!$A$240,"INVESTIMENTO","")))</f>
        <v/>
      </c>
    </row>
    <row r="122" spans="6:18" x14ac:dyDescent="0.25">
      <c r="F122" s="33" t="str">
        <f>IF(D122="","",IFERROR(VLOOKUP(D122,'Tabelas auxiliares'!$A$3:$B$62,2,FALSE),"DESCENTRALIZAÇÃO"))</f>
        <v/>
      </c>
      <c r="G122" s="33" t="str">
        <f>IFERROR(VLOOKUP($B122,'Tabelas auxiliares'!$A$66:$C$103,2,FALSE),"")</f>
        <v/>
      </c>
      <c r="H122" s="33" t="str">
        <f>IFERROR(VLOOKUP($B122,'Tabelas auxiliares'!$A$66:$C$103,3,FALSE),"")</f>
        <v/>
      </c>
      <c r="P122" s="33" t="str">
        <f t="shared" si="2"/>
        <v/>
      </c>
      <c r="Q122" s="33" t="str">
        <f>IFERROR(VLOOKUP(O122,'Tabelas auxiliares'!$A$228:$E$237,5,FALSE),"")</f>
        <v/>
      </c>
      <c r="R122" s="33" t="str">
        <f>IF(Q122&lt;&gt;"",Q122,IF(P122='Tabelas auxiliares'!$A$241,"CUSTEIO",IF(P122='Tabelas auxiliares'!$A$240,"INVESTIMENTO","")))</f>
        <v/>
      </c>
    </row>
    <row r="123" spans="6:18" x14ac:dyDescent="0.25">
      <c r="F123" s="33" t="str">
        <f>IF(D123="","",IFERROR(VLOOKUP(D123,'Tabelas auxiliares'!$A$3:$B$62,2,FALSE),"DESCENTRALIZAÇÃO"))</f>
        <v/>
      </c>
      <c r="G123" s="33" t="str">
        <f>IFERROR(VLOOKUP($B123,'Tabelas auxiliares'!$A$66:$C$103,2,FALSE),"")</f>
        <v/>
      </c>
      <c r="H123" s="33" t="str">
        <f>IFERROR(VLOOKUP($B123,'Tabelas auxiliares'!$A$66:$C$103,3,FALSE),"")</f>
        <v/>
      </c>
      <c r="P123" s="33" t="str">
        <f t="shared" si="2"/>
        <v/>
      </c>
      <c r="Q123" s="33" t="str">
        <f>IFERROR(VLOOKUP(O123,'Tabelas auxiliares'!$A$228:$E$237,5,FALSE),"")</f>
        <v/>
      </c>
      <c r="R123" s="33" t="str">
        <f>IF(Q123&lt;&gt;"",Q123,IF(P123='Tabelas auxiliares'!$A$241,"CUSTEIO",IF(P123='Tabelas auxiliares'!$A$240,"INVESTIMENTO","")))</f>
        <v/>
      </c>
    </row>
    <row r="124" spans="6:18" x14ac:dyDescent="0.25">
      <c r="F124" s="33" t="str">
        <f>IF(D124="","",IFERROR(VLOOKUP(D124,'Tabelas auxiliares'!$A$3:$B$62,2,FALSE),"DESCENTRALIZAÇÃO"))</f>
        <v/>
      </c>
      <c r="G124" s="33" t="str">
        <f>IFERROR(VLOOKUP($B124,'Tabelas auxiliares'!$A$66:$C$103,2,FALSE),"")</f>
        <v/>
      </c>
      <c r="H124" s="33" t="str">
        <f>IFERROR(VLOOKUP($B124,'Tabelas auxiliares'!$A$66:$C$103,3,FALSE),"")</f>
        <v/>
      </c>
      <c r="P124" s="33" t="str">
        <f t="shared" si="2"/>
        <v/>
      </c>
      <c r="Q124" s="33" t="str">
        <f>IFERROR(VLOOKUP(O124,'Tabelas auxiliares'!$A$228:$E$237,5,FALSE),"")</f>
        <v/>
      </c>
      <c r="R124" s="33" t="str">
        <f>IF(Q124&lt;&gt;"",Q124,IF(P124='Tabelas auxiliares'!$A$241,"CUSTEIO",IF(P124='Tabelas auxiliares'!$A$240,"INVESTIMENTO","")))</f>
        <v/>
      </c>
    </row>
    <row r="125" spans="6:18" x14ac:dyDescent="0.25">
      <c r="F125" s="33" t="str">
        <f>IF(D125="","",IFERROR(VLOOKUP(D125,'Tabelas auxiliares'!$A$3:$B$62,2,FALSE),"DESCENTRALIZAÇÃO"))</f>
        <v/>
      </c>
      <c r="G125" s="33" t="str">
        <f>IFERROR(VLOOKUP($B125,'Tabelas auxiliares'!$A$66:$C$103,2,FALSE),"")</f>
        <v/>
      </c>
      <c r="H125" s="33" t="str">
        <f>IFERROR(VLOOKUP($B125,'Tabelas auxiliares'!$A$66:$C$103,3,FALSE),"")</f>
        <v/>
      </c>
      <c r="P125" s="33" t="str">
        <f t="shared" si="2"/>
        <v/>
      </c>
      <c r="Q125" s="33" t="str">
        <f>IFERROR(VLOOKUP(O125,'Tabelas auxiliares'!$A$228:$E$237,5,FALSE),"")</f>
        <v/>
      </c>
      <c r="R125" s="33" t="str">
        <f>IF(Q125&lt;&gt;"",Q125,IF(P125='Tabelas auxiliares'!$A$241,"CUSTEIO",IF(P125='Tabelas auxiliares'!$A$240,"INVESTIMENTO","")))</f>
        <v/>
      </c>
    </row>
    <row r="126" spans="6:18" x14ac:dyDescent="0.25">
      <c r="F126" s="33" t="str">
        <f>IF(D126="","",IFERROR(VLOOKUP(D126,'Tabelas auxiliares'!$A$3:$B$62,2,FALSE),"DESCENTRALIZAÇÃO"))</f>
        <v/>
      </c>
      <c r="G126" s="33" t="str">
        <f>IFERROR(VLOOKUP($B126,'Tabelas auxiliares'!$A$66:$C$103,2,FALSE),"")</f>
        <v/>
      </c>
      <c r="H126" s="33" t="str">
        <f>IFERROR(VLOOKUP($B126,'Tabelas auxiliares'!$A$66:$C$103,3,FALSE),"")</f>
        <v/>
      </c>
      <c r="P126" s="33" t="str">
        <f t="shared" si="2"/>
        <v/>
      </c>
      <c r="Q126" s="33" t="str">
        <f>IFERROR(VLOOKUP(O126,'Tabelas auxiliares'!$A$228:$E$237,5,FALSE),"")</f>
        <v/>
      </c>
      <c r="R126" s="33" t="str">
        <f>IF(Q126&lt;&gt;"",Q126,IF(P126='Tabelas auxiliares'!$A$241,"CUSTEIO",IF(P126='Tabelas auxiliares'!$A$240,"INVESTIMENTO","")))</f>
        <v/>
      </c>
    </row>
    <row r="127" spans="6:18" x14ac:dyDescent="0.25">
      <c r="F127" s="33" t="str">
        <f>IF(D127="","",IFERROR(VLOOKUP(D127,'Tabelas auxiliares'!$A$3:$B$62,2,FALSE),"DESCENTRALIZAÇÃO"))</f>
        <v/>
      </c>
      <c r="G127" s="33" t="str">
        <f>IFERROR(VLOOKUP($B127,'Tabelas auxiliares'!$A$66:$C$103,2,FALSE),"")</f>
        <v/>
      </c>
      <c r="H127" s="33" t="str">
        <f>IFERROR(VLOOKUP($B127,'Tabelas auxiliares'!$A$66:$C$103,3,FALSE),"")</f>
        <v/>
      </c>
      <c r="P127" s="33" t="str">
        <f t="shared" si="2"/>
        <v/>
      </c>
      <c r="Q127" s="33" t="str">
        <f>IFERROR(VLOOKUP(O127,'Tabelas auxiliares'!$A$228:$E$237,5,FALSE),"")</f>
        <v/>
      </c>
      <c r="R127" s="33" t="str">
        <f>IF(Q127&lt;&gt;"",Q127,IF(P127='Tabelas auxiliares'!$A$241,"CUSTEIO",IF(P127='Tabelas auxiliares'!$A$240,"INVESTIMENTO","")))</f>
        <v/>
      </c>
    </row>
    <row r="128" spans="6:18" x14ac:dyDescent="0.25">
      <c r="F128" s="33" t="str">
        <f>IF(D128="","",IFERROR(VLOOKUP(D128,'Tabelas auxiliares'!$A$3:$B$62,2,FALSE),"DESCENTRALIZAÇÃO"))</f>
        <v/>
      </c>
      <c r="G128" s="33" t="str">
        <f>IFERROR(VLOOKUP($B128,'Tabelas auxiliares'!$A$66:$C$103,2,FALSE),"")</f>
        <v/>
      </c>
      <c r="H128" s="33" t="str">
        <f>IFERROR(VLOOKUP($B128,'Tabelas auxiliares'!$A$66:$C$103,3,FALSE),"")</f>
        <v/>
      </c>
      <c r="P128" s="33" t="str">
        <f t="shared" si="2"/>
        <v/>
      </c>
      <c r="Q128" s="33" t="str">
        <f>IFERROR(VLOOKUP(O128,'Tabelas auxiliares'!$A$228:$E$237,5,FALSE),"")</f>
        <v/>
      </c>
      <c r="R128" s="33" t="str">
        <f>IF(Q128&lt;&gt;"",Q128,IF(P128='Tabelas auxiliares'!$A$241,"CUSTEIO",IF(P128='Tabelas auxiliares'!$A$240,"INVESTIMENTO","")))</f>
        <v/>
      </c>
    </row>
    <row r="129" spans="6:18" x14ac:dyDescent="0.25">
      <c r="F129" s="33" t="str">
        <f>IF(D129="","",IFERROR(VLOOKUP(D129,'Tabelas auxiliares'!$A$3:$B$62,2,FALSE),"DESCENTRALIZAÇÃO"))</f>
        <v/>
      </c>
      <c r="G129" s="33" t="str">
        <f>IFERROR(VLOOKUP($B129,'Tabelas auxiliares'!$A$66:$C$103,2,FALSE),"")</f>
        <v/>
      </c>
      <c r="H129" s="33" t="str">
        <f>IFERROR(VLOOKUP($B129,'Tabelas auxiliares'!$A$66:$C$103,3,FALSE),"")</f>
        <v/>
      </c>
      <c r="P129" s="33" t="str">
        <f t="shared" si="2"/>
        <v/>
      </c>
      <c r="Q129" s="33" t="str">
        <f>IFERROR(VLOOKUP(O129,'Tabelas auxiliares'!$A$228:$E$237,5,FALSE),"")</f>
        <v/>
      </c>
      <c r="R129" s="33" t="str">
        <f>IF(Q129&lt;&gt;"",Q129,IF(P129='Tabelas auxiliares'!$A$241,"CUSTEIO",IF(P129='Tabelas auxiliares'!$A$240,"INVESTIMENTO","")))</f>
        <v/>
      </c>
    </row>
    <row r="130" spans="6:18" x14ac:dyDescent="0.25">
      <c r="F130" s="33" t="str">
        <f>IF(D130="","",IFERROR(VLOOKUP(D130,'Tabelas auxiliares'!$A$3:$B$62,2,FALSE),"DESCENTRALIZAÇÃO"))</f>
        <v/>
      </c>
      <c r="G130" s="33" t="str">
        <f>IFERROR(VLOOKUP($B130,'Tabelas auxiliares'!$A$66:$C$103,2,FALSE),"")</f>
        <v/>
      </c>
      <c r="H130" s="33" t="str">
        <f>IFERROR(VLOOKUP($B130,'Tabelas auxiliares'!$A$66:$C$103,3,FALSE),"")</f>
        <v/>
      </c>
      <c r="P130" s="33" t="str">
        <f t="shared" si="2"/>
        <v/>
      </c>
      <c r="Q130" s="33" t="str">
        <f>IFERROR(VLOOKUP(O130,'Tabelas auxiliares'!$A$228:$E$237,5,FALSE),"")</f>
        <v/>
      </c>
      <c r="R130" s="33" t="str">
        <f>IF(Q130&lt;&gt;"",Q130,IF(P130='Tabelas auxiliares'!$A$241,"CUSTEIO",IF(P130='Tabelas auxiliares'!$A$240,"INVESTIMENTO","")))</f>
        <v/>
      </c>
    </row>
    <row r="131" spans="6:18" x14ac:dyDescent="0.25">
      <c r="F131" s="33" t="str">
        <f>IF(D131="","",IFERROR(VLOOKUP(D131,'Tabelas auxiliares'!$A$3:$B$62,2,FALSE),"DESCENTRALIZAÇÃO"))</f>
        <v/>
      </c>
      <c r="G131" s="33" t="str">
        <f>IFERROR(VLOOKUP($B131,'Tabelas auxiliares'!$A$66:$C$103,2,FALSE),"")</f>
        <v/>
      </c>
      <c r="H131" s="33" t="str">
        <f>IFERROR(VLOOKUP($B131,'Tabelas auxiliares'!$A$66:$C$103,3,FALSE),"")</f>
        <v/>
      </c>
      <c r="P131" s="33" t="str">
        <f t="shared" si="2"/>
        <v/>
      </c>
      <c r="Q131" s="33" t="str">
        <f>IFERROR(VLOOKUP(O131,'Tabelas auxiliares'!$A$228:$E$237,5,FALSE),"")</f>
        <v/>
      </c>
      <c r="R131" s="33" t="str">
        <f>IF(Q131&lt;&gt;"",Q131,IF(P131='Tabelas auxiliares'!$A$241,"CUSTEIO",IF(P131='Tabelas auxiliares'!$A$240,"INVESTIMENTO","")))</f>
        <v/>
      </c>
    </row>
    <row r="132" spans="6:18" x14ac:dyDescent="0.25">
      <c r="F132" s="33" t="str">
        <f>IF(D132="","",IFERROR(VLOOKUP(D132,'Tabelas auxiliares'!$A$3:$B$62,2,FALSE),"DESCENTRALIZAÇÃO"))</f>
        <v/>
      </c>
      <c r="G132" s="33" t="str">
        <f>IFERROR(VLOOKUP($B132,'Tabelas auxiliares'!$A$66:$C$103,2,FALSE),"")</f>
        <v/>
      </c>
      <c r="H132" s="33" t="str">
        <f>IFERROR(VLOOKUP($B132,'Tabelas auxiliares'!$A$66:$C$103,3,FALSE),"")</f>
        <v/>
      </c>
      <c r="P132" s="33" t="str">
        <f t="shared" ref="P132:P195" si="3">LEFT(N132,1)</f>
        <v/>
      </c>
      <c r="Q132" s="33" t="str">
        <f>IFERROR(VLOOKUP(O132,'Tabelas auxiliares'!$A$228:$E$237,5,FALSE),"")</f>
        <v/>
      </c>
      <c r="R132" s="33" t="str">
        <f>IF(Q132&lt;&gt;"",Q132,IF(P132='Tabelas auxiliares'!$A$241,"CUSTEIO",IF(P132='Tabelas auxiliares'!$A$240,"INVESTIMENTO","")))</f>
        <v/>
      </c>
    </row>
    <row r="133" spans="6:18" x14ac:dyDescent="0.25">
      <c r="F133" s="33" t="str">
        <f>IF(D133="","",IFERROR(VLOOKUP(D133,'Tabelas auxiliares'!$A$3:$B$62,2,FALSE),"DESCENTRALIZAÇÃO"))</f>
        <v/>
      </c>
      <c r="G133" s="33" t="str">
        <f>IFERROR(VLOOKUP($B133,'Tabelas auxiliares'!$A$66:$C$103,2,FALSE),"")</f>
        <v/>
      </c>
      <c r="H133" s="33" t="str">
        <f>IFERROR(VLOOKUP($B133,'Tabelas auxiliares'!$A$66:$C$103,3,FALSE),"")</f>
        <v/>
      </c>
      <c r="P133" s="33" t="str">
        <f t="shared" si="3"/>
        <v/>
      </c>
      <c r="Q133" s="33" t="str">
        <f>IFERROR(VLOOKUP(O133,'Tabelas auxiliares'!$A$228:$E$237,5,FALSE),"")</f>
        <v/>
      </c>
      <c r="R133" s="33" t="str">
        <f>IF(Q133&lt;&gt;"",Q133,IF(P133='Tabelas auxiliares'!$A$241,"CUSTEIO",IF(P133='Tabelas auxiliares'!$A$240,"INVESTIMENTO","")))</f>
        <v/>
      </c>
    </row>
    <row r="134" spans="6:18" x14ac:dyDescent="0.25">
      <c r="F134" s="33" t="str">
        <f>IF(D134="","",IFERROR(VLOOKUP(D134,'Tabelas auxiliares'!$A$3:$B$62,2,FALSE),"DESCENTRALIZAÇÃO"))</f>
        <v/>
      </c>
      <c r="G134" s="33" t="str">
        <f>IFERROR(VLOOKUP($B134,'Tabelas auxiliares'!$A$66:$C$103,2,FALSE),"")</f>
        <v/>
      </c>
      <c r="H134" s="33" t="str">
        <f>IFERROR(VLOOKUP($B134,'Tabelas auxiliares'!$A$66:$C$103,3,FALSE),"")</f>
        <v/>
      </c>
      <c r="P134" s="33" t="str">
        <f t="shared" si="3"/>
        <v/>
      </c>
      <c r="Q134" s="33" t="str">
        <f>IFERROR(VLOOKUP(O134,'Tabelas auxiliares'!$A$228:$E$237,5,FALSE),"")</f>
        <v/>
      </c>
      <c r="R134" s="33" t="str">
        <f>IF(Q134&lt;&gt;"",Q134,IF(P134='Tabelas auxiliares'!$A$241,"CUSTEIO",IF(P134='Tabelas auxiliares'!$A$240,"INVESTIMENTO","")))</f>
        <v/>
      </c>
    </row>
    <row r="135" spans="6:18" x14ac:dyDescent="0.25">
      <c r="F135" s="33" t="str">
        <f>IF(D135="","",IFERROR(VLOOKUP(D135,'Tabelas auxiliares'!$A$3:$B$62,2,FALSE),"DESCENTRALIZAÇÃO"))</f>
        <v/>
      </c>
      <c r="G135" s="33" t="str">
        <f>IFERROR(VLOOKUP($B135,'Tabelas auxiliares'!$A$66:$C$103,2,FALSE),"")</f>
        <v/>
      </c>
      <c r="H135" s="33" t="str">
        <f>IFERROR(VLOOKUP($B135,'Tabelas auxiliares'!$A$66:$C$103,3,FALSE),"")</f>
        <v/>
      </c>
      <c r="P135" s="33" t="str">
        <f t="shared" si="3"/>
        <v/>
      </c>
      <c r="Q135" s="33" t="str">
        <f>IFERROR(VLOOKUP(O135,'Tabelas auxiliares'!$A$228:$E$237,5,FALSE),"")</f>
        <v/>
      </c>
      <c r="R135" s="33" t="str">
        <f>IF(Q135&lt;&gt;"",Q135,IF(P135='Tabelas auxiliares'!$A$241,"CUSTEIO",IF(P135='Tabelas auxiliares'!$A$240,"INVESTIMENTO","")))</f>
        <v/>
      </c>
    </row>
    <row r="136" spans="6:18" x14ac:dyDescent="0.25">
      <c r="F136" s="33" t="str">
        <f>IF(D136="","",IFERROR(VLOOKUP(D136,'Tabelas auxiliares'!$A$3:$B$62,2,FALSE),"DESCENTRALIZAÇÃO"))</f>
        <v/>
      </c>
      <c r="G136" s="33" t="str">
        <f>IFERROR(VLOOKUP($B136,'Tabelas auxiliares'!$A$66:$C$103,2,FALSE),"")</f>
        <v/>
      </c>
      <c r="H136" s="33" t="str">
        <f>IFERROR(VLOOKUP($B136,'Tabelas auxiliares'!$A$66:$C$103,3,FALSE),"")</f>
        <v/>
      </c>
      <c r="P136" s="33" t="str">
        <f t="shared" si="3"/>
        <v/>
      </c>
      <c r="Q136" s="33" t="str">
        <f>IFERROR(VLOOKUP(O136,'Tabelas auxiliares'!$A$228:$E$237,5,FALSE),"")</f>
        <v/>
      </c>
      <c r="R136" s="33" t="str">
        <f>IF(Q136&lt;&gt;"",Q136,IF(P136='Tabelas auxiliares'!$A$241,"CUSTEIO",IF(P136='Tabelas auxiliares'!$A$240,"INVESTIMENTO","")))</f>
        <v/>
      </c>
    </row>
    <row r="137" spans="6:18" x14ac:dyDescent="0.25">
      <c r="F137" s="33" t="str">
        <f>IF(D137="","",IFERROR(VLOOKUP(D137,'Tabelas auxiliares'!$A$3:$B$62,2,FALSE),"DESCENTRALIZAÇÃO"))</f>
        <v/>
      </c>
      <c r="G137" s="33" t="str">
        <f>IFERROR(VLOOKUP($B137,'Tabelas auxiliares'!$A$66:$C$103,2,FALSE),"")</f>
        <v/>
      </c>
      <c r="H137" s="33" t="str">
        <f>IFERROR(VLOOKUP($B137,'Tabelas auxiliares'!$A$66:$C$103,3,FALSE),"")</f>
        <v/>
      </c>
      <c r="P137" s="33" t="str">
        <f t="shared" si="3"/>
        <v/>
      </c>
      <c r="Q137" s="33" t="str">
        <f>IFERROR(VLOOKUP(O137,'Tabelas auxiliares'!$A$228:$E$237,5,FALSE),"")</f>
        <v/>
      </c>
      <c r="R137" s="33" t="str">
        <f>IF(Q137&lt;&gt;"",Q137,IF(P137='Tabelas auxiliares'!$A$241,"CUSTEIO",IF(P137='Tabelas auxiliares'!$A$240,"INVESTIMENTO","")))</f>
        <v/>
      </c>
    </row>
    <row r="138" spans="6:18" x14ac:dyDescent="0.25">
      <c r="F138" s="33" t="str">
        <f>IF(D138="","",IFERROR(VLOOKUP(D138,'Tabelas auxiliares'!$A$3:$B$62,2,FALSE),"DESCENTRALIZAÇÃO"))</f>
        <v/>
      </c>
      <c r="G138" s="33" t="str">
        <f>IFERROR(VLOOKUP($B138,'Tabelas auxiliares'!$A$66:$C$103,2,FALSE),"")</f>
        <v/>
      </c>
      <c r="H138" s="33" t="str">
        <f>IFERROR(VLOOKUP($B138,'Tabelas auxiliares'!$A$66:$C$103,3,FALSE),"")</f>
        <v/>
      </c>
      <c r="P138" s="33" t="str">
        <f t="shared" si="3"/>
        <v/>
      </c>
      <c r="Q138" s="33" t="str">
        <f>IFERROR(VLOOKUP(O138,'Tabelas auxiliares'!$A$228:$E$237,5,FALSE),"")</f>
        <v/>
      </c>
      <c r="R138" s="33" t="str">
        <f>IF(Q138&lt;&gt;"",Q138,IF(P138='Tabelas auxiliares'!$A$241,"CUSTEIO",IF(P138='Tabelas auxiliares'!$A$240,"INVESTIMENTO","")))</f>
        <v/>
      </c>
    </row>
    <row r="139" spans="6:18" x14ac:dyDescent="0.25">
      <c r="F139" s="33" t="str">
        <f>IF(D139="","",IFERROR(VLOOKUP(D139,'Tabelas auxiliares'!$A$3:$B$62,2,FALSE),"DESCENTRALIZAÇÃO"))</f>
        <v/>
      </c>
      <c r="G139" s="33" t="str">
        <f>IFERROR(VLOOKUP($B139,'Tabelas auxiliares'!$A$66:$C$103,2,FALSE),"")</f>
        <v/>
      </c>
      <c r="H139" s="33" t="str">
        <f>IFERROR(VLOOKUP($B139,'Tabelas auxiliares'!$A$66:$C$103,3,FALSE),"")</f>
        <v/>
      </c>
      <c r="P139" s="33" t="str">
        <f t="shared" si="3"/>
        <v/>
      </c>
      <c r="Q139" s="33" t="str">
        <f>IFERROR(VLOOKUP(O139,'Tabelas auxiliares'!$A$228:$E$237,5,FALSE),"")</f>
        <v/>
      </c>
      <c r="R139" s="33" t="str">
        <f>IF(Q139&lt;&gt;"",Q139,IF(P139='Tabelas auxiliares'!$A$241,"CUSTEIO",IF(P139='Tabelas auxiliares'!$A$240,"INVESTIMENTO","")))</f>
        <v/>
      </c>
    </row>
    <row r="140" spans="6:18" x14ac:dyDescent="0.25">
      <c r="F140" s="33" t="str">
        <f>IF(D140="","",IFERROR(VLOOKUP(D140,'Tabelas auxiliares'!$A$3:$B$62,2,FALSE),"DESCENTRALIZAÇÃO"))</f>
        <v/>
      </c>
      <c r="G140" s="33" t="str">
        <f>IFERROR(VLOOKUP($B140,'Tabelas auxiliares'!$A$66:$C$103,2,FALSE),"")</f>
        <v/>
      </c>
      <c r="H140" s="33" t="str">
        <f>IFERROR(VLOOKUP($B140,'Tabelas auxiliares'!$A$66:$C$103,3,FALSE),"")</f>
        <v/>
      </c>
      <c r="P140" s="33" t="str">
        <f t="shared" si="3"/>
        <v/>
      </c>
      <c r="Q140" s="33" t="str">
        <f>IFERROR(VLOOKUP(O140,'Tabelas auxiliares'!$A$228:$E$237,5,FALSE),"")</f>
        <v/>
      </c>
      <c r="R140" s="33" t="str">
        <f>IF(Q140&lt;&gt;"",Q140,IF(P140='Tabelas auxiliares'!$A$241,"CUSTEIO",IF(P140='Tabelas auxiliares'!$A$240,"INVESTIMENTO","")))</f>
        <v/>
      </c>
    </row>
    <row r="141" spans="6:18" x14ac:dyDescent="0.25">
      <c r="F141" s="33" t="str">
        <f>IF(D141="","",IFERROR(VLOOKUP(D141,'Tabelas auxiliares'!$A$3:$B$62,2,FALSE),"DESCENTRALIZAÇÃO"))</f>
        <v/>
      </c>
      <c r="G141" s="33" t="str">
        <f>IFERROR(VLOOKUP($B141,'Tabelas auxiliares'!$A$66:$C$103,2,FALSE),"")</f>
        <v/>
      </c>
      <c r="H141" s="33" t="str">
        <f>IFERROR(VLOOKUP($B141,'Tabelas auxiliares'!$A$66:$C$103,3,FALSE),"")</f>
        <v/>
      </c>
      <c r="P141" s="33" t="str">
        <f t="shared" si="3"/>
        <v/>
      </c>
      <c r="Q141" s="33" t="str">
        <f>IFERROR(VLOOKUP(O141,'Tabelas auxiliares'!$A$228:$E$237,5,FALSE),"")</f>
        <v/>
      </c>
      <c r="R141" s="33" t="str">
        <f>IF(Q141&lt;&gt;"",Q141,IF(P141='Tabelas auxiliares'!$A$241,"CUSTEIO",IF(P141='Tabelas auxiliares'!$A$240,"INVESTIMENTO","")))</f>
        <v/>
      </c>
    </row>
    <row r="142" spans="6:18" x14ac:dyDescent="0.25">
      <c r="F142" s="33" t="str">
        <f>IF(D142="","",IFERROR(VLOOKUP(D142,'Tabelas auxiliares'!$A$3:$B$62,2,FALSE),"DESCENTRALIZAÇÃO"))</f>
        <v/>
      </c>
      <c r="G142" s="33" t="str">
        <f>IFERROR(VLOOKUP($B142,'Tabelas auxiliares'!$A$66:$C$103,2,FALSE),"")</f>
        <v/>
      </c>
      <c r="H142" s="33" t="str">
        <f>IFERROR(VLOOKUP($B142,'Tabelas auxiliares'!$A$66:$C$103,3,FALSE),"")</f>
        <v/>
      </c>
      <c r="P142" s="33" t="str">
        <f t="shared" si="3"/>
        <v/>
      </c>
      <c r="Q142" s="33" t="str">
        <f>IFERROR(VLOOKUP(O142,'Tabelas auxiliares'!$A$228:$E$237,5,FALSE),"")</f>
        <v/>
      </c>
      <c r="R142" s="33" t="str">
        <f>IF(Q142&lt;&gt;"",Q142,IF(P142='Tabelas auxiliares'!$A$241,"CUSTEIO",IF(P142='Tabelas auxiliares'!$A$240,"INVESTIMENTO","")))</f>
        <v/>
      </c>
    </row>
    <row r="143" spans="6:18" x14ac:dyDescent="0.25">
      <c r="F143" s="33" t="str">
        <f>IF(D143="","",IFERROR(VLOOKUP(D143,'Tabelas auxiliares'!$A$3:$B$62,2,FALSE),"DESCENTRALIZAÇÃO"))</f>
        <v/>
      </c>
      <c r="G143" s="33" t="str">
        <f>IFERROR(VLOOKUP($B143,'Tabelas auxiliares'!$A$66:$C$103,2,FALSE),"")</f>
        <v/>
      </c>
      <c r="H143" s="33" t="str">
        <f>IFERROR(VLOOKUP($B143,'Tabelas auxiliares'!$A$66:$C$103,3,FALSE),"")</f>
        <v/>
      </c>
      <c r="P143" s="33" t="str">
        <f t="shared" si="3"/>
        <v/>
      </c>
      <c r="Q143" s="33" t="str">
        <f>IFERROR(VLOOKUP(O143,'Tabelas auxiliares'!$A$228:$E$237,5,FALSE),"")</f>
        <v/>
      </c>
      <c r="R143" s="33" t="str">
        <f>IF(Q143&lt;&gt;"",Q143,IF(P143='Tabelas auxiliares'!$A$241,"CUSTEIO",IF(P143='Tabelas auxiliares'!$A$240,"INVESTIMENTO","")))</f>
        <v/>
      </c>
    </row>
    <row r="144" spans="6:18" x14ac:dyDescent="0.25">
      <c r="F144" s="33" t="str">
        <f>IF(D144="","",IFERROR(VLOOKUP(D144,'Tabelas auxiliares'!$A$3:$B$62,2,FALSE),"DESCENTRALIZAÇÃO"))</f>
        <v/>
      </c>
      <c r="G144" s="33" t="str">
        <f>IFERROR(VLOOKUP($B144,'Tabelas auxiliares'!$A$66:$C$103,2,FALSE),"")</f>
        <v/>
      </c>
      <c r="H144" s="33" t="str">
        <f>IFERROR(VLOOKUP($B144,'Tabelas auxiliares'!$A$66:$C$103,3,FALSE),"")</f>
        <v/>
      </c>
      <c r="P144" s="33" t="str">
        <f t="shared" si="3"/>
        <v/>
      </c>
      <c r="Q144" s="33" t="str">
        <f>IFERROR(VLOOKUP(O144,'Tabelas auxiliares'!$A$228:$E$237,5,FALSE),"")</f>
        <v/>
      </c>
      <c r="R144" s="33" t="str">
        <f>IF(Q144&lt;&gt;"",Q144,IF(P144='Tabelas auxiliares'!$A$241,"CUSTEIO",IF(P144='Tabelas auxiliares'!$A$240,"INVESTIMENTO","")))</f>
        <v/>
      </c>
    </row>
    <row r="145" spans="6:18" x14ac:dyDescent="0.25">
      <c r="F145" s="33" t="str">
        <f>IF(D145="","",IFERROR(VLOOKUP(D145,'Tabelas auxiliares'!$A$3:$B$62,2,FALSE),"DESCENTRALIZAÇÃO"))</f>
        <v/>
      </c>
      <c r="G145" s="33" t="str">
        <f>IFERROR(VLOOKUP($B145,'Tabelas auxiliares'!$A$66:$C$103,2,FALSE),"")</f>
        <v/>
      </c>
      <c r="H145" s="33" t="str">
        <f>IFERROR(VLOOKUP($B145,'Tabelas auxiliares'!$A$66:$C$103,3,FALSE),"")</f>
        <v/>
      </c>
      <c r="P145" s="33" t="str">
        <f t="shared" si="3"/>
        <v/>
      </c>
      <c r="Q145" s="33" t="str">
        <f>IFERROR(VLOOKUP(O145,'Tabelas auxiliares'!$A$228:$E$237,5,FALSE),"")</f>
        <v/>
      </c>
      <c r="R145" s="33" t="str">
        <f>IF(Q145&lt;&gt;"",Q145,IF(P145='Tabelas auxiliares'!$A$241,"CUSTEIO",IF(P145='Tabelas auxiliares'!$A$240,"INVESTIMENTO","")))</f>
        <v/>
      </c>
    </row>
    <row r="146" spans="6:18" x14ac:dyDescent="0.25">
      <c r="F146" s="33" t="str">
        <f>IF(D146="","",IFERROR(VLOOKUP(D146,'Tabelas auxiliares'!$A$3:$B$62,2,FALSE),"DESCENTRALIZAÇÃO"))</f>
        <v/>
      </c>
      <c r="G146" s="33" t="str">
        <f>IFERROR(VLOOKUP($B146,'Tabelas auxiliares'!$A$66:$C$103,2,FALSE),"")</f>
        <v/>
      </c>
      <c r="H146" s="33" t="str">
        <f>IFERROR(VLOOKUP($B146,'Tabelas auxiliares'!$A$66:$C$103,3,FALSE),"")</f>
        <v/>
      </c>
      <c r="P146" s="33" t="str">
        <f t="shared" si="3"/>
        <v/>
      </c>
      <c r="Q146" s="33" t="str">
        <f>IFERROR(VLOOKUP(O146,'Tabelas auxiliares'!$A$228:$E$237,5,FALSE),"")</f>
        <v/>
      </c>
      <c r="R146" s="33" t="str">
        <f>IF(Q146&lt;&gt;"",Q146,IF(P146='Tabelas auxiliares'!$A$241,"CUSTEIO",IF(P146='Tabelas auxiliares'!$A$240,"INVESTIMENTO","")))</f>
        <v/>
      </c>
    </row>
    <row r="147" spans="6:18" x14ac:dyDescent="0.25">
      <c r="F147" s="33" t="str">
        <f>IF(D147="","",IFERROR(VLOOKUP(D147,'Tabelas auxiliares'!$A$3:$B$62,2,FALSE),"DESCENTRALIZAÇÃO"))</f>
        <v/>
      </c>
      <c r="G147" s="33" t="str">
        <f>IFERROR(VLOOKUP($B147,'Tabelas auxiliares'!$A$66:$C$103,2,FALSE),"")</f>
        <v/>
      </c>
      <c r="H147" s="33" t="str">
        <f>IFERROR(VLOOKUP($B147,'Tabelas auxiliares'!$A$66:$C$103,3,FALSE),"")</f>
        <v/>
      </c>
      <c r="P147" s="33" t="str">
        <f t="shared" si="3"/>
        <v/>
      </c>
      <c r="Q147" s="33" t="str">
        <f>IFERROR(VLOOKUP(O147,'Tabelas auxiliares'!$A$228:$E$237,5,FALSE),"")</f>
        <v/>
      </c>
      <c r="R147" s="33" t="str">
        <f>IF(Q147&lt;&gt;"",Q147,IF(P147='Tabelas auxiliares'!$A$241,"CUSTEIO",IF(P147='Tabelas auxiliares'!$A$240,"INVESTIMENTO","")))</f>
        <v/>
      </c>
    </row>
    <row r="148" spans="6:18" x14ac:dyDescent="0.25">
      <c r="F148" s="33" t="str">
        <f>IF(D148="","",IFERROR(VLOOKUP(D148,'Tabelas auxiliares'!$A$3:$B$62,2,FALSE),"DESCENTRALIZAÇÃO"))</f>
        <v/>
      </c>
      <c r="G148" s="33" t="str">
        <f>IFERROR(VLOOKUP($B148,'Tabelas auxiliares'!$A$66:$C$103,2,FALSE),"")</f>
        <v/>
      </c>
      <c r="H148" s="33" t="str">
        <f>IFERROR(VLOOKUP($B148,'Tabelas auxiliares'!$A$66:$C$103,3,FALSE),"")</f>
        <v/>
      </c>
      <c r="P148" s="33" t="str">
        <f t="shared" si="3"/>
        <v/>
      </c>
      <c r="Q148" s="33" t="str">
        <f>IFERROR(VLOOKUP(O148,'Tabelas auxiliares'!$A$228:$E$237,5,FALSE),"")</f>
        <v/>
      </c>
      <c r="R148" s="33" t="str">
        <f>IF(Q148&lt;&gt;"",Q148,IF(P148='Tabelas auxiliares'!$A$241,"CUSTEIO",IF(P148='Tabelas auxiliares'!$A$240,"INVESTIMENTO","")))</f>
        <v/>
      </c>
    </row>
    <row r="149" spans="6:18" x14ac:dyDescent="0.25">
      <c r="F149" s="33" t="str">
        <f>IF(D149="","",IFERROR(VLOOKUP(D149,'Tabelas auxiliares'!$A$3:$B$62,2,FALSE),"DESCENTRALIZAÇÃO"))</f>
        <v/>
      </c>
      <c r="G149" s="33" t="str">
        <f>IFERROR(VLOOKUP($B149,'Tabelas auxiliares'!$A$66:$C$103,2,FALSE),"")</f>
        <v/>
      </c>
      <c r="H149" s="33" t="str">
        <f>IFERROR(VLOOKUP($B149,'Tabelas auxiliares'!$A$66:$C$103,3,FALSE),"")</f>
        <v/>
      </c>
      <c r="P149" s="33" t="str">
        <f t="shared" si="3"/>
        <v/>
      </c>
      <c r="Q149" s="33" t="str">
        <f>IFERROR(VLOOKUP(O149,'Tabelas auxiliares'!$A$228:$E$237,5,FALSE),"")</f>
        <v/>
      </c>
      <c r="R149" s="33" t="str">
        <f>IF(Q149&lt;&gt;"",Q149,IF(P149='Tabelas auxiliares'!$A$241,"CUSTEIO",IF(P149='Tabelas auxiliares'!$A$240,"INVESTIMENTO","")))</f>
        <v/>
      </c>
    </row>
    <row r="150" spans="6:18" x14ac:dyDescent="0.25">
      <c r="F150" s="33" t="str">
        <f>IF(D150="","",IFERROR(VLOOKUP(D150,'Tabelas auxiliares'!$A$3:$B$62,2,FALSE),"DESCENTRALIZAÇÃO"))</f>
        <v/>
      </c>
      <c r="G150" s="33" t="str">
        <f>IFERROR(VLOOKUP($B150,'Tabelas auxiliares'!$A$66:$C$103,2,FALSE),"")</f>
        <v/>
      </c>
      <c r="H150" s="33" t="str">
        <f>IFERROR(VLOOKUP($B150,'Tabelas auxiliares'!$A$66:$C$103,3,FALSE),"")</f>
        <v/>
      </c>
      <c r="P150" s="33" t="str">
        <f t="shared" si="3"/>
        <v/>
      </c>
      <c r="Q150" s="33" t="str">
        <f>IFERROR(VLOOKUP(O150,'Tabelas auxiliares'!$A$228:$E$237,5,FALSE),"")</f>
        <v/>
      </c>
      <c r="R150" s="33" t="str">
        <f>IF(Q150&lt;&gt;"",Q150,IF(P150='Tabelas auxiliares'!$A$241,"CUSTEIO",IF(P150='Tabelas auxiliares'!$A$240,"INVESTIMENTO","")))</f>
        <v/>
      </c>
    </row>
    <row r="151" spans="6:18" x14ac:dyDescent="0.25">
      <c r="F151" s="33" t="str">
        <f>IF(D151="","",IFERROR(VLOOKUP(D151,'Tabelas auxiliares'!$A$3:$B$62,2,FALSE),"DESCENTRALIZAÇÃO"))</f>
        <v/>
      </c>
      <c r="G151" s="33" t="str">
        <f>IFERROR(VLOOKUP($B151,'Tabelas auxiliares'!$A$66:$C$103,2,FALSE),"")</f>
        <v/>
      </c>
      <c r="H151" s="33" t="str">
        <f>IFERROR(VLOOKUP($B151,'Tabelas auxiliares'!$A$66:$C$103,3,FALSE),"")</f>
        <v/>
      </c>
      <c r="P151" s="33" t="str">
        <f t="shared" si="3"/>
        <v/>
      </c>
      <c r="Q151" s="33" t="str">
        <f>IFERROR(VLOOKUP(O151,'Tabelas auxiliares'!$A$228:$E$237,5,FALSE),"")</f>
        <v/>
      </c>
      <c r="R151" s="33" t="str">
        <f>IF(Q151&lt;&gt;"",Q151,IF(P151='Tabelas auxiliares'!$A$241,"CUSTEIO",IF(P151='Tabelas auxiliares'!$A$240,"INVESTIMENTO","")))</f>
        <v/>
      </c>
    </row>
    <row r="152" spans="6:18" x14ac:dyDescent="0.25">
      <c r="F152" s="33" t="str">
        <f>IF(D152="","",IFERROR(VLOOKUP(D152,'Tabelas auxiliares'!$A$3:$B$62,2,FALSE),"DESCENTRALIZAÇÃO"))</f>
        <v/>
      </c>
      <c r="G152" s="33" t="str">
        <f>IFERROR(VLOOKUP($B152,'Tabelas auxiliares'!$A$66:$C$103,2,FALSE),"")</f>
        <v/>
      </c>
      <c r="H152" s="33" t="str">
        <f>IFERROR(VLOOKUP($B152,'Tabelas auxiliares'!$A$66:$C$103,3,FALSE),"")</f>
        <v/>
      </c>
      <c r="P152" s="33" t="str">
        <f t="shared" si="3"/>
        <v/>
      </c>
      <c r="Q152" s="33" t="str">
        <f>IFERROR(VLOOKUP(O152,'Tabelas auxiliares'!$A$228:$E$237,5,FALSE),"")</f>
        <v/>
      </c>
      <c r="R152" s="33" t="str">
        <f>IF(Q152&lt;&gt;"",Q152,IF(P152='Tabelas auxiliares'!$A$241,"CUSTEIO",IF(P152='Tabelas auxiliares'!$A$240,"INVESTIMENTO","")))</f>
        <v/>
      </c>
    </row>
    <row r="153" spans="6:18" x14ac:dyDescent="0.25">
      <c r="F153" s="33" t="str">
        <f>IF(D153="","",IFERROR(VLOOKUP(D153,'Tabelas auxiliares'!$A$3:$B$62,2,FALSE),"DESCENTRALIZAÇÃO"))</f>
        <v/>
      </c>
      <c r="G153" s="33" t="str">
        <f>IFERROR(VLOOKUP($B153,'Tabelas auxiliares'!$A$66:$C$103,2,FALSE),"")</f>
        <v/>
      </c>
      <c r="H153" s="33" t="str">
        <f>IFERROR(VLOOKUP($B153,'Tabelas auxiliares'!$A$66:$C$103,3,FALSE),"")</f>
        <v/>
      </c>
      <c r="P153" s="33" t="str">
        <f t="shared" si="3"/>
        <v/>
      </c>
      <c r="Q153" s="33" t="str">
        <f>IFERROR(VLOOKUP(O153,'Tabelas auxiliares'!$A$228:$E$237,5,FALSE),"")</f>
        <v/>
      </c>
      <c r="R153" s="33" t="str">
        <f>IF(Q153&lt;&gt;"",Q153,IF(P153='Tabelas auxiliares'!$A$241,"CUSTEIO",IF(P153='Tabelas auxiliares'!$A$240,"INVESTIMENTO","")))</f>
        <v/>
      </c>
    </row>
    <row r="154" spans="6:18" x14ac:dyDescent="0.25">
      <c r="F154" s="33" t="str">
        <f>IF(D154="","",IFERROR(VLOOKUP(D154,'Tabelas auxiliares'!$A$3:$B$62,2,FALSE),"DESCENTRALIZAÇÃO"))</f>
        <v/>
      </c>
      <c r="G154" s="33" t="str">
        <f>IFERROR(VLOOKUP($B154,'Tabelas auxiliares'!$A$66:$C$103,2,FALSE),"")</f>
        <v/>
      </c>
      <c r="H154" s="33" t="str">
        <f>IFERROR(VLOOKUP($B154,'Tabelas auxiliares'!$A$66:$C$103,3,FALSE),"")</f>
        <v/>
      </c>
      <c r="P154" s="33" t="str">
        <f t="shared" si="3"/>
        <v/>
      </c>
      <c r="Q154" s="33" t="str">
        <f>IFERROR(VLOOKUP(O154,'Tabelas auxiliares'!$A$228:$E$237,5,FALSE),"")</f>
        <v/>
      </c>
      <c r="R154" s="33" t="str">
        <f>IF(Q154&lt;&gt;"",Q154,IF(P154='Tabelas auxiliares'!$A$241,"CUSTEIO",IF(P154='Tabelas auxiliares'!$A$240,"INVESTIMENTO","")))</f>
        <v/>
      </c>
    </row>
    <row r="155" spans="6:18" x14ac:dyDescent="0.25">
      <c r="F155" s="33" t="str">
        <f>IF(D155="","",IFERROR(VLOOKUP(D155,'Tabelas auxiliares'!$A$3:$B$62,2,FALSE),"DESCENTRALIZAÇÃO"))</f>
        <v/>
      </c>
      <c r="G155" s="33" t="str">
        <f>IFERROR(VLOOKUP($B155,'Tabelas auxiliares'!$A$66:$C$103,2,FALSE),"")</f>
        <v/>
      </c>
      <c r="H155" s="33" t="str">
        <f>IFERROR(VLOOKUP($B155,'Tabelas auxiliares'!$A$66:$C$103,3,FALSE),"")</f>
        <v/>
      </c>
      <c r="P155" s="33" t="str">
        <f t="shared" si="3"/>
        <v/>
      </c>
      <c r="Q155" s="33" t="str">
        <f>IFERROR(VLOOKUP(O155,'Tabelas auxiliares'!$A$228:$E$237,5,FALSE),"")</f>
        <v/>
      </c>
      <c r="R155" s="33" t="str">
        <f>IF(Q155&lt;&gt;"",Q155,IF(P155='Tabelas auxiliares'!$A$241,"CUSTEIO",IF(P155='Tabelas auxiliares'!$A$240,"INVESTIMENTO","")))</f>
        <v/>
      </c>
    </row>
    <row r="156" spans="6:18" x14ac:dyDescent="0.25">
      <c r="F156" s="33" t="str">
        <f>IF(D156="","",IFERROR(VLOOKUP(D156,'Tabelas auxiliares'!$A$3:$B$62,2,FALSE),"DESCENTRALIZAÇÃO"))</f>
        <v/>
      </c>
      <c r="G156" s="33" t="str">
        <f>IFERROR(VLOOKUP($B156,'Tabelas auxiliares'!$A$66:$C$103,2,FALSE),"")</f>
        <v/>
      </c>
      <c r="H156" s="33" t="str">
        <f>IFERROR(VLOOKUP($B156,'Tabelas auxiliares'!$A$66:$C$103,3,FALSE),"")</f>
        <v/>
      </c>
      <c r="P156" s="33" t="str">
        <f t="shared" si="3"/>
        <v/>
      </c>
      <c r="Q156" s="33" t="str">
        <f>IFERROR(VLOOKUP(O156,'Tabelas auxiliares'!$A$228:$E$237,5,FALSE),"")</f>
        <v/>
      </c>
      <c r="R156" s="33" t="str">
        <f>IF(Q156&lt;&gt;"",Q156,IF(P156='Tabelas auxiliares'!$A$241,"CUSTEIO",IF(P156='Tabelas auxiliares'!$A$240,"INVESTIMENTO","")))</f>
        <v/>
      </c>
    </row>
    <row r="157" spans="6:18" x14ac:dyDescent="0.25">
      <c r="F157" s="33" t="str">
        <f>IF(D157="","",IFERROR(VLOOKUP(D157,'Tabelas auxiliares'!$A$3:$B$62,2,FALSE),"DESCENTRALIZAÇÃO"))</f>
        <v/>
      </c>
      <c r="G157" s="33" t="str">
        <f>IFERROR(VLOOKUP($B157,'Tabelas auxiliares'!$A$66:$C$103,2,FALSE),"")</f>
        <v/>
      </c>
      <c r="H157" s="33" t="str">
        <f>IFERROR(VLOOKUP($B157,'Tabelas auxiliares'!$A$66:$C$103,3,FALSE),"")</f>
        <v/>
      </c>
      <c r="P157" s="33" t="str">
        <f t="shared" si="3"/>
        <v/>
      </c>
      <c r="Q157" s="33" t="str">
        <f>IFERROR(VLOOKUP(O157,'Tabelas auxiliares'!$A$228:$E$237,5,FALSE),"")</f>
        <v/>
      </c>
      <c r="R157" s="33" t="str">
        <f>IF(Q157&lt;&gt;"",Q157,IF(P157='Tabelas auxiliares'!$A$241,"CUSTEIO",IF(P157='Tabelas auxiliares'!$A$240,"INVESTIMENTO","")))</f>
        <v/>
      </c>
    </row>
    <row r="158" spans="6:18" x14ac:dyDescent="0.25">
      <c r="F158" s="33" t="str">
        <f>IF(D158="","",IFERROR(VLOOKUP(D158,'Tabelas auxiliares'!$A$3:$B$62,2,FALSE),"DESCENTRALIZAÇÃO"))</f>
        <v/>
      </c>
      <c r="G158" s="33" t="str">
        <f>IFERROR(VLOOKUP($B158,'Tabelas auxiliares'!$A$66:$C$103,2,FALSE),"")</f>
        <v/>
      </c>
      <c r="H158" s="33" t="str">
        <f>IFERROR(VLOOKUP($B158,'Tabelas auxiliares'!$A$66:$C$103,3,FALSE),"")</f>
        <v/>
      </c>
      <c r="P158" s="33" t="str">
        <f t="shared" si="3"/>
        <v/>
      </c>
      <c r="Q158" s="33" t="str">
        <f>IFERROR(VLOOKUP(O158,'Tabelas auxiliares'!$A$228:$E$237,5,FALSE),"")</f>
        <v/>
      </c>
      <c r="R158" s="33" t="str">
        <f>IF(Q158&lt;&gt;"",Q158,IF(P158='Tabelas auxiliares'!$A$241,"CUSTEIO",IF(P158='Tabelas auxiliares'!$A$240,"INVESTIMENTO","")))</f>
        <v/>
      </c>
    </row>
    <row r="159" spans="6:18" x14ac:dyDescent="0.25">
      <c r="F159" s="33" t="str">
        <f>IF(D159="","",IFERROR(VLOOKUP(D159,'Tabelas auxiliares'!$A$3:$B$62,2,FALSE),"DESCENTRALIZAÇÃO"))</f>
        <v/>
      </c>
      <c r="G159" s="33" t="str">
        <f>IFERROR(VLOOKUP($B159,'Tabelas auxiliares'!$A$66:$C$103,2,FALSE),"")</f>
        <v/>
      </c>
      <c r="H159" s="33" t="str">
        <f>IFERROR(VLOOKUP($B159,'Tabelas auxiliares'!$A$66:$C$103,3,FALSE),"")</f>
        <v/>
      </c>
      <c r="P159" s="33" t="str">
        <f t="shared" si="3"/>
        <v/>
      </c>
      <c r="Q159" s="33" t="str">
        <f>IFERROR(VLOOKUP(O159,'Tabelas auxiliares'!$A$228:$E$237,5,FALSE),"")</f>
        <v/>
      </c>
      <c r="R159" s="33" t="str">
        <f>IF(Q159&lt;&gt;"",Q159,IF(P159='Tabelas auxiliares'!$A$241,"CUSTEIO",IF(P159='Tabelas auxiliares'!$A$240,"INVESTIMENTO","")))</f>
        <v/>
      </c>
    </row>
    <row r="160" spans="6:18" x14ac:dyDescent="0.25">
      <c r="F160" s="33" t="str">
        <f>IF(D160="","",IFERROR(VLOOKUP(D160,'Tabelas auxiliares'!$A$3:$B$62,2,FALSE),"DESCENTRALIZAÇÃO"))</f>
        <v/>
      </c>
      <c r="G160" s="33" t="str">
        <f>IFERROR(VLOOKUP($B160,'Tabelas auxiliares'!$A$66:$C$103,2,FALSE),"")</f>
        <v/>
      </c>
      <c r="H160" s="33" t="str">
        <f>IFERROR(VLOOKUP($B160,'Tabelas auxiliares'!$A$66:$C$103,3,FALSE),"")</f>
        <v/>
      </c>
      <c r="P160" s="33" t="str">
        <f t="shared" si="3"/>
        <v/>
      </c>
      <c r="Q160" s="33" t="str">
        <f>IFERROR(VLOOKUP(O160,'Tabelas auxiliares'!$A$228:$E$237,5,FALSE),"")</f>
        <v/>
      </c>
      <c r="R160" s="33" t="str">
        <f>IF(Q160&lt;&gt;"",Q160,IF(P160='Tabelas auxiliares'!$A$241,"CUSTEIO",IF(P160='Tabelas auxiliares'!$A$240,"INVESTIMENTO","")))</f>
        <v/>
      </c>
    </row>
    <row r="161" spans="6:18" x14ac:dyDescent="0.25">
      <c r="F161" s="33" t="str">
        <f>IF(D161="","",IFERROR(VLOOKUP(D161,'Tabelas auxiliares'!$A$3:$B$62,2,FALSE),"DESCENTRALIZAÇÃO"))</f>
        <v/>
      </c>
      <c r="G161" s="33" t="str">
        <f>IFERROR(VLOOKUP($B161,'Tabelas auxiliares'!$A$66:$C$103,2,FALSE),"")</f>
        <v/>
      </c>
      <c r="H161" s="33" t="str">
        <f>IFERROR(VLOOKUP($B161,'Tabelas auxiliares'!$A$66:$C$103,3,FALSE),"")</f>
        <v/>
      </c>
      <c r="P161" s="33" t="str">
        <f t="shared" si="3"/>
        <v/>
      </c>
      <c r="Q161" s="33" t="str">
        <f>IFERROR(VLOOKUP(O161,'Tabelas auxiliares'!$A$228:$E$237,5,FALSE),"")</f>
        <v/>
      </c>
      <c r="R161" s="33" t="str">
        <f>IF(Q161&lt;&gt;"",Q161,IF(P161='Tabelas auxiliares'!$A$241,"CUSTEIO",IF(P161='Tabelas auxiliares'!$A$240,"INVESTIMENTO","")))</f>
        <v/>
      </c>
    </row>
    <row r="162" spans="6:18" x14ac:dyDescent="0.25">
      <c r="F162" s="33" t="str">
        <f>IF(D162="","",IFERROR(VLOOKUP(D162,'Tabelas auxiliares'!$A$3:$B$62,2,FALSE),"DESCENTRALIZAÇÃO"))</f>
        <v/>
      </c>
      <c r="G162" s="33" t="str">
        <f>IFERROR(VLOOKUP($B162,'Tabelas auxiliares'!$A$66:$C$103,2,FALSE),"")</f>
        <v/>
      </c>
      <c r="H162" s="33" t="str">
        <f>IFERROR(VLOOKUP($B162,'Tabelas auxiliares'!$A$66:$C$103,3,FALSE),"")</f>
        <v/>
      </c>
      <c r="P162" s="33" t="str">
        <f t="shared" si="3"/>
        <v/>
      </c>
      <c r="Q162" s="33" t="str">
        <f>IFERROR(VLOOKUP(O162,'Tabelas auxiliares'!$A$228:$E$237,5,FALSE),"")</f>
        <v/>
      </c>
      <c r="R162" s="33" t="str">
        <f>IF(Q162&lt;&gt;"",Q162,IF(P162='Tabelas auxiliares'!$A$241,"CUSTEIO",IF(P162='Tabelas auxiliares'!$A$240,"INVESTIMENTO","")))</f>
        <v/>
      </c>
    </row>
    <row r="163" spans="6:18" x14ac:dyDescent="0.25">
      <c r="F163" s="33" t="str">
        <f>IF(D163="","",IFERROR(VLOOKUP(D163,'Tabelas auxiliares'!$A$3:$B$62,2,FALSE),"DESCENTRALIZAÇÃO"))</f>
        <v/>
      </c>
      <c r="G163" s="33" t="str">
        <f>IFERROR(VLOOKUP($B163,'Tabelas auxiliares'!$A$66:$C$103,2,FALSE),"")</f>
        <v/>
      </c>
      <c r="H163" s="33" t="str">
        <f>IFERROR(VLOOKUP($B163,'Tabelas auxiliares'!$A$66:$C$103,3,FALSE),"")</f>
        <v/>
      </c>
      <c r="P163" s="33" t="str">
        <f t="shared" si="3"/>
        <v/>
      </c>
      <c r="Q163" s="33" t="str">
        <f>IFERROR(VLOOKUP(O163,'Tabelas auxiliares'!$A$228:$E$237,5,FALSE),"")</f>
        <v/>
      </c>
      <c r="R163" s="33" t="str">
        <f>IF(Q163&lt;&gt;"",Q163,IF(P163='Tabelas auxiliares'!$A$241,"CUSTEIO",IF(P163='Tabelas auxiliares'!$A$240,"INVESTIMENTO","")))</f>
        <v/>
      </c>
    </row>
    <row r="164" spans="6:18" x14ac:dyDescent="0.25">
      <c r="F164" s="33" t="str">
        <f>IF(D164="","",IFERROR(VLOOKUP(D164,'Tabelas auxiliares'!$A$3:$B$62,2,FALSE),"DESCENTRALIZAÇÃO"))</f>
        <v/>
      </c>
      <c r="G164" s="33" t="str">
        <f>IFERROR(VLOOKUP($B164,'Tabelas auxiliares'!$A$66:$C$103,2,FALSE),"")</f>
        <v/>
      </c>
      <c r="H164" s="33" t="str">
        <f>IFERROR(VLOOKUP($B164,'Tabelas auxiliares'!$A$66:$C$103,3,FALSE),"")</f>
        <v/>
      </c>
      <c r="P164" s="33" t="str">
        <f t="shared" si="3"/>
        <v/>
      </c>
      <c r="Q164" s="33" t="str">
        <f>IFERROR(VLOOKUP(O164,'Tabelas auxiliares'!$A$228:$E$237,5,FALSE),"")</f>
        <v/>
      </c>
      <c r="R164" s="33" t="str">
        <f>IF(Q164&lt;&gt;"",Q164,IF(P164='Tabelas auxiliares'!$A$241,"CUSTEIO",IF(P164='Tabelas auxiliares'!$A$240,"INVESTIMENTO","")))</f>
        <v/>
      </c>
    </row>
    <row r="165" spans="6:18" x14ac:dyDescent="0.25">
      <c r="F165" s="33" t="str">
        <f>IF(D165="","",IFERROR(VLOOKUP(D165,'Tabelas auxiliares'!$A$3:$B$62,2,FALSE),"DESCENTRALIZAÇÃO"))</f>
        <v/>
      </c>
      <c r="G165" s="33" t="str">
        <f>IFERROR(VLOOKUP($B165,'Tabelas auxiliares'!$A$66:$C$103,2,FALSE),"")</f>
        <v/>
      </c>
      <c r="H165" s="33" t="str">
        <f>IFERROR(VLOOKUP($B165,'Tabelas auxiliares'!$A$66:$C$103,3,FALSE),"")</f>
        <v/>
      </c>
      <c r="P165" s="33" t="str">
        <f t="shared" si="3"/>
        <v/>
      </c>
      <c r="Q165" s="33" t="str">
        <f>IFERROR(VLOOKUP(O165,'Tabelas auxiliares'!$A$228:$E$237,5,FALSE),"")</f>
        <v/>
      </c>
      <c r="R165" s="33" t="str">
        <f>IF(Q165&lt;&gt;"",Q165,IF(P165='Tabelas auxiliares'!$A$241,"CUSTEIO",IF(P165='Tabelas auxiliares'!$A$240,"INVESTIMENTO","")))</f>
        <v/>
      </c>
    </row>
    <row r="166" spans="6:18" x14ac:dyDescent="0.25">
      <c r="F166" s="33" t="str">
        <f>IF(D166="","",IFERROR(VLOOKUP(D166,'Tabelas auxiliares'!$A$3:$B$62,2,FALSE),"DESCENTRALIZAÇÃO"))</f>
        <v/>
      </c>
      <c r="G166" s="33" t="str">
        <f>IFERROR(VLOOKUP($B166,'Tabelas auxiliares'!$A$66:$C$103,2,FALSE),"")</f>
        <v/>
      </c>
      <c r="H166" s="33" t="str">
        <f>IFERROR(VLOOKUP($B166,'Tabelas auxiliares'!$A$66:$C$103,3,FALSE),"")</f>
        <v/>
      </c>
      <c r="P166" s="33" t="str">
        <f t="shared" si="3"/>
        <v/>
      </c>
      <c r="Q166" s="33" t="str">
        <f>IFERROR(VLOOKUP(O166,'Tabelas auxiliares'!$A$228:$E$237,5,FALSE),"")</f>
        <v/>
      </c>
      <c r="R166" s="33" t="str">
        <f>IF(Q166&lt;&gt;"",Q166,IF(P166='Tabelas auxiliares'!$A$241,"CUSTEIO",IF(P166='Tabelas auxiliares'!$A$240,"INVESTIMENTO","")))</f>
        <v/>
      </c>
    </row>
    <row r="167" spans="6:18" x14ac:dyDescent="0.25">
      <c r="F167" s="33" t="str">
        <f>IF(D167="","",IFERROR(VLOOKUP(D167,'Tabelas auxiliares'!$A$3:$B$62,2,FALSE),"DESCENTRALIZAÇÃO"))</f>
        <v/>
      </c>
      <c r="G167" s="33" t="str">
        <f>IFERROR(VLOOKUP($B167,'Tabelas auxiliares'!$A$66:$C$103,2,FALSE),"")</f>
        <v/>
      </c>
      <c r="H167" s="33" t="str">
        <f>IFERROR(VLOOKUP($B167,'Tabelas auxiliares'!$A$66:$C$103,3,FALSE),"")</f>
        <v/>
      </c>
      <c r="P167" s="33" t="str">
        <f t="shared" si="3"/>
        <v/>
      </c>
      <c r="Q167" s="33" t="str">
        <f>IFERROR(VLOOKUP(O167,'Tabelas auxiliares'!$A$228:$E$237,5,FALSE),"")</f>
        <v/>
      </c>
      <c r="R167" s="33" t="str">
        <f>IF(Q167&lt;&gt;"",Q167,IF(P167='Tabelas auxiliares'!$A$241,"CUSTEIO",IF(P167='Tabelas auxiliares'!$A$240,"INVESTIMENTO","")))</f>
        <v/>
      </c>
    </row>
    <row r="168" spans="6:18" x14ac:dyDescent="0.25">
      <c r="F168" s="33" t="str">
        <f>IF(D168="","",IFERROR(VLOOKUP(D168,'Tabelas auxiliares'!$A$3:$B$62,2,FALSE),"DESCENTRALIZAÇÃO"))</f>
        <v/>
      </c>
      <c r="G168" s="33" t="str">
        <f>IFERROR(VLOOKUP($B168,'Tabelas auxiliares'!$A$66:$C$103,2,FALSE),"")</f>
        <v/>
      </c>
      <c r="H168" s="33" t="str">
        <f>IFERROR(VLOOKUP($B168,'Tabelas auxiliares'!$A$66:$C$103,3,FALSE),"")</f>
        <v/>
      </c>
      <c r="P168" s="33" t="str">
        <f t="shared" si="3"/>
        <v/>
      </c>
      <c r="Q168" s="33" t="str">
        <f>IFERROR(VLOOKUP(O168,'Tabelas auxiliares'!$A$228:$E$237,5,FALSE),"")</f>
        <v/>
      </c>
      <c r="R168" s="33" t="str">
        <f>IF(Q168&lt;&gt;"",Q168,IF(P168='Tabelas auxiliares'!$A$241,"CUSTEIO",IF(P168='Tabelas auxiliares'!$A$240,"INVESTIMENTO","")))</f>
        <v/>
      </c>
    </row>
    <row r="169" spans="6:18" x14ac:dyDescent="0.25">
      <c r="F169" s="33" t="str">
        <f>IF(D169="","",IFERROR(VLOOKUP(D169,'Tabelas auxiliares'!$A$3:$B$62,2,FALSE),"DESCENTRALIZAÇÃO"))</f>
        <v/>
      </c>
      <c r="G169" s="33" t="str">
        <f>IFERROR(VLOOKUP($B169,'Tabelas auxiliares'!$A$66:$C$103,2,FALSE),"")</f>
        <v/>
      </c>
      <c r="H169" s="33" t="str">
        <f>IFERROR(VLOOKUP($B169,'Tabelas auxiliares'!$A$66:$C$103,3,FALSE),"")</f>
        <v/>
      </c>
      <c r="P169" s="33" t="str">
        <f t="shared" si="3"/>
        <v/>
      </c>
      <c r="Q169" s="33" t="str">
        <f>IFERROR(VLOOKUP(O169,'Tabelas auxiliares'!$A$228:$E$237,5,FALSE),"")</f>
        <v/>
      </c>
      <c r="R169" s="33" t="str">
        <f>IF(Q169&lt;&gt;"",Q169,IF(P169='Tabelas auxiliares'!$A$241,"CUSTEIO",IF(P169='Tabelas auxiliares'!$A$240,"INVESTIMENTO","")))</f>
        <v/>
      </c>
    </row>
    <row r="170" spans="6:18" x14ac:dyDescent="0.25">
      <c r="F170" s="33" t="str">
        <f>IF(D170="","",IFERROR(VLOOKUP(D170,'Tabelas auxiliares'!$A$3:$B$62,2,FALSE),"DESCENTRALIZAÇÃO"))</f>
        <v/>
      </c>
      <c r="G170" s="33" t="str">
        <f>IFERROR(VLOOKUP($B170,'Tabelas auxiliares'!$A$66:$C$103,2,FALSE),"")</f>
        <v/>
      </c>
      <c r="H170" s="33" t="str">
        <f>IFERROR(VLOOKUP($B170,'Tabelas auxiliares'!$A$66:$C$103,3,FALSE),"")</f>
        <v/>
      </c>
      <c r="P170" s="33" t="str">
        <f t="shared" si="3"/>
        <v/>
      </c>
      <c r="Q170" s="33" t="str">
        <f>IFERROR(VLOOKUP(O170,'Tabelas auxiliares'!$A$228:$E$237,5,FALSE),"")</f>
        <v/>
      </c>
      <c r="R170" s="33" t="str">
        <f>IF(Q170&lt;&gt;"",Q170,IF(P170='Tabelas auxiliares'!$A$241,"CUSTEIO",IF(P170='Tabelas auxiliares'!$A$240,"INVESTIMENTO","")))</f>
        <v/>
      </c>
    </row>
    <row r="171" spans="6:18" x14ac:dyDescent="0.25">
      <c r="F171" s="33" t="str">
        <f>IF(D171="","",IFERROR(VLOOKUP(D171,'Tabelas auxiliares'!$A$3:$B$62,2,FALSE),"DESCENTRALIZAÇÃO"))</f>
        <v/>
      </c>
      <c r="G171" s="33" t="str">
        <f>IFERROR(VLOOKUP($B171,'Tabelas auxiliares'!$A$66:$C$103,2,FALSE),"")</f>
        <v/>
      </c>
      <c r="H171" s="33" t="str">
        <f>IFERROR(VLOOKUP($B171,'Tabelas auxiliares'!$A$66:$C$103,3,FALSE),"")</f>
        <v/>
      </c>
      <c r="P171" s="33" t="str">
        <f t="shared" si="3"/>
        <v/>
      </c>
      <c r="Q171" s="33" t="str">
        <f>IFERROR(VLOOKUP(O171,'Tabelas auxiliares'!$A$228:$E$237,5,FALSE),"")</f>
        <v/>
      </c>
      <c r="R171" s="33" t="str">
        <f>IF(Q171&lt;&gt;"",Q171,IF(P171='Tabelas auxiliares'!$A$241,"CUSTEIO",IF(P171='Tabelas auxiliares'!$A$240,"INVESTIMENTO","")))</f>
        <v/>
      </c>
    </row>
    <row r="172" spans="6:18" x14ac:dyDescent="0.25">
      <c r="F172" s="33" t="str">
        <f>IF(D172="","",IFERROR(VLOOKUP(D172,'Tabelas auxiliares'!$A$3:$B$62,2,FALSE),"DESCENTRALIZAÇÃO"))</f>
        <v/>
      </c>
      <c r="G172" s="33" t="str">
        <f>IFERROR(VLOOKUP($B172,'Tabelas auxiliares'!$A$66:$C$103,2,FALSE),"")</f>
        <v/>
      </c>
      <c r="H172" s="33" t="str">
        <f>IFERROR(VLOOKUP($B172,'Tabelas auxiliares'!$A$66:$C$103,3,FALSE),"")</f>
        <v/>
      </c>
      <c r="P172" s="33" t="str">
        <f t="shared" si="3"/>
        <v/>
      </c>
      <c r="Q172" s="33" t="str">
        <f>IFERROR(VLOOKUP(O172,'Tabelas auxiliares'!$A$228:$E$237,5,FALSE),"")</f>
        <v/>
      </c>
      <c r="R172" s="33" t="str">
        <f>IF(Q172&lt;&gt;"",Q172,IF(P172='Tabelas auxiliares'!$A$241,"CUSTEIO",IF(P172='Tabelas auxiliares'!$A$240,"INVESTIMENTO","")))</f>
        <v/>
      </c>
    </row>
    <row r="173" spans="6:18" x14ac:dyDescent="0.25">
      <c r="F173" s="33" t="str">
        <f>IF(D173="","",IFERROR(VLOOKUP(D173,'Tabelas auxiliares'!$A$3:$B$62,2,FALSE),"DESCENTRALIZAÇÃO"))</f>
        <v/>
      </c>
      <c r="G173" s="33" t="str">
        <f>IFERROR(VLOOKUP($B173,'Tabelas auxiliares'!$A$66:$C$103,2,FALSE),"")</f>
        <v/>
      </c>
      <c r="H173" s="33" t="str">
        <f>IFERROR(VLOOKUP($B173,'Tabelas auxiliares'!$A$66:$C$103,3,FALSE),"")</f>
        <v/>
      </c>
      <c r="P173" s="33" t="str">
        <f t="shared" si="3"/>
        <v/>
      </c>
      <c r="Q173" s="33" t="str">
        <f>IFERROR(VLOOKUP(O173,'Tabelas auxiliares'!$A$228:$E$237,5,FALSE),"")</f>
        <v/>
      </c>
      <c r="R173" s="33" t="str">
        <f>IF(Q173&lt;&gt;"",Q173,IF(P173='Tabelas auxiliares'!$A$241,"CUSTEIO",IF(P173='Tabelas auxiliares'!$A$240,"INVESTIMENTO","")))</f>
        <v/>
      </c>
    </row>
    <row r="174" spans="6:18" x14ac:dyDescent="0.25">
      <c r="F174" s="33" t="str">
        <f>IF(D174="","",IFERROR(VLOOKUP(D174,'Tabelas auxiliares'!$A$3:$B$62,2,FALSE),"DESCENTRALIZAÇÃO"))</f>
        <v/>
      </c>
      <c r="G174" s="33" t="str">
        <f>IFERROR(VLOOKUP($B174,'Tabelas auxiliares'!$A$66:$C$103,2,FALSE),"")</f>
        <v/>
      </c>
      <c r="H174" s="33" t="str">
        <f>IFERROR(VLOOKUP($B174,'Tabelas auxiliares'!$A$66:$C$103,3,FALSE),"")</f>
        <v/>
      </c>
      <c r="P174" s="33" t="str">
        <f t="shared" si="3"/>
        <v/>
      </c>
      <c r="Q174" s="33" t="str">
        <f>IFERROR(VLOOKUP(O174,'Tabelas auxiliares'!$A$228:$E$237,5,FALSE),"")</f>
        <v/>
      </c>
      <c r="R174" s="33" t="str">
        <f>IF(Q174&lt;&gt;"",Q174,IF(P174='Tabelas auxiliares'!$A$241,"CUSTEIO",IF(P174='Tabelas auxiliares'!$A$240,"INVESTIMENTO","")))</f>
        <v/>
      </c>
    </row>
    <row r="175" spans="6:18" x14ac:dyDescent="0.25">
      <c r="F175" s="33" t="str">
        <f>IF(D175="","",IFERROR(VLOOKUP(D175,'Tabelas auxiliares'!$A$3:$B$62,2,FALSE),"DESCENTRALIZAÇÃO"))</f>
        <v/>
      </c>
      <c r="G175" s="33" t="str">
        <f>IFERROR(VLOOKUP($B175,'Tabelas auxiliares'!$A$66:$C$103,2,FALSE),"")</f>
        <v/>
      </c>
      <c r="H175" s="33" t="str">
        <f>IFERROR(VLOOKUP($B175,'Tabelas auxiliares'!$A$66:$C$103,3,FALSE),"")</f>
        <v/>
      </c>
      <c r="P175" s="33" t="str">
        <f t="shared" si="3"/>
        <v/>
      </c>
      <c r="Q175" s="33" t="str">
        <f>IFERROR(VLOOKUP(O175,'Tabelas auxiliares'!$A$228:$E$237,5,FALSE),"")</f>
        <v/>
      </c>
      <c r="R175" s="33" t="str">
        <f>IF(Q175&lt;&gt;"",Q175,IF(P175='Tabelas auxiliares'!$A$241,"CUSTEIO",IF(P175='Tabelas auxiliares'!$A$240,"INVESTIMENTO","")))</f>
        <v/>
      </c>
    </row>
    <row r="176" spans="6:18" x14ac:dyDescent="0.25">
      <c r="F176" s="33" t="str">
        <f>IF(D176="","",IFERROR(VLOOKUP(D176,'Tabelas auxiliares'!$A$3:$B$62,2,FALSE),"DESCENTRALIZAÇÃO"))</f>
        <v/>
      </c>
      <c r="G176" s="33" t="str">
        <f>IFERROR(VLOOKUP($B176,'Tabelas auxiliares'!$A$66:$C$103,2,FALSE),"")</f>
        <v/>
      </c>
      <c r="H176" s="33" t="str">
        <f>IFERROR(VLOOKUP($B176,'Tabelas auxiliares'!$A$66:$C$103,3,FALSE),"")</f>
        <v/>
      </c>
      <c r="P176" s="33" t="str">
        <f t="shared" si="3"/>
        <v/>
      </c>
      <c r="Q176" s="33" t="str">
        <f>IFERROR(VLOOKUP(O176,'Tabelas auxiliares'!$A$228:$E$237,5,FALSE),"")</f>
        <v/>
      </c>
      <c r="R176" s="33" t="str">
        <f>IF(Q176&lt;&gt;"",Q176,IF(P176='Tabelas auxiliares'!$A$241,"CUSTEIO",IF(P176='Tabelas auxiliares'!$A$240,"INVESTIMENTO","")))</f>
        <v/>
      </c>
    </row>
    <row r="177" spans="6:18" x14ac:dyDescent="0.25">
      <c r="F177" s="33" t="str">
        <f>IF(D177="","",IFERROR(VLOOKUP(D177,'Tabelas auxiliares'!$A$3:$B$62,2,FALSE),"DESCENTRALIZAÇÃO"))</f>
        <v/>
      </c>
      <c r="G177" s="33" t="str">
        <f>IFERROR(VLOOKUP($B177,'Tabelas auxiliares'!$A$66:$C$103,2,FALSE),"")</f>
        <v/>
      </c>
      <c r="H177" s="33" t="str">
        <f>IFERROR(VLOOKUP($B177,'Tabelas auxiliares'!$A$66:$C$103,3,FALSE),"")</f>
        <v/>
      </c>
      <c r="P177" s="33" t="str">
        <f t="shared" si="3"/>
        <v/>
      </c>
      <c r="Q177" s="33" t="str">
        <f>IFERROR(VLOOKUP(O177,'Tabelas auxiliares'!$A$228:$E$237,5,FALSE),"")</f>
        <v/>
      </c>
      <c r="R177" s="33" t="str">
        <f>IF(Q177&lt;&gt;"",Q177,IF(P177='Tabelas auxiliares'!$A$241,"CUSTEIO",IF(P177='Tabelas auxiliares'!$A$240,"INVESTIMENTO","")))</f>
        <v/>
      </c>
    </row>
    <row r="178" spans="6:18" x14ac:dyDescent="0.25">
      <c r="F178" s="33" t="str">
        <f>IF(D178="","",IFERROR(VLOOKUP(D178,'Tabelas auxiliares'!$A$3:$B$62,2,FALSE),"DESCENTRALIZAÇÃO"))</f>
        <v/>
      </c>
      <c r="G178" s="33" t="str">
        <f>IFERROR(VLOOKUP($B178,'Tabelas auxiliares'!$A$66:$C$103,2,FALSE),"")</f>
        <v/>
      </c>
      <c r="H178" s="33" t="str">
        <f>IFERROR(VLOOKUP($B178,'Tabelas auxiliares'!$A$66:$C$103,3,FALSE),"")</f>
        <v/>
      </c>
      <c r="P178" s="33" t="str">
        <f t="shared" si="3"/>
        <v/>
      </c>
      <c r="Q178" s="33" t="str">
        <f>IFERROR(VLOOKUP(O178,'Tabelas auxiliares'!$A$228:$E$237,5,FALSE),"")</f>
        <v/>
      </c>
      <c r="R178" s="33" t="str">
        <f>IF(Q178&lt;&gt;"",Q178,IF(P178='Tabelas auxiliares'!$A$241,"CUSTEIO",IF(P178='Tabelas auxiliares'!$A$240,"INVESTIMENTO","")))</f>
        <v/>
      </c>
    </row>
    <row r="179" spans="6:18" x14ac:dyDescent="0.25">
      <c r="F179" s="33" t="str">
        <f>IF(D179="","",IFERROR(VLOOKUP(D179,'Tabelas auxiliares'!$A$3:$B$62,2,FALSE),"DESCENTRALIZAÇÃO"))</f>
        <v/>
      </c>
      <c r="G179" s="33" t="str">
        <f>IFERROR(VLOOKUP($B179,'Tabelas auxiliares'!$A$66:$C$103,2,FALSE),"")</f>
        <v/>
      </c>
      <c r="H179" s="33" t="str">
        <f>IFERROR(VLOOKUP($B179,'Tabelas auxiliares'!$A$66:$C$103,3,FALSE),"")</f>
        <v/>
      </c>
      <c r="P179" s="33" t="str">
        <f t="shared" si="3"/>
        <v/>
      </c>
      <c r="Q179" s="33" t="str">
        <f>IFERROR(VLOOKUP(O179,'Tabelas auxiliares'!$A$228:$E$237,5,FALSE),"")</f>
        <v/>
      </c>
      <c r="R179" s="33" t="str">
        <f>IF(Q179&lt;&gt;"",Q179,IF(P179='Tabelas auxiliares'!$A$241,"CUSTEIO",IF(P179='Tabelas auxiliares'!$A$240,"INVESTIMENTO","")))</f>
        <v/>
      </c>
    </row>
    <row r="180" spans="6:18" x14ac:dyDescent="0.25">
      <c r="F180" s="33" t="str">
        <f>IF(D180="","",IFERROR(VLOOKUP(D180,'Tabelas auxiliares'!$A$3:$B$62,2,FALSE),"DESCENTRALIZAÇÃO"))</f>
        <v/>
      </c>
      <c r="G180" s="33" t="str">
        <f>IFERROR(VLOOKUP($B180,'Tabelas auxiliares'!$A$66:$C$103,2,FALSE),"")</f>
        <v/>
      </c>
      <c r="H180" s="33" t="str">
        <f>IFERROR(VLOOKUP($B180,'Tabelas auxiliares'!$A$66:$C$103,3,FALSE),"")</f>
        <v/>
      </c>
      <c r="P180" s="33" t="str">
        <f t="shared" si="3"/>
        <v/>
      </c>
      <c r="Q180" s="33" t="str">
        <f>IFERROR(VLOOKUP(O180,'Tabelas auxiliares'!$A$228:$E$237,5,FALSE),"")</f>
        <v/>
      </c>
      <c r="R180" s="33" t="str">
        <f>IF(Q180&lt;&gt;"",Q180,IF(P180='Tabelas auxiliares'!$A$241,"CUSTEIO",IF(P180='Tabelas auxiliares'!$A$240,"INVESTIMENTO","")))</f>
        <v/>
      </c>
    </row>
    <row r="181" spans="6:18" x14ac:dyDescent="0.25">
      <c r="F181" s="33" t="str">
        <f>IF(D181="","",IFERROR(VLOOKUP(D181,'Tabelas auxiliares'!$A$3:$B$62,2,FALSE),"DESCENTRALIZAÇÃO"))</f>
        <v/>
      </c>
      <c r="G181" s="33" t="str">
        <f>IFERROR(VLOOKUP($B181,'Tabelas auxiliares'!$A$66:$C$103,2,FALSE),"")</f>
        <v/>
      </c>
      <c r="H181" s="33" t="str">
        <f>IFERROR(VLOOKUP($B181,'Tabelas auxiliares'!$A$66:$C$103,3,FALSE),"")</f>
        <v/>
      </c>
      <c r="P181" s="33" t="str">
        <f t="shared" si="3"/>
        <v/>
      </c>
      <c r="Q181" s="33" t="str">
        <f>IFERROR(VLOOKUP(O181,'Tabelas auxiliares'!$A$228:$E$237,5,FALSE),"")</f>
        <v/>
      </c>
      <c r="R181" s="33" t="str">
        <f>IF(Q181&lt;&gt;"",Q181,IF(P181='Tabelas auxiliares'!$A$241,"CUSTEIO",IF(P181='Tabelas auxiliares'!$A$240,"INVESTIMENTO","")))</f>
        <v/>
      </c>
    </row>
    <row r="182" spans="6:18" x14ac:dyDescent="0.25">
      <c r="F182" s="33" t="str">
        <f>IF(D182="","",IFERROR(VLOOKUP(D182,'Tabelas auxiliares'!$A$3:$B$62,2,FALSE),"DESCENTRALIZAÇÃO"))</f>
        <v/>
      </c>
      <c r="G182" s="33" t="str">
        <f>IFERROR(VLOOKUP($B182,'Tabelas auxiliares'!$A$66:$C$103,2,FALSE),"")</f>
        <v/>
      </c>
      <c r="H182" s="33" t="str">
        <f>IFERROR(VLOOKUP($B182,'Tabelas auxiliares'!$A$66:$C$103,3,FALSE),"")</f>
        <v/>
      </c>
      <c r="P182" s="33" t="str">
        <f t="shared" si="3"/>
        <v/>
      </c>
      <c r="Q182" s="33" t="str">
        <f>IFERROR(VLOOKUP(O182,'Tabelas auxiliares'!$A$228:$E$237,5,FALSE),"")</f>
        <v/>
      </c>
      <c r="R182" s="33" t="str">
        <f>IF(Q182&lt;&gt;"",Q182,IF(P182='Tabelas auxiliares'!$A$241,"CUSTEIO",IF(P182='Tabelas auxiliares'!$A$240,"INVESTIMENTO","")))</f>
        <v/>
      </c>
    </row>
    <row r="183" spans="6:18" x14ac:dyDescent="0.25">
      <c r="F183" s="33" t="str">
        <f>IF(D183="","",IFERROR(VLOOKUP(D183,'Tabelas auxiliares'!$A$3:$B$62,2,FALSE),"DESCENTRALIZAÇÃO"))</f>
        <v/>
      </c>
      <c r="G183" s="33" t="str">
        <f>IFERROR(VLOOKUP($B183,'Tabelas auxiliares'!$A$66:$C$103,2,FALSE),"")</f>
        <v/>
      </c>
      <c r="H183" s="33" t="str">
        <f>IFERROR(VLOOKUP($B183,'Tabelas auxiliares'!$A$66:$C$103,3,FALSE),"")</f>
        <v/>
      </c>
      <c r="P183" s="33" t="str">
        <f t="shared" si="3"/>
        <v/>
      </c>
      <c r="Q183" s="33" t="str">
        <f>IFERROR(VLOOKUP(O183,'Tabelas auxiliares'!$A$228:$E$237,5,FALSE),"")</f>
        <v/>
      </c>
      <c r="R183" s="33" t="str">
        <f>IF(Q183&lt;&gt;"",Q183,IF(P183='Tabelas auxiliares'!$A$241,"CUSTEIO",IF(P183='Tabelas auxiliares'!$A$240,"INVESTIMENTO","")))</f>
        <v/>
      </c>
    </row>
    <row r="184" spans="6:18" x14ac:dyDescent="0.25">
      <c r="F184" s="33" t="str">
        <f>IF(D184="","",IFERROR(VLOOKUP(D184,'Tabelas auxiliares'!$A$3:$B$62,2,FALSE),"DESCENTRALIZAÇÃO"))</f>
        <v/>
      </c>
      <c r="G184" s="33" t="str">
        <f>IFERROR(VLOOKUP($B184,'Tabelas auxiliares'!$A$66:$C$103,2,FALSE),"")</f>
        <v/>
      </c>
      <c r="H184" s="33" t="str">
        <f>IFERROR(VLOOKUP($B184,'Tabelas auxiliares'!$A$66:$C$103,3,FALSE),"")</f>
        <v/>
      </c>
      <c r="P184" s="33" t="str">
        <f t="shared" si="3"/>
        <v/>
      </c>
      <c r="Q184" s="33" t="str">
        <f>IFERROR(VLOOKUP(O184,'Tabelas auxiliares'!$A$228:$E$237,5,FALSE),"")</f>
        <v/>
      </c>
      <c r="R184" s="33" t="str">
        <f>IF(Q184&lt;&gt;"",Q184,IF(P184='Tabelas auxiliares'!$A$241,"CUSTEIO",IF(P184='Tabelas auxiliares'!$A$240,"INVESTIMENTO","")))</f>
        <v/>
      </c>
    </row>
    <row r="185" spans="6:18" x14ac:dyDescent="0.25">
      <c r="F185" s="33" t="str">
        <f>IF(D185="","",IFERROR(VLOOKUP(D185,'Tabelas auxiliares'!$A$3:$B$62,2,FALSE),"DESCENTRALIZAÇÃO"))</f>
        <v/>
      </c>
      <c r="G185" s="33" t="str">
        <f>IFERROR(VLOOKUP($B185,'Tabelas auxiliares'!$A$66:$C$103,2,FALSE),"")</f>
        <v/>
      </c>
      <c r="H185" s="33" t="str">
        <f>IFERROR(VLOOKUP($B185,'Tabelas auxiliares'!$A$66:$C$103,3,FALSE),"")</f>
        <v/>
      </c>
      <c r="P185" s="33" t="str">
        <f t="shared" si="3"/>
        <v/>
      </c>
      <c r="Q185" s="33" t="str">
        <f>IFERROR(VLOOKUP(O185,'Tabelas auxiliares'!$A$228:$E$237,5,FALSE),"")</f>
        <v/>
      </c>
      <c r="R185" s="33" t="str">
        <f>IF(Q185&lt;&gt;"",Q185,IF(P185='Tabelas auxiliares'!$A$241,"CUSTEIO",IF(P185='Tabelas auxiliares'!$A$240,"INVESTIMENTO","")))</f>
        <v/>
      </c>
    </row>
    <row r="186" spans="6:18" x14ac:dyDescent="0.25">
      <c r="F186" s="33" t="str">
        <f>IF(D186="","",IFERROR(VLOOKUP(D186,'Tabelas auxiliares'!$A$3:$B$62,2,FALSE),"DESCENTRALIZAÇÃO"))</f>
        <v/>
      </c>
      <c r="G186" s="33" t="str">
        <f>IFERROR(VLOOKUP($B186,'Tabelas auxiliares'!$A$66:$C$103,2,FALSE),"")</f>
        <v/>
      </c>
      <c r="H186" s="33" t="str">
        <f>IFERROR(VLOOKUP($B186,'Tabelas auxiliares'!$A$66:$C$103,3,FALSE),"")</f>
        <v/>
      </c>
      <c r="P186" s="33" t="str">
        <f t="shared" si="3"/>
        <v/>
      </c>
      <c r="Q186" s="33" t="str">
        <f>IFERROR(VLOOKUP(O186,'Tabelas auxiliares'!$A$228:$E$237,5,FALSE),"")</f>
        <v/>
      </c>
      <c r="R186" s="33" t="str">
        <f>IF(Q186&lt;&gt;"",Q186,IF(P186='Tabelas auxiliares'!$A$241,"CUSTEIO",IF(P186='Tabelas auxiliares'!$A$240,"INVESTIMENTO","")))</f>
        <v/>
      </c>
    </row>
    <row r="187" spans="6:18" x14ac:dyDescent="0.25">
      <c r="F187" s="33" t="str">
        <f>IF(D187="","",IFERROR(VLOOKUP(D187,'Tabelas auxiliares'!$A$3:$B$62,2,FALSE),"DESCENTRALIZAÇÃO"))</f>
        <v/>
      </c>
      <c r="G187" s="33" t="str">
        <f>IFERROR(VLOOKUP($B187,'Tabelas auxiliares'!$A$66:$C$103,2,FALSE),"")</f>
        <v/>
      </c>
      <c r="H187" s="33" t="str">
        <f>IFERROR(VLOOKUP($B187,'Tabelas auxiliares'!$A$66:$C$103,3,FALSE),"")</f>
        <v/>
      </c>
      <c r="P187" s="33" t="str">
        <f t="shared" si="3"/>
        <v/>
      </c>
      <c r="Q187" s="33" t="str">
        <f>IFERROR(VLOOKUP(O187,'Tabelas auxiliares'!$A$228:$E$237,5,FALSE),"")</f>
        <v/>
      </c>
      <c r="R187" s="33" t="str">
        <f>IF(Q187&lt;&gt;"",Q187,IF(P187='Tabelas auxiliares'!$A$241,"CUSTEIO",IF(P187='Tabelas auxiliares'!$A$240,"INVESTIMENTO","")))</f>
        <v/>
      </c>
    </row>
    <row r="188" spans="6:18" x14ac:dyDescent="0.25">
      <c r="F188" s="33" t="str">
        <f>IF(D188="","",IFERROR(VLOOKUP(D188,'Tabelas auxiliares'!$A$3:$B$62,2,FALSE),"DESCENTRALIZAÇÃO"))</f>
        <v/>
      </c>
      <c r="G188" s="33" t="str">
        <f>IFERROR(VLOOKUP($B188,'Tabelas auxiliares'!$A$66:$C$103,2,FALSE),"")</f>
        <v/>
      </c>
      <c r="H188" s="33" t="str">
        <f>IFERROR(VLOOKUP($B188,'Tabelas auxiliares'!$A$66:$C$103,3,FALSE),"")</f>
        <v/>
      </c>
      <c r="P188" s="33" t="str">
        <f t="shared" si="3"/>
        <v/>
      </c>
      <c r="Q188" s="33" t="str">
        <f>IFERROR(VLOOKUP(O188,'Tabelas auxiliares'!$A$228:$E$237,5,FALSE),"")</f>
        <v/>
      </c>
      <c r="R188" s="33" t="str">
        <f>IF(Q188&lt;&gt;"",Q188,IF(P188='Tabelas auxiliares'!$A$241,"CUSTEIO",IF(P188='Tabelas auxiliares'!$A$240,"INVESTIMENTO","")))</f>
        <v/>
      </c>
    </row>
    <row r="189" spans="6:18" x14ac:dyDescent="0.25">
      <c r="F189" s="33" t="str">
        <f>IF(D189="","",IFERROR(VLOOKUP(D189,'Tabelas auxiliares'!$A$3:$B$62,2,FALSE),"DESCENTRALIZAÇÃO"))</f>
        <v/>
      </c>
      <c r="G189" s="33" t="str">
        <f>IFERROR(VLOOKUP($B189,'Tabelas auxiliares'!$A$66:$C$103,2,FALSE),"")</f>
        <v/>
      </c>
      <c r="H189" s="33" t="str">
        <f>IFERROR(VLOOKUP($B189,'Tabelas auxiliares'!$A$66:$C$103,3,FALSE),"")</f>
        <v/>
      </c>
      <c r="P189" s="33" t="str">
        <f t="shared" si="3"/>
        <v/>
      </c>
      <c r="Q189" s="33" t="str">
        <f>IFERROR(VLOOKUP(O189,'Tabelas auxiliares'!$A$228:$E$237,5,FALSE),"")</f>
        <v/>
      </c>
      <c r="R189" s="33" t="str">
        <f>IF(Q189&lt;&gt;"",Q189,IF(P189='Tabelas auxiliares'!$A$241,"CUSTEIO",IF(P189='Tabelas auxiliares'!$A$240,"INVESTIMENTO","")))</f>
        <v/>
      </c>
    </row>
    <row r="190" spans="6:18" x14ac:dyDescent="0.25">
      <c r="F190" s="33" t="str">
        <f>IF(D190="","",IFERROR(VLOOKUP(D190,'Tabelas auxiliares'!$A$3:$B$62,2,FALSE),"DESCENTRALIZAÇÃO"))</f>
        <v/>
      </c>
      <c r="G190" s="33" t="str">
        <f>IFERROR(VLOOKUP($B190,'Tabelas auxiliares'!$A$66:$C$103,2,FALSE),"")</f>
        <v/>
      </c>
      <c r="H190" s="33" t="str">
        <f>IFERROR(VLOOKUP($B190,'Tabelas auxiliares'!$A$66:$C$103,3,FALSE),"")</f>
        <v/>
      </c>
      <c r="P190" s="33" t="str">
        <f t="shared" si="3"/>
        <v/>
      </c>
      <c r="Q190" s="33" t="str">
        <f>IFERROR(VLOOKUP(O190,'Tabelas auxiliares'!$A$228:$E$237,5,FALSE),"")</f>
        <v/>
      </c>
      <c r="R190" s="33" t="str">
        <f>IF(Q190&lt;&gt;"",Q190,IF(P190='Tabelas auxiliares'!$A$241,"CUSTEIO",IF(P190='Tabelas auxiliares'!$A$240,"INVESTIMENTO","")))</f>
        <v/>
      </c>
    </row>
    <row r="191" spans="6:18" x14ac:dyDescent="0.25">
      <c r="F191" s="33" t="str">
        <f>IF(D191="","",IFERROR(VLOOKUP(D191,'Tabelas auxiliares'!$A$3:$B$62,2,FALSE),"DESCENTRALIZAÇÃO"))</f>
        <v/>
      </c>
      <c r="G191" s="33" t="str">
        <f>IFERROR(VLOOKUP($B191,'Tabelas auxiliares'!$A$66:$C$103,2,FALSE),"")</f>
        <v/>
      </c>
      <c r="H191" s="33" t="str">
        <f>IFERROR(VLOOKUP($B191,'Tabelas auxiliares'!$A$66:$C$103,3,FALSE),"")</f>
        <v/>
      </c>
      <c r="P191" s="33" t="str">
        <f t="shared" si="3"/>
        <v/>
      </c>
      <c r="Q191" s="33" t="str">
        <f>IFERROR(VLOOKUP(O191,'Tabelas auxiliares'!$A$228:$E$237,5,FALSE),"")</f>
        <v/>
      </c>
      <c r="R191" s="33" t="str">
        <f>IF(Q191&lt;&gt;"",Q191,IF(P191='Tabelas auxiliares'!$A$241,"CUSTEIO",IF(P191='Tabelas auxiliares'!$A$240,"INVESTIMENTO","")))</f>
        <v/>
      </c>
    </row>
    <row r="192" spans="6:18" x14ac:dyDescent="0.25">
      <c r="F192" s="33" t="str">
        <f>IF(D192="","",IFERROR(VLOOKUP(D192,'Tabelas auxiliares'!$A$3:$B$62,2,FALSE),"DESCENTRALIZAÇÃO"))</f>
        <v/>
      </c>
      <c r="G192" s="33" t="str">
        <f>IFERROR(VLOOKUP($B192,'Tabelas auxiliares'!$A$66:$C$103,2,FALSE),"")</f>
        <v/>
      </c>
      <c r="H192" s="33" t="str">
        <f>IFERROR(VLOOKUP($B192,'Tabelas auxiliares'!$A$66:$C$103,3,FALSE),"")</f>
        <v/>
      </c>
      <c r="P192" s="33" t="str">
        <f t="shared" si="3"/>
        <v/>
      </c>
      <c r="Q192" s="33" t="str">
        <f>IFERROR(VLOOKUP(O192,'Tabelas auxiliares'!$A$228:$E$237,5,FALSE),"")</f>
        <v/>
      </c>
      <c r="R192" s="33" t="str">
        <f>IF(Q192&lt;&gt;"",Q192,IF(P192='Tabelas auxiliares'!$A$241,"CUSTEIO",IF(P192='Tabelas auxiliares'!$A$240,"INVESTIMENTO","")))</f>
        <v/>
      </c>
    </row>
    <row r="193" spans="6:18" x14ac:dyDescent="0.25">
      <c r="F193" s="33" t="str">
        <f>IF(D193="","",IFERROR(VLOOKUP(D193,'Tabelas auxiliares'!$A$3:$B$62,2,FALSE),"DESCENTRALIZAÇÃO"))</f>
        <v/>
      </c>
      <c r="G193" s="33" t="str">
        <f>IFERROR(VLOOKUP($B193,'Tabelas auxiliares'!$A$66:$C$103,2,FALSE),"")</f>
        <v/>
      </c>
      <c r="H193" s="33" t="str">
        <f>IFERROR(VLOOKUP($B193,'Tabelas auxiliares'!$A$66:$C$103,3,FALSE),"")</f>
        <v/>
      </c>
      <c r="P193" s="33" t="str">
        <f t="shared" si="3"/>
        <v/>
      </c>
      <c r="Q193" s="33" t="str">
        <f>IFERROR(VLOOKUP(O193,'Tabelas auxiliares'!$A$228:$E$237,5,FALSE),"")</f>
        <v/>
      </c>
      <c r="R193" s="33" t="str">
        <f>IF(Q193&lt;&gt;"",Q193,IF(P193='Tabelas auxiliares'!$A$241,"CUSTEIO",IF(P193='Tabelas auxiliares'!$A$240,"INVESTIMENTO","")))</f>
        <v/>
      </c>
    </row>
    <row r="194" spans="6:18" x14ac:dyDescent="0.25">
      <c r="F194" s="33" t="str">
        <f>IF(D194="","",IFERROR(VLOOKUP(D194,'Tabelas auxiliares'!$A$3:$B$62,2,FALSE),"DESCENTRALIZAÇÃO"))</f>
        <v/>
      </c>
      <c r="G194" s="33" t="str">
        <f>IFERROR(VLOOKUP($B194,'Tabelas auxiliares'!$A$66:$C$103,2,FALSE),"")</f>
        <v/>
      </c>
      <c r="H194" s="33" t="str">
        <f>IFERROR(VLOOKUP($B194,'Tabelas auxiliares'!$A$66:$C$103,3,FALSE),"")</f>
        <v/>
      </c>
      <c r="P194" s="33" t="str">
        <f t="shared" si="3"/>
        <v/>
      </c>
      <c r="Q194" s="33" t="str">
        <f>IFERROR(VLOOKUP(O194,'Tabelas auxiliares'!$A$228:$E$237,5,FALSE),"")</f>
        <v/>
      </c>
      <c r="R194" s="33" t="str">
        <f>IF(Q194&lt;&gt;"",Q194,IF(P194='Tabelas auxiliares'!$A$241,"CUSTEIO",IF(P194='Tabelas auxiliares'!$A$240,"INVESTIMENTO","")))</f>
        <v/>
      </c>
    </row>
    <row r="195" spans="6:18" x14ac:dyDescent="0.25">
      <c r="F195" s="33" t="str">
        <f>IF(D195="","",IFERROR(VLOOKUP(D195,'Tabelas auxiliares'!$A$3:$B$62,2,FALSE),"DESCENTRALIZAÇÃO"))</f>
        <v/>
      </c>
      <c r="G195" s="33" t="str">
        <f>IFERROR(VLOOKUP($B195,'Tabelas auxiliares'!$A$66:$C$103,2,FALSE),"")</f>
        <v/>
      </c>
      <c r="H195" s="33" t="str">
        <f>IFERROR(VLOOKUP($B195,'Tabelas auxiliares'!$A$66:$C$103,3,FALSE),"")</f>
        <v/>
      </c>
      <c r="P195" s="33" t="str">
        <f t="shared" si="3"/>
        <v/>
      </c>
      <c r="Q195" s="33" t="str">
        <f>IFERROR(VLOOKUP(O195,'Tabelas auxiliares'!$A$228:$E$237,5,FALSE),"")</f>
        <v/>
      </c>
      <c r="R195" s="33" t="str">
        <f>IF(Q195&lt;&gt;"",Q195,IF(P195='Tabelas auxiliares'!$A$241,"CUSTEIO",IF(P195='Tabelas auxiliares'!$A$240,"INVESTIMENTO","")))</f>
        <v/>
      </c>
    </row>
    <row r="196" spans="6:18" x14ac:dyDescent="0.25">
      <c r="F196" s="33" t="str">
        <f>IF(D196="","",IFERROR(VLOOKUP(D196,'Tabelas auxiliares'!$A$3:$B$62,2,FALSE),"DESCENTRALIZAÇÃO"))</f>
        <v/>
      </c>
      <c r="G196" s="33" t="str">
        <f>IFERROR(VLOOKUP($B196,'Tabelas auxiliares'!$A$66:$C$103,2,FALSE),"")</f>
        <v/>
      </c>
      <c r="H196" s="33" t="str">
        <f>IFERROR(VLOOKUP($B196,'Tabelas auxiliares'!$A$66:$C$103,3,FALSE),"")</f>
        <v/>
      </c>
      <c r="P196" s="33" t="str">
        <f t="shared" ref="P196:P260" si="4">LEFT(N196,1)</f>
        <v/>
      </c>
      <c r="Q196" s="33" t="str">
        <f>IFERROR(VLOOKUP(O196,'Tabelas auxiliares'!$A$228:$E$237,5,FALSE),"")</f>
        <v/>
      </c>
      <c r="R196" s="33" t="str">
        <f>IF(Q196&lt;&gt;"",Q196,IF(P196='Tabelas auxiliares'!$A$241,"CUSTEIO",IF(P196='Tabelas auxiliares'!$A$240,"INVESTIMENTO","")))</f>
        <v/>
      </c>
    </row>
    <row r="197" spans="6:18" x14ac:dyDescent="0.25">
      <c r="F197" s="33" t="str">
        <f>IF(D197="","",IFERROR(VLOOKUP(D197,'Tabelas auxiliares'!$A$3:$B$62,2,FALSE),"DESCENTRALIZAÇÃO"))</f>
        <v/>
      </c>
      <c r="G197" s="33" t="str">
        <f>IFERROR(VLOOKUP($B197,'Tabelas auxiliares'!$A$66:$C$103,2,FALSE),"")</f>
        <v/>
      </c>
      <c r="H197" s="33" t="str">
        <f>IFERROR(VLOOKUP($B197,'Tabelas auxiliares'!$A$66:$C$103,3,FALSE),"")</f>
        <v/>
      </c>
      <c r="P197" s="33" t="str">
        <f t="shared" si="4"/>
        <v/>
      </c>
      <c r="Q197" s="33" t="str">
        <f>IFERROR(VLOOKUP(O197,'Tabelas auxiliares'!$A$228:$E$237,5,FALSE),"")</f>
        <v/>
      </c>
      <c r="R197" s="33" t="str">
        <f>IF(Q197&lt;&gt;"",Q197,IF(P197='Tabelas auxiliares'!$A$241,"CUSTEIO",IF(P197='Tabelas auxiliares'!$A$240,"INVESTIMENTO","")))</f>
        <v/>
      </c>
    </row>
    <row r="198" spans="6:18" x14ac:dyDescent="0.25">
      <c r="F198" s="33" t="str">
        <f>IF(D198="","",IFERROR(VLOOKUP(D198,'Tabelas auxiliares'!$A$3:$B$62,2,FALSE),"DESCENTRALIZAÇÃO"))</f>
        <v/>
      </c>
      <c r="G198" s="33" t="str">
        <f>IFERROR(VLOOKUP($B198,'Tabelas auxiliares'!$A$66:$C$103,2,FALSE),"")</f>
        <v/>
      </c>
      <c r="H198" s="33" t="str">
        <f>IFERROR(VLOOKUP($B198,'Tabelas auxiliares'!$A$66:$C$103,3,FALSE),"")</f>
        <v/>
      </c>
      <c r="P198" s="33" t="str">
        <f t="shared" si="4"/>
        <v/>
      </c>
      <c r="Q198" s="33" t="str">
        <f>IFERROR(VLOOKUP(O198,'Tabelas auxiliares'!$A$228:$E$237,5,FALSE),"")</f>
        <v/>
      </c>
      <c r="R198" s="33" t="str">
        <f>IF(Q198&lt;&gt;"",Q198,IF(P198='Tabelas auxiliares'!$A$241,"CUSTEIO",IF(P198='Tabelas auxiliares'!$A$240,"INVESTIMENTO","")))</f>
        <v/>
      </c>
    </row>
    <row r="199" spans="6:18" x14ac:dyDescent="0.25">
      <c r="F199" s="33" t="str">
        <f>IF(D199="","",IFERROR(VLOOKUP(D199,'Tabelas auxiliares'!$A$3:$B$62,2,FALSE),"DESCENTRALIZAÇÃO"))</f>
        <v/>
      </c>
      <c r="G199" s="33" t="str">
        <f>IFERROR(VLOOKUP($B199,'Tabelas auxiliares'!$A$66:$C$103,2,FALSE),"")</f>
        <v/>
      </c>
      <c r="H199" s="33" t="str">
        <f>IFERROR(VLOOKUP($B199,'Tabelas auxiliares'!$A$66:$C$103,3,FALSE),"")</f>
        <v/>
      </c>
      <c r="P199" s="33" t="str">
        <f t="shared" si="4"/>
        <v/>
      </c>
      <c r="Q199" s="33" t="str">
        <f>IFERROR(VLOOKUP(O199,'Tabelas auxiliares'!$A$228:$E$237,5,FALSE),"")</f>
        <v/>
      </c>
      <c r="R199" s="33" t="str">
        <f>IF(Q199&lt;&gt;"",Q199,IF(P199='Tabelas auxiliares'!$A$241,"CUSTEIO",IF(P199='Tabelas auxiliares'!$A$240,"INVESTIMENTO","")))</f>
        <v/>
      </c>
    </row>
    <row r="200" spans="6:18" x14ac:dyDescent="0.25">
      <c r="F200" s="33" t="str">
        <f>IF(D200="","",IFERROR(VLOOKUP(D200,'Tabelas auxiliares'!$A$3:$B$62,2,FALSE),"DESCENTRALIZAÇÃO"))</f>
        <v/>
      </c>
      <c r="G200" s="33" t="str">
        <f>IFERROR(VLOOKUP($B200,'Tabelas auxiliares'!$A$66:$C$103,2,FALSE),"")</f>
        <v/>
      </c>
      <c r="H200" s="33" t="str">
        <f>IFERROR(VLOOKUP($B200,'Tabelas auxiliares'!$A$66:$C$103,3,FALSE),"")</f>
        <v/>
      </c>
      <c r="P200" s="33" t="str">
        <f t="shared" si="4"/>
        <v/>
      </c>
      <c r="Q200" s="33" t="str">
        <f>IFERROR(VLOOKUP(O200,'Tabelas auxiliares'!$A$228:$E$237,5,FALSE),"")</f>
        <v/>
      </c>
      <c r="R200" s="33" t="str">
        <f>IF(Q200&lt;&gt;"",Q200,IF(P200='Tabelas auxiliares'!$A$241,"CUSTEIO",IF(P200='Tabelas auxiliares'!$A$240,"INVESTIMENTO","")))</f>
        <v/>
      </c>
    </row>
    <row r="201" spans="6:18" x14ac:dyDescent="0.25">
      <c r="F201" s="33" t="str">
        <f>IF(D201="","",IFERROR(VLOOKUP(D201,'Tabelas auxiliares'!$A$3:$B$62,2,FALSE),"DESCENTRALIZAÇÃO"))</f>
        <v/>
      </c>
      <c r="G201" s="33" t="str">
        <f>IFERROR(VLOOKUP($B201,'Tabelas auxiliares'!$A$66:$C$103,2,FALSE),"")</f>
        <v/>
      </c>
      <c r="H201" s="33" t="str">
        <f>IFERROR(VLOOKUP($B201,'Tabelas auxiliares'!$A$66:$C$103,3,FALSE),"")</f>
        <v/>
      </c>
      <c r="P201" s="33" t="str">
        <f t="shared" si="4"/>
        <v/>
      </c>
      <c r="Q201" s="33" t="str">
        <f>IFERROR(VLOOKUP(O201,'Tabelas auxiliares'!$A$228:$E$237,5,FALSE),"")</f>
        <v/>
      </c>
      <c r="R201" s="33" t="str">
        <f>IF(Q201&lt;&gt;"",Q201,IF(P201='Tabelas auxiliares'!$A$241,"CUSTEIO",IF(P201='Tabelas auxiliares'!$A$240,"INVESTIMENTO","")))</f>
        <v/>
      </c>
    </row>
    <row r="202" spans="6:18" x14ac:dyDescent="0.25">
      <c r="F202" s="33" t="str">
        <f>IF(D202="","",IFERROR(VLOOKUP(D202,'Tabelas auxiliares'!$A$3:$B$62,2,FALSE),"DESCENTRALIZAÇÃO"))</f>
        <v/>
      </c>
      <c r="G202" s="33" t="str">
        <f>IFERROR(VLOOKUP($B202,'Tabelas auxiliares'!$A$66:$C$103,2,FALSE),"")</f>
        <v/>
      </c>
      <c r="H202" s="33" t="str">
        <f>IFERROR(VLOOKUP($B202,'Tabelas auxiliares'!$A$66:$C$103,3,FALSE),"")</f>
        <v/>
      </c>
      <c r="P202" s="33" t="str">
        <f t="shared" si="4"/>
        <v/>
      </c>
      <c r="Q202" s="33" t="str">
        <f>IFERROR(VLOOKUP(O202,'Tabelas auxiliares'!$A$228:$E$237,5,FALSE),"")</f>
        <v/>
      </c>
      <c r="R202" s="33" t="str">
        <f>IF(Q202&lt;&gt;"",Q202,IF(P202='Tabelas auxiliares'!$A$241,"CUSTEIO",IF(P202='Tabelas auxiliares'!$A$240,"INVESTIMENTO","")))</f>
        <v/>
      </c>
    </row>
    <row r="203" spans="6:18" x14ac:dyDescent="0.25">
      <c r="F203" s="33" t="str">
        <f>IF(D203="","",IFERROR(VLOOKUP(D203,'Tabelas auxiliares'!$A$3:$B$62,2,FALSE),"DESCENTRALIZAÇÃO"))</f>
        <v/>
      </c>
      <c r="G203" s="33" t="str">
        <f>IFERROR(VLOOKUP($B203,'Tabelas auxiliares'!$A$66:$C$103,2,FALSE),"")</f>
        <v/>
      </c>
      <c r="H203" s="33" t="str">
        <f>IFERROR(VLOOKUP($B203,'Tabelas auxiliares'!$A$66:$C$103,3,FALSE),"")</f>
        <v/>
      </c>
      <c r="P203" s="33" t="str">
        <f t="shared" si="4"/>
        <v/>
      </c>
      <c r="Q203" s="33" t="str">
        <f>IFERROR(VLOOKUP(O203,'Tabelas auxiliares'!$A$228:$E$237,5,FALSE),"")</f>
        <v/>
      </c>
      <c r="R203" s="33" t="str">
        <f>IF(Q203&lt;&gt;"",Q203,IF(P203='Tabelas auxiliares'!$A$241,"CUSTEIO",IF(P203='Tabelas auxiliares'!$A$240,"INVESTIMENTO","")))</f>
        <v/>
      </c>
    </row>
    <row r="204" spans="6:18" x14ac:dyDescent="0.25">
      <c r="F204" s="33" t="str">
        <f>IF(D204="","",IFERROR(VLOOKUP(D204,'Tabelas auxiliares'!$A$3:$B$62,2,FALSE),"DESCENTRALIZAÇÃO"))</f>
        <v/>
      </c>
      <c r="G204" s="33" t="str">
        <f>IFERROR(VLOOKUP($B204,'Tabelas auxiliares'!$A$66:$C$103,2,FALSE),"")</f>
        <v/>
      </c>
      <c r="H204" s="33" t="str">
        <f>IFERROR(VLOOKUP($B204,'Tabelas auxiliares'!$A$66:$C$103,3,FALSE),"")</f>
        <v/>
      </c>
      <c r="P204" s="33" t="str">
        <f t="shared" si="4"/>
        <v/>
      </c>
      <c r="Q204" s="33" t="str">
        <f>IFERROR(VLOOKUP(O204,'Tabelas auxiliares'!$A$228:$E$237,5,FALSE),"")</f>
        <v/>
      </c>
      <c r="R204" s="33" t="str">
        <f>IF(Q204&lt;&gt;"",Q204,IF(P204='Tabelas auxiliares'!$A$241,"CUSTEIO",IF(P204='Tabelas auxiliares'!$A$240,"INVESTIMENTO","")))</f>
        <v/>
      </c>
    </row>
    <row r="205" spans="6:18" x14ac:dyDescent="0.25">
      <c r="F205" s="33" t="str">
        <f>IF(D205="","",IFERROR(VLOOKUP(D205,'Tabelas auxiliares'!$A$3:$B$62,2,FALSE),"DESCENTRALIZAÇÃO"))</f>
        <v/>
      </c>
      <c r="G205" s="33" t="str">
        <f>IFERROR(VLOOKUP($B205,'Tabelas auxiliares'!$A$66:$C$103,2,FALSE),"")</f>
        <v/>
      </c>
      <c r="H205" s="33" t="str">
        <f>IFERROR(VLOOKUP($B205,'Tabelas auxiliares'!$A$66:$C$103,3,FALSE),"")</f>
        <v/>
      </c>
      <c r="P205" s="33" t="str">
        <f t="shared" si="4"/>
        <v/>
      </c>
      <c r="Q205" s="33" t="str">
        <f>IFERROR(VLOOKUP(O205,'Tabelas auxiliares'!$A$228:$E$237,5,FALSE),"")</f>
        <v/>
      </c>
      <c r="R205" s="33" t="str">
        <f>IF(Q205&lt;&gt;"",Q205,IF(P205='Tabelas auxiliares'!$A$241,"CUSTEIO",IF(P205='Tabelas auxiliares'!$A$240,"INVESTIMENTO","")))</f>
        <v/>
      </c>
    </row>
    <row r="206" spans="6:18" x14ac:dyDescent="0.25">
      <c r="F206" s="33" t="str">
        <f>IF(D206="","",IFERROR(VLOOKUP(D206,'Tabelas auxiliares'!$A$3:$B$62,2,FALSE),"DESCENTRALIZAÇÃO"))</f>
        <v/>
      </c>
      <c r="G206" s="33" t="str">
        <f>IFERROR(VLOOKUP($B206,'Tabelas auxiliares'!$A$66:$C$103,2,FALSE),"")</f>
        <v/>
      </c>
      <c r="H206" s="33" t="str">
        <f>IFERROR(VLOOKUP($B206,'Tabelas auxiliares'!$A$66:$C$103,3,FALSE),"")</f>
        <v/>
      </c>
      <c r="P206" s="33" t="str">
        <f t="shared" si="4"/>
        <v/>
      </c>
      <c r="Q206" s="33" t="str">
        <f>IFERROR(VLOOKUP(O206,'Tabelas auxiliares'!$A$228:$E$237,5,FALSE),"")</f>
        <v/>
      </c>
      <c r="R206" s="33" t="str">
        <f>IF(Q206&lt;&gt;"",Q206,IF(P206='Tabelas auxiliares'!$A$241,"CUSTEIO",IF(P206='Tabelas auxiliares'!$A$240,"INVESTIMENTO","")))</f>
        <v/>
      </c>
    </row>
    <row r="207" spans="6:18" x14ac:dyDescent="0.25">
      <c r="F207" s="33" t="str">
        <f>IF(D207="","",IFERROR(VLOOKUP(D207,'Tabelas auxiliares'!$A$3:$B$62,2,FALSE),"DESCENTRALIZAÇÃO"))</f>
        <v/>
      </c>
      <c r="G207" s="33" t="str">
        <f>IFERROR(VLOOKUP($B207,'Tabelas auxiliares'!$A$66:$C$103,2,FALSE),"")</f>
        <v/>
      </c>
      <c r="H207" s="33" t="str">
        <f>IFERROR(VLOOKUP($B207,'Tabelas auxiliares'!$A$66:$C$103,3,FALSE),"")</f>
        <v/>
      </c>
      <c r="P207" s="33" t="str">
        <f t="shared" si="4"/>
        <v/>
      </c>
      <c r="Q207" s="33" t="str">
        <f>IFERROR(VLOOKUP(O207,'Tabelas auxiliares'!$A$228:$E$237,5,FALSE),"")</f>
        <v/>
      </c>
      <c r="R207" s="33" t="str">
        <f>IF(Q207&lt;&gt;"",Q207,IF(P207='Tabelas auxiliares'!$A$241,"CUSTEIO",IF(P207='Tabelas auxiliares'!$A$240,"INVESTIMENTO","")))</f>
        <v/>
      </c>
    </row>
    <row r="208" spans="6:18" x14ac:dyDescent="0.25">
      <c r="F208" s="33" t="str">
        <f>IF(D208="","",IFERROR(VLOOKUP(D208,'Tabelas auxiliares'!$A$3:$B$62,2,FALSE),"DESCENTRALIZAÇÃO"))</f>
        <v/>
      </c>
      <c r="G208" s="33" t="str">
        <f>IFERROR(VLOOKUP($B208,'Tabelas auxiliares'!$A$66:$C$103,2,FALSE),"")</f>
        <v/>
      </c>
      <c r="H208" s="33" t="str">
        <f>IFERROR(VLOOKUP($B208,'Tabelas auxiliares'!$A$66:$C$103,3,FALSE),"")</f>
        <v/>
      </c>
      <c r="P208" s="33" t="str">
        <f t="shared" si="4"/>
        <v/>
      </c>
      <c r="Q208" s="33" t="str">
        <f>IFERROR(VLOOKUP(O208,'Tabelas auxiliares'!$A$228:$E$237,5,FALSE),"")</f>
        <v/>
      </c>
      <c r="R208" s="33" t="str">
        <f>IF(Q208&lt;&gt;"",Q208,IF(P208='Tabelas auxiliares'!$A$241,"CUSTEIO",IF(P208='Tabelas auxiliares'!$A$240,"INVESTIMENTO","")))</f>
        <v/>
      </c>
    </row>
    <row r="209" spans="6:18" x14ac:dyDescent="0.25">
      <c r="F209" s="33" t="str">
        <f>IF(D209="","",IFERROR(VLOOKUP(D209,'Tabelas auxiliares'!$A$3:$B$62,2,FALSE),"DESCENTRALIZAÇÃO"))</f>
        <v/>
      </c>
      <c r="G209" s="33" t="str">
        <f>IFERROR(VLOOKUP($B209,'Tabelas auxiliares'!$A$66:$C$103,2,FALSE),"")</f>
        <v/>
      </c>
      <c r="H209" s="33" t="str">
        <f>IFERROR(VLOOKUP($B209,'Tabelas auxiliares'!$A$66:$C$103,3,FALSE),"")</f>
        <v/>
      </c>
      <c r="P209" s="33" t="str">
        <f t="shared" si="4"/>
        <v/>
      </c>
      <c r="Q209" s="33" t="str">
        <f>IFERROR(VLOOKUP(O209,'Tabelas auxiliares'!$A$228:$E$237,5,FALSE),"")</f>
        <v/>
      </c>
      <c r="R209" s="33" t="str">
        <f>IF(Q209&lt;&gt;"",Q209,IF(P209='Tabelas auxiliares'!$A$241,"CUSTEIO",IF(P209='Tabelas auxiliares'!$A$240,"INVESTIMENTO","")))</f>
        <v/>
      </c>
    </row>
    <row r="210" spans="6:18" x14ac:dyDescent="0.25">
      <c r="F210" s="33" t="str">
        <f>IF(D210="","",IFERROR(VLOOKUP(D210,'Tabelas auxiliares'!$A$3:$B$62,2,FALSE),"DESCENTRALIZAÇÃO"))</f>
        <v/>
      </c>
      <c r="G210" s="33" t="str">
        <f>IFERROR(VLOOKUP($B210,'Tabelas auxiliares'!$A$66:$C$103,2,FALSE),"")</f>
        <v/>
      </c>
      <c r="H210" s="33" t="str">
        <f>IFERROR(VLOOKUP($B210,'Tabelas auxiliares'!$A$66:$C$103,3,FALSE),"")</f>
        <v/>
      </c>
      <c r="P210" s="33" t="str">
        <f t="shared" si="4"/>
        <v/>
      </c>
      <c r="Q210" s="33" t="str">
        <f>IFERROR(VLOOKUP(O210,'Tabelas auxiliares'!$A$228:$E$237,5,FALSE),"")</f>
        <v/>
      </c>
      <c r="R210" s="33" t="str">
        <f>IF(Q210&lt;&gt;"",Q210,IF(P210='Tabelas auxiliares'!$A$241,"CUSTEIO",IF(P210='Tabelas auxiliares'!$A$240,"INVESTIMENTO","")))</f>
        <v/>
      </c>
    </row>
    <row r="211" spans="6:18" x14ac:dyDescent="0.25">
      <c r="F211" s="33" t="str">
        <f>IF(D211="","",IFERROR(VLOOKUP(D211,'Tabelas auxiliares'!$A$3:$B$62,2,FALSE),"DESCENTRALIZAÇÃO"))</f>
        <v/>
      </c>
      <c r="G211" s="33" t="str">
        <f>IFERROR(VLOOKUP($B211,'Tabelas auxiliares'!$A$66:$C$103,2,FALSE),"")</f>
        <v/>
      </c>
      <c r="H211" s="33" t="str">
        <f>IFERROR(VLOOKUP($B211,'Tabelas auxiliares'!$A$66:$C$103,3,FALSE),"")</f>
        <v/>
      </c>
      <c r="P211" s="33" t="str">
        <f t="shared" si="4"/>
        <v/>
      </c>
      <c r="Q211" s="33" t="str">
        <f>IFERROR(VLOOKUP(O211,'Tabelas auxiliares'!$A$228:$E$237,5,FALSE),"")</f>
        <v/>
      </c>
      <c r="R211" s="33" t="str">
        <f>IF(Q211&lt;&gt;"",Q211,IF(P211='Tabelas auxiliares'!$A$241,"CUSTEIO",IF(P211='Tabelas auxiliares'!$A$240,"INVESTIMENTO","")))</f>
        <v/>
      </c>
    </row>
    <row r="212" spans="6:18" x14ac:dyDescent="0.25">
      <c r="F212" s="33" t="str">
        <f>IF(D212="","",IFERROR(VLOOKUP(D212,'Tabelas auxiliares'!$A$3:$B$62,2,FALSE),"DESCENTRALIZAÇÃO"))</f>
        <v/>
      </c>
      <c r="G212" s="33" t="str">
        <f>IFERROR(VLOOKUP($B212,'Tabelas auxiliares'!$A$66:$C$103,2,FALSE),"")</f>
        <v/>
      </c>
      <c r="H212" s="33" t="str">
        <f>IFERROR(VLOOKUP($B212,'Tabelas auxiliares'!$A$66:$C$103,3,FALSE),"")</f>
        <v/>
      </c>
      <c r="P212" s="33" t="str">
        <f t="shared" si="4"/>
        <v/>
      </c>
      <c r="Q212" s="33" t="str">
        <f>IFERROR(VLOOKUP(O212,'Tabelas auxiliares'!$A$228:$E$237,5,FALSE),"")</f>
        <v/>
      </c>
      <c r="R212" s="33" t="str">
        <f>IF(Q212&lt;&gt;"",Q212,IF(P212='Tabelas auxiliares'!$A$241,"CUSTEIO",IF(P212='Tabelas auxiliares'!$A$240,"INVESTIMENTO","")))</f>
        <v/>
      </c>
    </row>
    <row r="213" spans="6:18" x14ac:dyDescent="0.25">
      <c r="F213" s="33" t="str">
        <f>IF(D213="","",IFERROR(VLOOKUP(D213,'Tabelas auxiliares'!$A$3:$B$62,2,FALSE),"DESCENTRALIZAÇÃO"))</f>
        <v/>
      </c>
      <c r="G213" s="33" t="str">
        <f>IFERROR(VLOOKUP($B213,'Tabelas auxiliares'!$A$66:$C$103,2,FALSE),"")</f>
        <v/>
      </c>
      <c r="H213" s="33" t="str">
        <f>IFERROR(VLOOKUP($B213,'Tabelas auxiliares'!$A$66:$C$103,3,FALSE),"")</f>
        <v/>
      </c>
      <c r="P213" s="33" t="str">
        <f t="shared" si="4"/>
        <v/>
      </c>
      <c r="Q213" s="33" t="str">
        <f>IFERROR(VLOOKUP(O213,'Tabelas auxiliares'!$A$228:$E$237,5,FALSE),"")</f>
        <v/>
      </c>
      <c r="R213" s="33" t="str">
        <f>IF(Q213&lt;&gt;"",Q213,IF(P213='Tabelas auxiliares'!$A$241,"CUSTEIO",IF(P213='Tabelas auxiliares'!$A$240,"INVESTIMENTO","")))</f>
        <v/>
      </c>
    </row>
    <row r="214" spans="6:18" x14ac:dyDescent="0.25">
      <c r="F214" s="33" t="str">
        <f>IF(D214="","",IFERROR(VLOOKUP(D214,'Tabelas auxiliares'!$A$3:$B$62,2,FALSE),"DESCENTRALIZAÇÃO"))</f>
        <v/>
      </c>
      <c r="G214" s="33" t="str">
        <f>IFERROR(VLOOKUP($B214,'Tabelas auxiliares'!$A$66:$C$103,2,FALSE),"")</f>
        <v/>
      </c>
      <c r="H214" s="33" t="str">
        <f>IFERROR(VLOOKUP($B214,'Tabelas auxiliares'!$A$66:$C$103,3,FALSE),"")</f>
        <v/>
      </c>
      <c r="P214" s="33" t="str">
        <f t="shared" si="4"/>
        <v/>
      </c>
      <c r="Q214" s="33" t="str">
        <f>IFERROR(VLOOKUP(O214,'Tabelas auxiliares'!$A$228:$E$237,5,FALSE),"")</f>
        <v/>
      </c>
      <c r="R214" s="33" t="str">
        <f>IF(Q214&lt;&gt;"",Q214,IF(P214='Tabelas auxiliares'!$A$241,"CUSTEIO",IF(P214='Tabelas auxiliares'!$A$240,"INVESTIMENTO","")))</f>
        <v/>
      </c>
    </row>
    <row r="215" spans="6:18" x14ac:dyDescent="0.25">
      <c r="F215" s="33" t="str">
        <f>IF(D215="","",IFERROR(VLOOKUP(D215,'Tabelas auxiliares'!$A$3:$B$62,2,FALSE),"DESCENTRALIZAÇÃO"))</f>
        <v/>
      </c>
      <c r="G215" s="33" t="str">
        <f>IFERROR(VLOOKUP($B215,'Tabelas auxiliares'!$A$66:$C$103,2,FALSE),"")</f>
        <v/>
      </c>
      <c r="H215" s="33" t="str">
        <f>IFERROR(VLOOKUP($B215,'Tabelas auxiliares'!$A$66:$C$103,3,FALSE),"")</f>
        <v/>
      </c>
      <c r="P215" s="33" t="str">
        <f t="shared" si="4"/>
        <v/>
      </c>
      <c r="Q215" s="33" t="str">
        <f>IFERROR(VLOOKUP(O215,'Tabelas auxiliares'!$A$228:$E$237,5,FALSE),"")</f>
        <v/>
      </c>
      <c r="R215" s="33" t="str">
        <f>IF(Q215&lt;&gt;"",Q215,IF(P215='Tabelas auxiliares'!$A$241,"CUSTEIO",IF(P215='Tabelas auxiliares'!$A$240,"INVESTIMENTO","")))</f>
        <v/>
      </c>
    </row>
    <row r="216" spans="6:18" x14ac:dyDescent="0.25">
      <c r="F216" s="33" t="str">
        <f>IF(D216="","",IFERROR(VLOOKUP(D216,'Tabelas auxiliares'!$A$3:$B$62,2,FALSE),"DESCENTRALIZAÇÃO"))</f>
        <v/>
      </c>
      <c r="G216" s="33" t="str">
        <f>IFERROR(VLOOKUP($B216,'Tabelas auxiliares'!$A$66:$C$103,2,FALSE),"")</f>
        <v/>
      </c>
      <c r="H216" s="33" t="str">
        <f>IFERROR(VLOOKUP($B216,'Tabelas auxiliares'!$A$66:$C$103,3,FALSE),"")</f>
        <v/>
      </c>
      <c r="P216" s="33" t="str">
        <f t="shared" si="4"/>
        <v/>
      </c>
      <c r="Q216" s="33" t="str">
        <f>IFERROR(VLOOKUP(O216,'Tabelas auxiliares'!$A$228:$E$237,5,FALSE),"")</f>
        <v/>
      </c>
      <c r="R216" s="33" t="str">
        <f>IF(Q216&lt;&gt;"",Q216,IF(P216='Tabelas auxiliares'!$A$241,"CUSTEIO",IF(P216='Tabelas auxiliares'!$A$240,"INVESTIMENTO","")))</f>
        <v/>
      </c>
    </row>
    <row r="217" spans="6:18" x14ac:dyDescent="0.25">
      <c r="F217" s="33" t="str">
        <f>IF(D217="","",IFERROR(VLOOKUP(D217,'Tabelas auxiliares'!$A$3:$B$62,2,FALSE),"DESCENTRALIZAÇÃO"))</f>
        <v/>
      </c>
      <c r="G217" s="33" t="str">
        <f>IFERROR(VLOOKUP($B217,'Tabelas auxiliares'!$A$66:$C$103,2,FALSE),"")</f>
        <v/>
      </c>
      <c r="H217" s="33" t="str">
        <f>IFERROR(VLOOKUP($B217,'Tabelas auxiliares'!$A$66:$C$103,3,FALSE),"")</f>
        <v/>
      </c>
      <c r="P217" s="33" t="str">
        <f t="shared" si="4"/>
        <v/>
      </c>
      <c r="Q217" s="33" t="str">
        <f>IFERROR(VLOOKUP(O217,'Tabelas auxiliares'!$A$228:$E$237,5,FALSE),"")</f>
        <v/>
      </c>
      <c r="R217" s="33" t="str">
        <f>IF(Q217&lt;&gt;"",Q217,IF(P217='Tabelas auxiliares'!$A$241,"CUSTEIO",IF(P217='Tabelas auxiliares'!$A$240,"INVESTIMENTO","")))</f>
        <v/>
      </c>
    </row>
    <row r="218" spans="6:18" x14ac:dyDescent="0.25">
      <c r="F218" s="33" t="str">
        <f>IF(D218="","",IFERROR(VLOOKUP(D218,'Tabelas auxiliares'!$A$3:$B$62,2,FALSE),"DESCENTRALIZAÇÃO"))</f>
        <v/>
      </c>
      <c r="G218" s="33" t="str">
        <f>IFERROR(VLOOKUP($B218,'Tabelas auxiliares'!$A$66:$C$103,2,FALSE),"")</f>
        <v/>
      </c>
      <c r="H218" s="33" t="str">
        <f>IFERROR(VLOOKUP($B218,'Tabelas auxiliares'!$A$66:$C$103,3,FALSE),"")</f>
        <v/>
      </c>
      <c r="P218" s="33" t="str">
        <f t="shared" si="4"/>
        <v/>
      </c>
      <c r="Q218" s="33" t="str">
        <f>IFERROR(VLOOKUP(O218,'Tabelas auxiliares'!$A$228:$E$237,5,FALSE),"")</f>
        <v/>
      </c>
      <c r="R218" s="33" t="str">
        <f>IF(Q218&lt;&gt;"",Q218,IF(P218='Tabelas auxiliares'!$A$241,"CUSTEIO",IF(P218='Tabelas auxiliares'!$A$240,"INVESTIMENTO","")))</f>
        <v/>
      </c>
    </row>
    <row r="219" spans="6:18" x14ac:dyDescent="0.25">
      <c r="F219" s="33" t="str">
        <f>IF(D219="","",IFERROR(VLOOKUP(D219,'Tabelas auxiliares'!$A$3:$B$62,2,FALSE),"DESCENTRALIZAÇÃO"))</f>
        <v/>
      </c>
      <c r="G219" s="33" t="str">
        <f>IFERROR(VLOOKUP($B219,'Tabelas auxiliares'!$A$66:$C$103,2,FALSE),"")</f>
        <v/>
      </c>
      <c r="H219" s="33" t="str">
        <f>IFERROR(VLOOKUP($B219,'Tabelas auxiliares'!$A$66:$C$103,3,FALSE),"")</f>
        <v/>
      </c>
      <c r="P219" s="33" t="str">
        <f t="shared" si="4"/>
        <v/>
      </c>
      <c r="Q219" s="33" t="str">
        <f>IFERROR(VLOOKUP(O219,'Tabelas auxiliares'!$A$228:$E$237,5,FALSE),"")</f>
        <v/>
      </c>
      <c r="R219" s="33" t="str">
        <f>IF(Q219&lt;&gt;"",Q219,IF(P219='Tabelas auxiliares'!$A$241,"CUSTEIO",IF(P219='Tabelas auxiliares'!$A$240,"INVESTIMENTO","")))</f>
        <v/>
      </c>
    </row>
    <row r="220" spans="6:18" x14ac:dyDescent="0.25">
      <c r="F220" s="33" t="str">
        <f>IF(D220="","",IFERROR(VLOOKUP(D220,'Tabelas auxiliares'!$A$3:$B$62,2,FALSE),"DESCENTRALIZAÇÃO"))</f>
        <v/>
      </c>
      <c r="G220" s="33" t="str">
        <f>IFERROR(VLOOKUP($B220,'Tabelas auxiliares'!$A$66:$C$103,2,FALSE),"")</f>
        <v/>
      </c>
      <c r="H220" s="33" t="str">
        <f>IFERROR(VLOOKUP($B220,'Tabelas auxiliares'!$A$66:$C$103,3,FALSE),"")</f>
        <v/>
      </c>
      <c r="P220" s="33" t="str">
        <f t="shared" si="4"/>
        <v/>
      </c>
      <c r="Q220" s="33" t="str">
        <f>IFERROR(VLOOKUP(O220,'Tabelas auxiliares'!$A$228:$E$237,5,FALSE),"")</f>
        <v/>
      </c>
      <c r="R220" s="33" t="str">
        <f>IF(Q220&lt;&gt;"",Q220,IF(P220='Tabelas auxiliares'!$A$241,"CUSTEIO",IF(P220='Tabelas auxiliares'!$A$240,"INVESTIMENTO","")))</f>
        <v/>
      </c>
    </row>
    <row r="221" spans="6:18" x14ac:dyDescent="0.25">
      <c r="F221" s="33" t="str">
        <f>IF(D221="","",IFERROR(VLOOKUP(D221,'Tabelas auxiliares'!$A$3:$B$62,2,FALSE),"DESCENTRALIZAÇÃO"))</f>
        <v/>
      </c>
      <c r="G221" s="33" t="str">
        <f>IFERROR(VLOOKUP($B221,'Tabelas auxiliares'!$A$66:$C$103,2,FALSE),"")</f>
        <v/>
      </c>
      <c r="H221" s="33" t="str">
        <f>IFERROR(VLOOKUP($B221,'Tabelas auxiliares'!$A$66:$C$103,3,FALSE),"")</f>
        <v/>
      </c>
      <c r="P221" s="33" t="str">
        <f t="shared" si="4"/>
        <v/>
      </c>
      <c r="Q221" s="33" t="str">
        <f>IFERROR(VLOOKUP(O221,'Tabelas auxiliares'!$A$228:$E$237,5,FALSE),"")</f>
        <v/>
      </c>
      <c r="R221" s="33" t="str">
        <f>IF(Q221&lt;&gt;"",Q221,IF(P221='Tabelas auxiliares'!$A$241,"CUSTEIO",IF(P221='Tabelas auxiliares'!$A$240,"INVESTIMENTO","")))</f>
        <v/>
      </c>
    </row>
    <row r="222" spans="6:18" x14ac:dyDescent="0.25">
      <c r="F222" s="33" t="str">
        <f>IF(D222="","",IFERROR(VLOOKUP(D222,'Tabelas auxiliares'!$A$3:$B$62,2,FALSE),"DESCENTRALIZAÇÃO"))</f>
        <v/>
      </c>
      <c r="G222" s="33" t="str">
        <f>IFERROR(VLOOKUP($B222,'Tabelas auxiliares'!$A$66:$C$103,2,FALSE),"")</f>
        <v/>
      </c>
      <c r="H222" s="33" t="str">
        <f>IFERROR(VLOOKUP($B222,'Tabelas auxiliares'!$A$66:$C$103,3,FALSE),"")</f>
        <v/>
      </c>
      <c r="P222" s="33" t="str">
        <f t="shared" si="4"/>
        <v/>
      </c>
      <c r="Q222" s="33" t="str">
        <f>IFERROR(VLOOKUP(O222,'Tabelas auxiliares'!$A$228:$E$237,5,FALSE),"")</f>
        <v/>
      </c>
      <c r="R222" s="33" t="str">
        <f>IF(Q222&lt;&gt;"",Q222,IF(P222='Tabelas auxiliares'!$A$241,"CUSTEIO",IF(P222='Tabelas auxiliares'!$A$240,"INVESTIMENTO","")))</f>
        <v/>
      </c>
    </row>
    <row r="223" spans="6:18" x14ac:dyDescent="0.25">
      <c r="F223" s="33" t="str">
        <f>IF(D223="","",IFERROR(VLOOKUP(D223,'Tabelas auxiliares'!$A$3:$B$62,2,FALSE),"DESCENTRALIZAÇÃO"))</f>
        <v/>
      </c>
      <c r="G223" s="33" t="str">
        <f>IFERROR(VLOOKUP($B223,'Tabelas auxiliares'!$A$66:$C$103,2,FALSE),"")</f>
        <v/>
      </c>
      <c r="H223" s="33" t="str">
        <f>IFERROR(VLOOKUP($B223,'Tabelas auxiliares'!$A$66:$C$103,3,FALSE),"")</f>
        <v/>
      </c>
      <c r="P223" s="33" t="str">
        <f t="shared" si="4"/>
        <v/>
      </c>
      <c r="Q223" s="33" t="str">
        <f>IFERROR(VLOOKUP(O223,'Tabelas auxiliares'!$A$228:$E$237,5,FALSE),"")</f>
        <v/>
      </c>
      <c r="R223" s="33" t="str">
        <f>IF(Q223&lt;&gt;"",Q223,IF(P223='Tabelas auxiliares'!$A$241,"CUSTEIO",IF(P223='Tabelas auxiliares'!$A$240,"INVESTIMENTO","")))</f>
        <v/>
      </c>
    </row>
    <row r="224" spans="6:18" x14ac:dyDescent="0.25">
      <c r="F224" s="33" t="str">
        <f>IF(D224="","",IFERROR(VLOOKUP(D224,'Tabelas auxiliares'!$A$3:$B$62,2,FALSE),"DESCENTRALIZAÇÃO"))</f>
        <v/>
      </c>
      <c r="G224" s="33" t="str">
        <f>IFERROR(VLOOKUP($B224,'Tabelas auxiliares'!$A$66:$C$103,2,FALSE),"")</f>
        <v/>
      </c>
      <c r="H224" s="33" t="str">
        <f>IFERROR(VLOOKUP($B224,'Tabelas auxiliares'!$A$66:$C$103,3,FALSE),"")</f>
        <v/>
      </c>
      <c r="P224" s="33" t="str">
        <f t="shared" si="4"/>
        <v/>
      </c>
      <c r="Q224" s="33" t="str">
        <f>IFERROR(VLOOKUP(O224,'Tabelas auxiliares'!$A$228:$E$237,5,FALSE),"")</f>
        <v/>
      </c>
      <c r="R224" s="33" t="str">
        <f>IF(Q224&lt;&gt;"",Q224,IF(P224='Tabelas auxiliares'!$A$241,"CUSTEIO",IF(P224='Tabelas auxiliares'!$A$240,"INVESTIMENTO","")))</f>
        <v/>
      </c>
    </row>
    <row r="225" spans="6:18" x14ac:dyDescent="0.25">
      <c r="F225" s="33" t="str">
        <f>IF(D225="","",IFERROR(VLOOKUP(D225,'Tabelas auxiliares'!$A$3:$B$62,2,FALSE),"DESCENTRALIZAÇÃO"))</f>
        <v/>
      </c>
      <c r="G225" s="33" t="str">
        <f>IFERROR(VLOOKUP($B225,'Tabelas auxiliares'!$A$66:$C$103,2,FALSE),"")</f>
        <v/>
      </c>
      <c r="H225" s="33" t="str">
        <f>IFERROR(VLOOKUP($B225,'Tabelas auxiliares'!$A$66:$C$103,3,FALSE),"")</f>
        <v/>
      </c>
      <c r="P225" s="33" t="str">
        <f t="shared" si="4"/>
        <v/>
      </c>
      <c r="Q225" s="33" t="str">
        <f>IFERROR(VLOOKUP(O225,'Tabelas auxiliares'!$A$228:$E$237,5,FALSE),"")</f>
        <v/>
      </c>
      <c r="R225" s="33" t="str">
        <f>IF(Q225&lt;&gt;"",Q225,IF(P225='Tabelas auxiliares'!$A$241,"CUSTEIO",IF(P225='Tabelas auxiliares'!$A$240,"INVESTIMENTO","")))</f>
        <v/>
      </c>
    </row>
    <row r="226" spans="6:18" x14ac:dyDescent="0.25">
      <c r="F226" s="33" t="str">
        <f>IF(D226="","",IFERROR(VLOOKUP(D226,'Tabelas auxiliares'!$A$3:$B$62,2,FALSE),"DESCENTRALIZAÇÃO"))</f>
        <v/>
      </c>
      <c r="G226" s="33" t="str">
        <f>IFERROR(VLOOKUP($B226,'Tabelas auxiliares'!$A$66:$C$103,2,FALSE),"")</f>
        <v/>
      </c>
      <c r="H226" s="33" t="str">
        <f>IFERROR(VLOOKUP($B226,'Tabelas auxiliares'!$A$66:$C$103,3,FALSE),"")</f>
        <v/>
      </c>
      <c r="P226" s="33" t="str">
        <f t="shared" si="4"/>
        <v/>
      </c>
      <c r="Q226" s="33" t="str">
        <f>IFERROR(VLOOKUP(O226,'Tabelas auxiliares'!$A$228:$E$237,5,FALSE),"")</f>
        <v/>
      </c>
      <c r="R226" s="33" t="str">
        <f>IF(Q226&lt;&gt;"",Q226,IF(P226='Tabelas auxiliares'!$A$241,"CUSTEIO",IF(P226='Tabelas auxiliares'!$A$240,"INVESTIMENTO","")))</f>
        <v/>
      </c>
    </row>
    <row r="227" spans="6:18" x14ac:dyDescent="0.25">
      <c r="F227" s="33" t="str">
        <f>IF(D227="","",IFERROR(VLOOKUP(D227,'Tabelas auxiliares'!$A$3:$B$62,2,FALSE),"DESCENTRALIZAÇÃO"))</f>
        <v/>
      </c>
      <c r="G227" s="33" t="str">
        <f>IFERROR(VLOOKUP($B227,'Tabelas auxiliares'!$A$66:$C$103,2,FALSE),"")</f>
        <v/>
      </c>
      <c r="H227" s="33" t="str">
        <f>IFERROR(VLOOKUP($B227,'Tabelas auxiliares'!$A$66:$C$103,3,FALSE),"")</f>
        <v/>
      </c>
      <c r="P227" s="33" t="str">
        <f t="shared" si="4"/>
        <v/>
      </c>
      <c r="Q227" s="33" t="str">
        <f>IFERROR(VLOOKUP(O227,'Tabelas auxiliares'!$A$228:$E$237,5,FALSE),"")</f>
        <v/>
      </c>
      <c r="R227" s="33" t="str">
        <f>IF(Q227&lt;&gt;"",Q227,IF(P227='Tabelas auxiliares'!$A$241,"CUSTEIO",IF(P227='Tabelas auxiliares'!$A$240,"INVESTIMENTO","")))</f>
        <v/>
      </c>
    </row>
    <row r="228" spans="6:18" x14ac:dyDescent="0.25">
      <c r="F228" s="33" t="str">
        <f>IF(D228="","",IFERROR(VLOOKUP(D228,'Tabelas auxiliares'!$A$3:$B$62,2,FALSE),"DESCENTRALIZAÇÃO"))</f>
        <v/>
      </c>
      <c r="G228" s="33" t="str">
        <f>IFERROR(VLOOKUP($B228,'Tabelas auxiliares'!$A$66:$C$103,2,FALSE),"")</f>
        <v/>
      </c>
      <c r="H228" s="33" t="str">
        <f>IFERROR(VLOOKUP($B228,'Tabelas auxiliares'!$A$66:$C$103,3,FALSE),"")</f>
        <v/>
      </c>
      <c r="P228" s="33" t="str">
        <f t="shared" si="4"/>
        <v/>
      </c>
      <c r="Q228" s="33" t="str">
        <f>IFERROR(VLOOKUP(O228,'Tabelas auxiliares'!$A$228:$E$237,5,FALSE),"")</f>
        <v/>
      </c>
      <c r="R228" s="33" t="str">
        <f>IF(Q228&lt;&gt;"",Q228,IF(P228='Tabelas auxiliares'!$A$241,"CUSTEIO",IF(P228='Tabelas auxiliares'!$A$240,"INVESTIMENTO","")))</f>
        <v/>
      </c>
    </row>
    <row r="229" spans="6:18" x14ac:dyDescent="0.25">
      <c r="F229" s="33" t="str">
        <f>IF(D229="","",IFERROR(VLOOKUP(D229,'Tabelas auxiliares'!$A$3:$B$62,2,FALSE),"DESCENTRALIZAÇÃO"))</f>
        <v/>
      </c>
      <c r="G229" s="33" t="str">
        <f>IFERROR(VLOOKUP($B229,'Tabelas auxiliares'!$A$66:$C$103,2,FALSE),"")</f>
        <v/>
      </c>
      <c r="H229" s="33" t="str">
        <f>IFERROR(VLOOKUP($B229,'Tabelas auxiliares'!$A$66:$C$103,3,FALSE),"")</f>
        <v/>
      </c>
      <c r="P229" s="33" t="str">
        <f t="shared" si="4"/>
        <v/>
      </c>
      <c r="Q229" s="33" t="str">
        <f>IFERROR(VLOOKUP(O229,'Tabelas auxiliares'!$A$228:$E$237,5,FALSE),"")</f>
        <v/>
      </c>
      <c r="R229" s="33" t="str">
        <f>IF(Q229&lt;&gt;"",Q229,IF(P229='Tabelas auxiliares'!$A$241,"CUSTEIO",IF(P229='Tabelas auxiliares'!$A$240,"INVESTIMENTO","")))</f>
        <v/>
      </c>
    </row>
    <row r="230" spans="6:18" x14ac:dyDescent="0.25">
      <c r="F230" s="33" t="str">
        <f>IF(D230="","",IFERROR(VLOOKUP(D230,'Tabelas auxiliares'!$A$3:$B$62,2,FALSE),"DESCENTRALIZAÇÃO"))</f>
        <v/>
      </c>
      <c r="G230" s="33" t="str">
        <f>IFERROR(VLOOKUP($B230,'Tabelas auxiliares'!$A$66:$C$103,2,FALSE),"")</f>
        <v/>
      </c>
      <c r="H230" s="33" t="str">
        <f>IFERROR(VLOOKUP($B230,'Tabelas auxiliares'!$A$66:$C$103,3,FALSE),"")</f>
        <v/>
      </c>
      <c r="P230" s="33" t="str">
        <f t="shared" si="4"/>
        <v/>
      </c>
      <c r="Q230" s="33" t="str">
        <f>IFERROR(VLOOKUP(O230,'Tabelas auxiliares'!$A$228:$E$237,5,FALSE),"")</f>
        <v/>
      </c>
      <c r="R230" s="33" t="str">
        <f>IF(Q230&lt;&gt;"",Q230,IF(P230='Tabelas auxiliares'!$A$241,"CUSTEIO",IF(P230='Tabelas auxiliares'!$A$240,"INVESTIMENTO","")))</f>
        <v/>
      </c>
    </row>
    <row r="231" spans="6:18" x14ac:dyDescent="0.25">
      <c r="F231" s="33" t="str">
        <f>IF(D231="","",IFERROR(VLOOKUP(D231,'Tabelas auxiliares'!$A$3:$B$62,2,FALSE),"DESCENTRALIZAÇÃO"))</f>
        <v/>
      </c>
      <c r="G231" s="33" t="str">
        <f>IFERROR(VLOOKUP($B231,'Tabelas auxiliares'!$A$66:$C$103,2,FALSE),"")</f>
        <v/>
      </c>
      <c r="H231" s="33" t="str">
        <f>IFERROR(VLOOKUP($B231,'Tabelas auxiliares'!$A$66:$C$103,3,FALSE),"")</f>
        <v/>
      </c>
      <c r="P231" s="33" t="str">
        <f t="shared" si="4"/>
        <v/>
      </c>
      <c r="Q231" s="33" t="str">
        <f>IFERROR(VLOOKUP(O231,'Tabelas auxiliares'!$A$228:$E$237,5,FALSE),"")</f>
        <v/>
      </c>
      <c r="R231" s="33" t="str">
        <f>IF(Q231&lt;&gt;"",Q231,IF(P231='Tabelas auxiliares'!$A$241,"CUSTEIO",IF(P231='Tabelas auxiliares'!$A$240,"INVESTIMENTO","")))</f>
        <v/>
      </c>
    </row>
    <row r="232" spans="6:18" x14ac:dyDescent="0.25">
      <c r="F232" s="33" t="str">
        <f>IF(D232="","",IFERROR(VLOOKUP(D232,'Tabelas auxiliares'!$A$3:$B$62,2,FALSE),"DESCENTRALIZAÇÃO"))</f>
        <v/>
      </c>
      <c r="G232" s="33" t="str">
        <f>IFERROR(VLOOKUP($B232,'Tabelas auxiliares'!$A$66:$C$103,2,FALSE),"")</f>
        <v/>
      </c>
      <c r="H232" s="33" t="str">
        <f>IFERROR(VLOOKUP($B232,'Tabelas auxiliares'!$A$66:$C$103,3,FALSE),"")</f>
        <v/>
      </c>
      <c r="P232" s="33" t="str">
        <f t="shared" si="4"/>
        <v/>
      </c>
      <c r="Q232" s="33" t="str">
        <f>IFERROR(VLOOKUP(O232,'Tabelas auxiliares'!$A$228:$E$237,5,FALSE),"")</f>
        <v/>
      </c>
      <c r="R232" s="33" t="str">
        <f>IF(Q232&lt;&gt;"",Q232,IF(P232='Tabelas auxiliares'!$A$241,"CUSTEIO",IF(P232='Tabelas auxiliares'!$A$240,"INVESTIMENTO","")))</f>
        <v/>
      </c>
    </row>
    <row r="233" spans="6:18" x14ac:dyDescent="0.25">
      <c r="F233" s="33" t="str">
        <f>IF(D233="","",IFERROR(VLOOKUP(D233,'Tabelas auxiliares'!$A$3:$B$62,2,FALSE),"DESCENTRALIZAÇÃO"))</f>
        <v/>
      </c>
      <c r="G233" s="33" t="str">
        <f>IFERROR(VLOOKUP($B233,'Tabelas auxiliares'!$A$66:$C$103,2,FALSE),"")</f>
        <v/>
      </c>
      <c r="H233" s="33" t="str">
        <f>IFERROR(VLOOKUP($B233,'Tabelas auxiliares'!$A$66:$C$103,3,FALSE),"")</f>
        <v/>
      </c>
      <c r="P233" s="33" t="str">
        <f t="shared" si="4"/>
        <v/>
      </c>
      <c r="Q233" s="33" t="str">
        <f>IFERROR(VLOOKUP(O233,'Tabelas auxiliares'!$A$228:$E$237,5,FALSE),"")</f>
        <v/>
      </c>
      <c r="R233" s="33" t="str">
        <f>IF(Q233&lt;&gt;"",Q233,IF(P233='Tabelas auxiliares'!$A$241,"CUSTEIO",IF(P233='Tabelas auxiliares'!$A$240,"INVESTIMENTO","")))</f>
        <v/>
      </c>
    </row>
    <row r="234" spans="6:18" x14ac:dyDescent="0.25">
      <c r="F234" s="33" t="str">
        <f>IF(D234="","",IFERROR(VLOOKUP(D234,'Tabelas auxiliares'!$A$3:$B$62,2,FALSE),"DESCENTRALIZAÇÃO"))</f>
        <v/>
      </c>
      <c r="G234" s="33" t="str">
        <f>IFERROR(VLOOKUP($B234,'Tabelas auxiliares'!$A$66:$C$103,2,FALSE),"")</f>
        <v/>
      </c>
      <c r="H234" s="33" t="str">
        <f>IFERROR(VLOOKUP($B234,'Tabelas auxiliares'!$A$66:$C$103,3,FALSE),"")</f>
        <v/>
      </c>
      <c r="P234" s="33" t="str">
        <f t="shared" si="4"/>
        <v/>
      </c>
      <c r="Q234" s="33" t="str">
        <f>IFERROR(VLOOKUP(O234,'Tabelas auxiliares'!$A$228:$E$237,5,FALSE),"")</f>
        <v/>
      </c>
      <c r="R234" s="33" t="str">
        <f>IF(Q234&lt;&gt;"",Q234,IF(P234='Tabelas auxiliares'!$A$241,"CUSTEIO",IF(P234='Tabelas auxiliares'!$A$240,"INVESTIMENTO","")))</f>
        <v/>
      </c>
    </row>
    <row r="235" spans="6:18" x14ac:dyDescent="0.25">
      <c r="F235" s="33" t="str">
        <f>IF(D235="","",IFERROR(VLOOKUP(D235,'Tabelas auxiliares'!$A$3:$B$62,2,FALSE),"DESCENTRALIZAÇÃO"))</f>
        <v/>
      </c>
      <c r="G235" s="33" t="str">
        <f>IFERROR(VLOOKUP($B235,'Tabelas auxiliares'!$A$66:$C$103,2,FALSE),"")</f>
        <v/>
      </c>
      <c r="H235" s="33" t="str">
        <f>IFERROR(VLOOKUP($B235,'Tabelas auxiliares'!$A$66:$C$103,3,FALSE),"")</f>
        <v/>
      </c>
      <c r="P235" s="33" t="str">
        <f t="shared" si="4"/>
        <v/>
      </c>
      <c r="Q235" s="33" t="str">
        <f>IFERROR(VLOOKUP(O235,'Tabelas auxiliares'!$A$228:$E$237,5,FALSE),"")</f>
        <v/>
      </c>
      <c r="R235" s="33" t="str">
        <f>IF(Q235&lt;&gt;"",Q235,IF(P235='Tabelas auxiliares'!$A$241,"CUSTEIO",IF(P235='Tabelas auxiliares'!$A$240,"INVESTIMENTO","")))</f>
        <v/>
      </c>
    </row>
    <row r="236" spans="6:18" x14ac:dyDescent="0.25">
      <c r="F236" s="33" t="str">
        <f>IF(D236="","",IFERROR(VLOOKUP(D236,'Tabelas auxiliares'!$A$3:$B$62,2,FALSE),"DESCENTRALIZAÇÃO"))</f>
        <v/>
      </c>
      <c r="G236" s="33" t="str">
        <f>IFERROR(VLOOKUP($B236,'Tabelas auxiliares'!$A$66:$C$103,2,FALSE),"")</f>
        <v/>
      </c>
      <c r="H236" s="33" t="str">
        <f>IFERROR(VLOOKUP($B236,'Tabelas auxiliares'!$A$66:$C$103,3,FALSE),"")</f>
        <v/>
      </c>
      <c r="P236" s="33" t="str">
        <f t="shared" si="4"/>
        <v/>
      </c>
      <c r="Q236" s="33" t="str">
        <f>IFERROR(VLOOKUP(O236,'Tabelas auxiliares'!$A$228:$E$237,5,FALSE),"")</f>
        <v/>
      </c>
      <c r="R236" s="33" t="str">
        <f>IF(Q236&lt;&gt;"",Q236,IF(P236='Tabelas auxiliares'!$A$241,"CUSTEIO",IF(P236='Tabelas auxiliares'!$A$240,"INVESTIMENTO","")))</f>
        <v/>
      </c>
    </row>
    <row r="237" spans="6:18" x14ac:dyDescent="0.25">
      <c r="F237" s="33" t="str">
        <f>IF(D237="","",IFERROR(VLOOKUP(D237,'Tabelas auxiliares'!$A$3:$B$62,2,FALSE),"DESCENTRALIZAÇÃO"))</f>
        <v/>
      </c>
      <c r="G237" s="33" t="str">
        <f>IFERROR(VLOOKUP($B237,'Tabelas auxiliares'!$A$66:$C$103,2,FALSE),"")</f>
        <v/>
      </c>
      <c r="H237" s="33" t="str">
        <f>IFERROR(VLOOKUP($B237,'Tabelas auxiliares'!$A$66:$C$103,3,FALSE),"")</f>
        <v/>
      </c>
      <c r="P237" s="33" t="str">
        <f t="shared" si="4"/>
        <v/>
      </c>
      <c r="Q237" s="33" t="str">
        <f>IFERROR(VLOOKUP(O237,'Tabelas auxiliares'!$A$228:$E$237,5,FALSE),"")</f>
        <v/>
      </c>
      <c r="R237" s="33" t="str">
        <f>IF(Q237&lt;&gt;"",Q237,IF(P237='Tabelas auxiliares'!$A$241,"CUSTEIO",IF(P237='Tabelas auxiliares'!$A$240,"INVESTIMENTO","")))</f>
        <v/>
      </c>
    </row>
    <row r="238" spans="6:18" x14ac:dyDescent="0.25">
      <c r="F238" s="33" t="str">
        <f>IF(D238="","",IFERROR(VLOOKUP(D238,'Tabelas auxiliares'!$A$3:$B$62,2,FALSE),"DESCENTRALIZAÇÃO"))</f>
        <v/>
      </c>
      <c r="G238" s="33" t="str">
        <f>IFERROR(VLOOKUP($B238,'Tabelas auxiliares'!$A$66:$C$103,2,FALSE),"")</f>
        <v/>
      </c>
      <c r="H238" s="33" t="str">
        <f>IFERROR(VLOOKUP($B238,'Tabelas auxiliares'!$A$66:$C$103,3,FALSE),"")</f>
        <v/>
      </c>
      <c r="P238" s="33" t="str">
        <f t="shared" si="4"/>
        <v/>
      </c>
      <c r="Q238" s="33" t="str">
        <f>IFERROR(VLOOKUP(O238,'Tabelas auxiliares'!$A$228:$E$237,5,FALSE),"")</f>
        <v/>
      </c>
      <c r="R238" s="33" t="str">
        <f>IF(Q238&lt;&gt;"",Q238,IF(P238='Tabelas auxiliares'!$A$241,"CUSTEIO",IF(P238='Tabelas auxiliares'!$A$240,"INVESTIMENTO","")))</f>
        <v/>
      </c>
    </row>
    <row r="239" spans="6:18" x14ac:dyDescent="0.25">
      <c r="F239" s="33" t="str">
        <f>IF(D239="","",IFERROR(VLOOKUP(D239,'Tabelas auxiliares'!$A$3:$B$62,2,FALSE),"DESCENTRALIZAÇÃO"))</f>
        <v/>
      </c>
      <c r="G239" s="33" t="str">
        <f>IFERROR(VLOOKUP($B239,'Tabelas auxiliares'!$A$66:$C$103,2,FALSE),"")</f>
        <v/>
      </c>
      <c r="H239" s="33" t="str">
        <f>IFERROR(VLOOKUP($B239,'Tabelas auxiliares'!$A$66:$C$103,3,FALSE),"")</f>
        <v/>
      </c>
      <c r="P239" s="33" t="str">
        <f t="shared" si="4"/>
        <v/>
      </c>
      <c r="Q239" s="33" t="str">
        <f>IFERROR(VLOOKUP(O239,'Tabelas auxiliares'!$A$228:$E$237,5,FALSE),"")</f>
        <v/>
      </c>
      <c r="R239" s="33" t="str">
        <f>IF(Q239&lt;&gt;"",Q239,IF(P239='Tabelas auxiliares'!$A$241,"CUSTEIO",IF(P239='Tabelas auxiliares'!$A$240,"INVESTIMENTO","")))</f>
        <v/>
      </c>
    </row>
    <row r="240" spans="6:18" x14ac:dyDescent="0.25">
      <c r="F240" s="33" t="str">
        <f>IF(D240="","",IFERROR(VLOOKUP(D240,'Tabelas auxiliares'!$A$3:$B$62,2,FALSE),"DESCENTRALIZAÇÃO"))</f>
        <v/>
      </c>
      <c r="G240" s="33" t="str">
        <f>IFERROR(VLOOKUP($B240,'Tabelas auxiliares'!$A$66:$C$103,2,FALSE),"")</f>
        <v/>
      </c>
      <c r="H240" s="33" t="str">
        <f>IFERROR(VLOOKUP($B240,'Tabelas auxiliares'!$A$66:$C$103,3,FALSE),"")</f>
        <v/>
      </c>
      <c r="P240" s="33" t="str">
        <f t="shared" si="4"/>
        <v/>
      </c>
      <c r="Q240" s="33" t="str">
        <f>IFERROR(VLOOKUP(O240,'Tabelas auxiliares'!$A$228:$E$237,5,FALSE),"")</f>
        <v/>
      </c>
      <c r="R240" s="33" t="str">
        <f>IF(Q240&lt;&gt;"",Q240,IF(P240='Tabelas auxiliares'!$A$241,"CUSTEIO",IF(P240='Tabelas auxiliares'!$A$240,"INVESTIMENTO","")))</f>
        <v/>
      </c>
    </row>
    <row r="241" spans="6:18" x14ac:dyDescent="0.25">
      <c r="F241" s="33" t="str">
        <f>IF(D241="","",IFERROR(VLOOKUP(D241,'Tabelas auxiliares'!$A$3:$B$62,2,FALSE),"DESCENTRALIZAÇÃO"))</f>
        <v/>
      </c>
      <c r="G241" s="33" t="str">
        <f>IFERROR(VLOOKUP($B241,'Tabelas auxiliares'!$A$66:$C$103,2,FALSE),"")</f>
        <v/>
      </c>
      <c r="H241" s="33" t="str">
        <f>IFERROR(VLOOKUP($B241,'Tabelas auxiliares'!$A$66:$C$103,3,FALSE),"")</f>
        <v/>
      </c>
      <c r="P241" s="33" t="str">
        <f t="shared" si="4"/>
        <v/>
      </c>
      <c r="Q241" s="33" t="str">
        <f>IFERROR(VLOOKUP(O241,'Tabelas auxiliares'!$A$228:$E$237,5,FALSE),"")</f>
        <v/>
      </c>
      <c r="R241" s="33" t="str">
        <f>IF(Q241&lt;&gt;"",Q241,IF(P241='Tabelas auxiliares'!$A$241,"CUSTEIO",IF(P241='Tabelas auxiliares'!$A$240,"INVESTIMENTO","")))</f>
        <v/>
      </c>
    </row>
    <row r="242" spans="6:18" x14ac:dyDescent="0.25">
      <c r="F242" s="33" t="str">
        <f>IF(D242="","",IFERROR(VLOOKUP(D242,'Tabelas auxiliares'!$A$3:$B$62,2,FALSE),"DESCENTRALIZAÇÃO"))</f>
        <v/>
      </c>
      <c r="G242" s="33" t="str">
        <f>IFERROR(VLOOKUP($B242,'Tabelas auxiliares'!$A$66:$C$103,2,FALSE),"")</f>
        <v/>
      </c>
      <c r="H242" s="33" t="str">
        <f>IFERROR(VLOOKUP($B242,'Tabelas auxiliares'!$A$66:$C$103,3,FALSE),"")</f>
        <v/>
      </c>
      <c r="P242" s="33" t="str">
        <f t="shared" si="4"/>
        <v/>
      </c>
      <c r="Q242" s="33" t="str">
        <f>IFERROR(VLOOKUP(O242,'Tabelas auxiliares'!$A$228:$E$237,5,FALSE),"")</f>
        <v/>
      </c>
      <c r="R242" s="33" t="str">
        <f>IF(Q242&lt;&gt;"",Q242,IF(P242='Tabelas auxiliares'!$A$241,"CUSTEIO",IF(P242='Tabelas auxiliares'!$A$240,"INVESTIMENTO","")))</f>
        <v/>
      </c>
    </row>
    <row r="243" spans="6:18" x14ac:dyDescent="0.25">
      <c r="F243" s="33" t="str">
        <f>IF(D243="","",IFERROR(VLOOKUP(D243,'Tabelas auxiliares'!$A$3:$B$62,2,FALSE),"DESCENTRALIZAÇÃO"))</f>
        <v/>
      </c>
      <c r="G243" s="33" t="str">
        <f>IFERROR(VLOOKUP($B243,'Tabelas auxiliares'!$A$66:$C$103,2,FALSE),"")</f>
        <v/>
      </c>
      <c r="H243" s="33" t="str">
        <f>IFERROR(VLOOKUP($B243,'Tabelas auxiliares'!$A$66:$C$103,3,FALSE),"")</f>
        <v/>
      </c>
      <c r="P243" s="33" t="str">
        <f t="shared" si="4"/>
        <v/>
      </c>
      <c r="Q243" s="33" t="str">
        <f>IFERROR(VLOOKUP(O243,'Tabelas auxiliares'!$A$228:$E$237,5,FALSE),"")</f>
        <v/>
      </c>
      <c r="R243" s="33" t="str">
        <f>IF(Q243&lt;&gt;"",Q243,IF(P243='Tabelas auxiliares'!$A$241,"CUSTEIO",IF(P243='Tabelas auxiliares'!$A$240,"INVESTIMENTO","")))</f>
        <v/>
      </c>
    </row>
    <row r="244" spans="6:18" x14ac:dyDescent="0.25">
      <c r="F244" s="33" t="str">
        <f>IF(D244="","",IFERROR(VLOOKUP(D244,'Tabelas auxiliares'!$A$3:$B$62,2,FALSE),"DESCENTRALIZAÇÃO"))</f>
        <v/>
      </c>
      <c r="G244" s="33" t="str">
        <f>IFERROR(VLOOKUP($B244,'Tabelas auxiliares'!$A$66:$C$103,2,FALSE),"")</f>
        <v/>
      </c>
      <c r="H244" s="33" t="str">
        <f>IFERROR(VLOOKUP($B244,'Tabelas auxiliares'!$A$66:$C$103,3,FALSE),"")</f>
        <v/>
      </c>
      <c r="P244" s="33" t="str">
        <f t="shared" si="4"/>
        <v/>
      </c>
      <c r="Q244" s="33" t="str">
        <f>IFERROR(VLOOKUP(O244,'Tabelas auxiliares'!$A$228:$E$237,5,FALSE),"")</f>
        <v/>
      </c>
      <c r="R244" s="33" t="str">
        <f>IF(Q244&lt;&gt;"",Q244,IF(P244='Tabelas auxiliares'!$A$241,"CUSTEIO",IF(P244='Tabelas auxiliares'!$A$240,"INVESTIMENTO","")))</f>
        <v/>
      </c>
    </row>
    <row r="245" spans="6:18" x14ac:dyDescent="0.25">
      <c r="F245" s="33" t="str">
        <f>IF(D245="","",IFERROR(VLOOKUP(D245,'Tabelas auxiliares'!$A$3:$B$62,2,FALSE),"DESCENTRALIZAÇÃO"))</f>
        <v/>
      </c>
      <c r="G245" s="33" t="str">
        <f>IFERROR(VLOOKUP($B245,'Tabelas auxiliares'!$A$66:$C$103,2,FALSE),"")</f>
        <v/>
      </c>
      <c r="H245" s="33" t="str">
        <f>IFERROR(VLOOKUP($B245,'Tabelas auxiliares'!$A$66:$C$103,3,FALSE),"")</f>
        <v/>
      </c>
      <c r="P245" s="33" t="str">
        <f t="shared" si="4"/>
        <v/>
      </c>
      <c r="Q245" s="33" t="str">
        <f>IFERROR(VLOOKUP(O245,'Tabelas auxiliares'!$A$228:$E$237,5,FALSE),"")</f>
        <v/>
      </c>
      <c r="R245" s="33" t="str">
        <f>IF(Q245&lt;&gt;"",Q245,IF(P245='Tabelas auxiliares'!$A$241,"CUSTEIO",IF(P245='Tabelas auxiliares'!$A$240,"INVESTIMENTO","")))</f>
        <v/>
      </c>
    </row>
    <row r="246" spans="6:18" x14ac:dyDescent="0.25">
      <c r="F246" s="33" t="str">
        <f>IF(D246="","",IFERROR(VLOOKUP(D246,'Tabelas auxiliares'!$A$3:$B$62,2,FALSE),"DESCENTRALIZAÇÃO"))</f>
        <v/>
      </c>
      <c r="G246" s="33" t="str">
        <f>IFERROR(VLOOKUP($B246,'Tabelas auxiliares'!$A$66:$C$103,2,FALSE),"")</f>
        <v/>
      </c>
      <c r="H246" s="33" t="str">
        <f>IFERROR(VLOOKUP($B246,'Tabelas auxiliares'!$A$66:$C$103,3,FALSE),"")</f>
        <v/>
      </c>
      <c r="P246" s="33" t="str">
        <f t="shared" si="4"/>
        <v/>
      </c>
      <c r="Q246" s="33" t="str">
        <f>IFERROR(VLOOKUP(O246,'Tabelas auxiliares'!$A$228:$E$237,5,FALSE),"")</f>
        <v/>
      </c>
      <c r="R246" s="33" t="str">
        <f>IF(Q246&lt;&gt;"",Q246,IF(P246='Tabelas auxiliares'!$A$241,"CUSTEIO",IF(P246='Tabelas auxiliares'!$A$240,"INVESTIMENTO","")))</f>
        <v/>
      </c>
    </row>
    <row r="247" spans="6:18" x14ac:dyDescent="0.25">
      <c r="F247" s="33" t="str">
        <f>IF(D247="","",IFERROR(VLOOKUP(D247,'Tabelas auxiliares'!$A$3:$B$62,2,FALSE),"DESCENTRALIZAÇÃO"))</f>
        <v/>
      </c>
      <c r="G247" s="33" t="str">
        <f>IFERROR(VLOOKUP($B247,'Tabelas auxiliares'!$A$66:$C$103,2,FALSE),"")</f>
        <v/>
      </c>
      <c r="H247" s="33" t="str">
        <f>IFERROR(VLOOKUP($B247,'Tabelas auxiliares'!$A$66:$C$103,3,FALSE),"")</f>
        <v/>
      </c>
      <c r="P247" s="33" t="str">
        <f t="shared" si="4"/>
        <v/>
      </c>
      <c r="Q247" s="33" t="str">
        <f>IFERROR(VLOOKUP(O247,'Tabelas auxiliares'!$A$228:$E$237,5,FALSE),"")</f>
        <v/>
      </c>
      <c r="R247" s="33" t="str">
        <f>IF(Q247&lt;&gt;"",Q247,IF(P247='Tabelas auxiliares'!$A$241,"CUSTEIO",IF(P247='Tabelas auxiliares'!$A$240,"INVESTIMENTO","")))</f>
        <v/>
      </c>
    </row>
    <row r="248" spans="6:18" x14ac:dyDescent="0.25">
      <c r="F248" s="33" t="str">
        <f>IF(D248="","",IFERROR(VLOOKUP(D248,'Tabelas auxiliares'!$A$3:$B$62,2,FALSE),"DESCENTRALIZAÇÃO"))</f>
        <v/>
      </c>
      <c r="G248" s="33" t="str">
        <f>IFERROR(VLOOKUP($B248,'Tabelas auxiliares'!$A$66:$C$103,2,FALSE),"")</f>
        <v/>
      </c>
      <c r="H248" s="33" t="str">
        <f>IFERROR(VLOOKUP($B248,'Tabelas auxiliares'!$A$66:$C$103,3,FALSE),"")</f>
        <v/>
      </c>
      <c r="P248" s="33" t="str">
        <f t="shared" si="4"/>
        <v/>
      </c>
      <c r="Q248" s="33" t="str">
        <f>IFERROR(VLOOKUP(O248,'Tabelas auxiliares'!$A$228:$E$237,5,FALSE),"")</f>
        <v/>
      </c>
      <c r="R248" s="33" t="str">
        <f>IF(Q248&lt;&gt;"",Q248,IF(P248='Tabelas auxiliares'!$A$241,"CUSTEIO",IF(P248='Tabelas auxiliares'!$A$240,"INVESTIMENTO","")))</f>
        <v/>
      </c>
    </row>
    <row r="249" spans="6:18" x14ac:dyDescent="0.25">
      <c r="F249" s="33" t="str">
        <f>IF(D249="","",IFERROR(VLOOKUP(D249,'Tabelas auxiliares'!$A$3:$B$62,2,FALSE),"DESCENTRALIZAÇÃO"))</f>
        <v/>
      </c>
      <c r="G249" s="33" t="str">
        <f>IFERROR(VLOOKUP($B249,'Tabelas auxiliares'!$A$66:$C$103,2,FALSE),"")</f>
        <v/>
      </c>
      <c r="H249" s="33" t="str">
        <f>IFERROR(VLOOKUP($B249,'Tabelas auxiliares'!$A$66:$C$103,3,FALSE),"")</f>
        <v/>
      </c>
      <c r="P249" s="33" t="str">
        <f t="shared" si="4"/>
        <v/>
      </c>
      <c r="Q249" s="33" t="str">
        <f>IFERROR(VLOOKUP(O249,'Tabelas auxiliares'!$A$228:$E$237,5,FALSE),"")</f>
        <v/>
      </c>
      <c r="R249" s="33" t="str">
        <f>IF(Q249&lt;&gt;"",Q249,IF(P249='Tabelas auxiliares'!$A$241,"CUSTEIO",IF(P249='Tabelas auxiliares'!$A$240,"INVESTIMENTO","")))</f>
        <v/>
      </c>
    </row>
    <row r="250" spans="6:18" x14ac:dyDescent="0.25">
      <c r="F250" s="33" t="str">
        <f>IF(D250="","",IFERROR(VLOOKUP(D250,'Tabelas auxiliares'!$A$3:$B$62,2,FALSE),"DESCENTRALIZAÇÃO"))</f>
        <v/>
      </c>
      <c r="G250" s="33" t="str">
        <f>IFERROR(VLOOKUP($B250,'Tabelas auxiliares'!$A$66:$C$103,2,FALSE),"")</f>
        <v/>
      </c>
      <c r="H250" s="33" t="str">
        <f>IFERROR(VLOOKUP($B250,'Tabelas auxiliares'!$A$66:$C$103,3,FALSE),"")</f>
        <v/>
      </c>
      <c r="P250" s="33" t="str">
        <f t="shared" si="4"/>
        <v/>
      </c>
      <c r="Q250" s="33" t="str">
        <f>IFERROR(VLOOKUP(O250,'Tabelas auxiliares'!$A$228:$E$237,5,FALSE),"")</f>
        <v/>
      </c>
      <c r="R250" s="33" t="str">
        <f>IF(Q250&lt;&gt;"",Q250,IF(P250='Tabelas auxiliares'!$A$241,"CUSTEIO",IF(P250='Tabelas auxiliares'!$A$240,"INVESTIMENTO","")))</f>
        <v/>
      </c>
    </row>
    <row r="251" spans="6:18" x14ac:dyDescent="0.25">
      <c r="F251" s="33" t="str">
        <f>IF(D251="","",IFERROR(VLOOKUP(D251,'Tabelas auxiliares'!$A$3:$B$62,2,FALSE),"DESCENTRALIZAÇÃO"))</f>
        <v/>
      </c>
      <c r="G251" s="33" t="str">
        <f>IFERROR(VLOOKUP($B251,'Tabelas auxiliares'!$A$66:$C$103,2,FALSE),"")</f>
        <v/>
      </c>
      <c r="H251" s="33" t="str">
        <f>IFERROR(VLOOKUP($B251,'Tabelas auxiliares'!$A$66:$C$103,3,FALSE),"")</f>
        <v/>
      </c>
      <c r="P251" s="33" t="str">
        <f t="shared" si="4"/>
        <v/>
      </c>
      <c r="Q251" s="33" t="str">
        <f>IFERROR(VLOOKUP(O251,'Tabelas auxiliares'!$A$228:$E$237,5,FALSE),"")</f>
        <v/>
      </c>
      <c r="R251" s="33" t="str">
        <f>IF(Q251&lt;&gt;"",Q251,IF(P251='Tabelas auxiliares'!$A$241,"CUSTEIO",IF(P251='Tabelas auxiliares'!$A$240,"INVESTIMENTO","")))</f>
        <v/>
      </c>
    </row>
    <row r="252" spans="6:18" x14ac:dyDescent="0.25">
      <c r="F252" s="33" t="str">
        <f>IF(D252="","",IFERROR(VLOOKUP(D252,'Tabelas auxiliares'!$A$3:$B$62,2,FALSE),"DESCENTRALIZAÇÃO"))</f>
        <v/>
      </c>
      <c r="G252" s="33" t="str">
        <f>IFERROR(VLOOKUP($B252,'Tabelas auxiliares'!$A$66:$C$103,2,FALSE),"")</f>
        <v/>
      </c>
      <c r="H252" s="33" t="str">
        <f>IFERROR(VLOOKUP($B252,'Tabelas auxiliares'!$A$66:$C$103,3,FALSE),"")</f>
        <v/>
      </c>
      <c r="P252" s="33" t="str">
        <f t="shared" si="4"/>
        <v/>
      </c>
      <c r="Q252" s="33" t="str">
        <f>IFERROR(VLOOKUP(O252,'Tabelas auxiliares'!$A$228:$E$237,5,FALSE),"")</f>
        <v/>
      </c>
      <c r="R252" s="33" t="str">
        <f>IF(Q252&lt;&gt;"",Q252,IF(P252='Tabelas auxiliares'!$A$241,"CUSTEIO",IF(P252='Tabelas auxiliares'!$A$240,"INVESTIMENTO","")))</f>
        <v/>
      </c>
    </row>
    <row r="253" spans="6:18" x14ac:dyDescent="0.25">
      <c r="F253" s="33" t="str">
        <f>IF(D253="","",IFERROR(VLOOKUP(D253,'Tabelas auxiliares'!$A$3:$B$62,2,FALSE),"DESCENTRALIZAÇÃO"))</f>
        <v/>
      </c>
      <c r="G253" s="33" t="str">
        <f>IFERROR(VLOOKUP($B253,'Tabelas auxiliares'!$A$66:$C$103,2,FALSE),"")</f>
        <v/>
      </c>
      <c r="H253" s="33" t="str">
        <f>IFERROR(VLOOKUP($B253,'Tabelas auxiliares'!$A$66:$C$103,3,FALSE),"")</f>
        <v/>
      </c>
      <c r="P253" s="33" t="str">
        <f t="shared" si="4"/>
        <v/>
      </c>
      <c r="Q253" s="33" t="str">
        <f>IFERROR(VLOOKUP(O253,'Tabelas auxiliares'!$A$228:$E$237,5,FALSE),"")</f>
        <v/>
      </c>
      <c r="R253" s="33" t="str">
        <f>IF(Q253&lt;&gt;"",Q253,IF(P253='Tabelas auxiliares'!$A$241,"CUSTEIO",IF(P253='Tabelas auxiliares'!$A$240,"INVESTIMENTO","")))</f>
        <v/>
      </c>
    </row>
    <row r="254" spans="6:18" x14ac:dyDescent="0.25">
      <c r="F254" s="33" t="str">
        <f>IF(D254="","",IFERROR(VLOOKUP(D254,'Tabelas auxiliares'!$A$3:$B$62,2,FALSE),"DESCENTRALIZAÇÃO"))</f>
        <v/>
      </c>
      <c r="G254" s="33" t="str">
        <f>IFERROR(VLOOKUP($B254,'Tabelas auxiliares'!$A$66:$C$103,2,FALSE),"")</f>
        <v/>
      </c>
      <c r="H254" s="33" t="str">
        <f>IFERROR(VLOOKUP($B254,'Tabelas auxiliares'!$A$66:$C$103,3,FALSE),"")</f>
        <v/>
      </c>
      <c r="P254" s="33" t="str">
        <f t="shared" si="4"/>
        <v/>
      </c>
      <c r="Q254" s="33" t="str">
        <f>IFERROR(VLOOKUP(O254,'Tabelas auxiliares'!$A$228:$E$237,5,FALSE),"")</f>
        <v/>
      </c>
      <c r="R254" s="33" t="str">
        <f>IF(Q254&lt;&gt;"",Q254,IF(P254='Tabelas auxiliares'!$A$241,"CUSTEIO",IF(P254='Tabelas auxiliares'!$A$240,"INVESTIMENTO","")))</f>
        <v/>
      </c>
    </row>
    <row r="255" spans="6:18" x14ac:dyDescent="0.25">
      <c r="F255" s="33" t="str">
        <f>IF(D255="","",IFERROR(VLOOKUP(D255,'Tabelas auxiliares'!$A$3:$B$62,2,FALSE),"DESCENTRALIZAÇÃO"))</f>
        <v/>
      </c>
      <c r="G255" s="33" t="str">
        <f>IFERROR(VLOOKUP($B255,'Tabelas auxiliares'!$A$66:$C$103,2,FALSE),"")</f>
        <v/>
      </c>
      <c r="H255" s="33" t="str">
        <f>IFERROR(VLOOKUP($B255,'Tabelas auxiliares'!$A$66:$C$103,3,FALSE),"")</f>
        <v/>
      </c>
      <c r="P255" s="33" t="str">
        <f t="shared" si="4"/>
        <v/>
      </c>
      <c r="Q255" s="33" t="str">
        <f>IFERROR(VLOOKUP(O255,'Tabelas auxiliares'!$A$228:$E$237,5,FALSE),"")</f>
        <v/>
      </c>
      <c r="R255" s="33" t="str">
        <f>IF(Q255&lt;&gt;"",Q255,IF(P255='Tabelas auxiliares'!$A$241,"CUSTEIO",IF(P255='Tabelas auxiliares'!$A$240,"INVESTIMENTO","")))</f>
        <v/>
      </c>
    </row>
    <row r="256" spans="6:18" x14ac:dyDescent="0.25">
      <c r="F256" s="33" t="str">
        <f>IF(D256="","",IFERROR(VLOOKUP(D256,'Tabelas auxiliares'!$A$3:$B$62,2,FALSE),"DESCENTRALIZAÇÃO"))</f>
        <v/>
      </c>
      <c r="G256" s="33" t="str">
        <f>IFERROR(VLOOKUP($B256,'Tabelas auxiliares'!$A$66:$C$103,2,FALSE),"")</f>
        <v/>
      </c>
      <c r="H256" s="33" t="str">
        <f>IFERROR(VLOOKUP($B256,'Tabelas auxiliares'!$A$66:$C$103,3,FALSE),"")</f>
        <v/>
      </c>
      <c r="P256" s="33" t="str">
        <f t="shared" si="4"/>
        <v/>
      </c>
      <c r="Q256" s="33" t="str">
        <f>IFERROR(VLOOKUP(O256,'Tabelas auxiliares'!$A$228:$E$237,5,FALSE),"")</f>
        <v/>
      </c>
      <c r="R256" s="33" t="str">
        <f>IF(Q256&lt;&gt;"",Q256,IF(P256='Tabelas auxiliares'!$A$241,"CUSTEIO",IF(P256='Tabelas auxiliares'!$A$240,"INVESTIMENTO","")))</f>
        <v/>
      </c>
    </row>
    <row r="257" spans="6:18" x14ac:dyDescent="0.25">
      <c r="F257" s="33" t="str">
        <f>IF(D257="","",IFERROR(VLOOKUP(D257,'Tabelas auxiliares'!$A$3:$B$62,2,FALSE),"DESCENTRALIZAÇÃO"))</f>
        <v/>
      </c>
      <c r="G257" s="33" t="str">
        <f>IFERROR(VLOOKUP($B257,'Tabelas auxiliares'!$A$66:$C$103,2,FALSE),"")</f>
        <v/>
      </c>
      <c r="H257" s="33" t="str">
        <f>IFERROR(VLOOKUP($B257,'Tabelas auxiliares'!$A$66:$C$103,3,FALSE),"")</f>
        <v/>
      </c>
      <c r="P257" s="33" t="str">
        <f t="shared" si="4"/>
        <v/>
      </c>
      <c r="Q257" s="33" t="str">
        <f>IFERROR(VLOOKUP(O257,'Tabelas auxiliares'!$A$228:$E$237,5,FALSE),"")</f>
        <v/>
      </c>
      <c r="R257" s="33" t="str">
        <f>IF(Q257&lt;&gt;"",Q257,IF(P257='Tabelas auxiliares'!$A$241,"CUSTEIO",IF(P257='Tabelas auxiliares'!$A$240,"INVESTIMENTO","")))</f>
        <v/>
      </c>
    </row>
    <row r="258" spans="6:18" x14ac:dyDescent="0.25">
      <c r="F258" s="33" t="str">
        <f>IF(D258="","",IFERROR(VLOOKUP(D258,'Tabelas auxiliares'!$A$3:$B$62,2,FALSE),"DESCENTRALIZAÇÃO"))</f>
        <v/>
      </c>
      <c r="G258" s="33" t="str">
        <f>IFERROR(VLOOKUP($B258,'Tabelas auxiliares'!$A$66:$C$103,2,FALSE),"")</f>
        <v/>
      </c>
      <c r="H258" s="33" t="str">
        <f>IFERROR(VLOOKUP($B258,'Tabelas auxiliares'!$A$66:$C$103,3,FALSE),"")</f>
        <v/>
      </c>
      <c r="P258" s="33" t="str">
        <f t="shared" si="4"/>
        <v/>
      </c>
      <c r="Q258" s="33" t="str">
        <f>IFERROR(VLOOKUP(O258,'Tabelas auxiliares'!$A$228:$E$237,5,FALSE),"")</f>
        <v/>
      </c>
      <c r="R258" s="33" t="str">
        <f>IF(Q258&lt;&gt;"",Q258,IF(P258='Tabelas auxiliares'!$A$241,"CUSTEIO",IF(P258='Tabelas auxiliares'!$A$240,"INVESTIMENTO","")))</f>
        <v/>
      </c>
    </row>
    <row r="259" spans="6:18" x14ac:dyDescent="0.25">
      <c r="F259" s="33" t="str">
        <f>IF(D259="","",IFERROR(VLOOKUP(D259,'Tabelas auxiliares'!$A$3:$B$62,2,FALSE),"DESCENTRALIZAÇÃO"))</f>
        <v/>
      </c>
      <c r="G259" s="33" t="str">
        <f>IFERROR(VLOOKUP($B259,'Tabelas auxiliares'!$A$66:$C$103,2,FALSE),"")</f>
        <v/>
      </c>
      <c r="H259" s="33" t="str">
        <f>IFERROR(VLOOKUP($B259,'Tabelas auxiliares'!$A$66:$C$103,3,FALSE),"")</f>
        <v/>
      </c>
      <c r="P259" s="33" t="str">
        <f t="shared" si="4"/>
        <v/>
      </c>
      <c r="Q259" s="33" t="str">
        <f>IFERROR(VLOOKUP(O259,'Tabelas auxiliares'!$A$228:$E$237,5,FALSE),"")</f>
        <v/>
      </c>
      <c r="R259" s="33" t="str">
        <f>IF(Q259&lt;&gt;"",Q259,IF(P259='Tabelas auxiliares'!$A$241,"CUSTEIO",IF(P259='Tabelas auxiliares'!$A$240,"INVESTIMENTO","")))</f>
        <v/>
      </c>
    </row>
    <row r="260" spans="6:18" x14ac:dyDescent="0.25">
      <c r="F260" s="33" t="str">
        <f>IF(D260="","",IFERROR(VLOOKUP(D260,'Tabelas auxiliares'!$A$3:$B$62,2,FALSE),"DESCENTRALIZAÇÃO"))</f>
        <v/>
      </c>
      <c r="G260" s="33" t="str">
        <f>IFERROR(VLOOKUP($B260,'Tabelas auxiliares'!$A$66:$C$103,2,FALSE),"")</f>
        <v/>
      </c>
      <c r="H260" s="33" t="str">
        <f>IFERROR(VLOOKUP($B260,'Tabelas auxiliares'!$A$66:$C$103,3,FALSE),"")</f>
        <v/>
      </c>
      <c r="P260" s="33" t="str">
        <f t="shared" si="4"/>
        <v/>
      </c>
      <c r="Q260" s="33" t="str">
        <f>IFERROR(VLOOKUP(O260,'Tabelas auxiliares'!$A$228:$E$237,5,FALSE),"")</f>
        <v/>
      </c>
      <c r="R260" s="33" t="str">
        <f>IF(Q260&lt;&gt;"",Q260,IF(P260='Tabelas auxiliares'!$A$241,"CUSTEIO",IF(P260='Tabelas auxiliares'!$A$240,"INVESTIMENTO","")))</f>
        <v/>
      </c>
    </row>
    <row r="261" spans="6:18" x14ac:dyDescent="0.25">
      <c r="F261" s="33" t="str">
        <f>IF(D261="","",IFERROR(VLOOKUP(D261,'Tabelas auxiliares'!$A$3:$B$62,2,FALSE),"DESCENTRALIZAÇÃO"))</f>
        <v/>
      </c>
      <c r="G261" s="33" t="str">
        <f>IFERROR(VLOOKUP($B261,'Tabelas auxiliares'!$A$66:$C$103,2,FALSE),"")</f>
        <v/>
      </c>
      <c r="H261" s="33" t="str">
        <f>IFERROR(VLOOKUP($B261,'Tabelas auxiliares'!$A$66:$C$103,3,FALSE),"")</f>
        <v/>
      </c>
      <c r="P261" s="33" t="str">
        <f t="shared" ref="P261:P320" si="5">LEFT(N261,1)</f>
        <v/>
      </c>
      <c r="Q261" s="33" t="str">
        <f>IFERROR(VLOOKUP(O261,'Tabelas auxiliares'!$A$228:$E$237,5,FALSE),"")</f>
        <v/>
      </c>
      <c r="R261" s="33" t="str">
        <f>IF(Q261&lt;&gt;"",Q261,IF(P261='Tabelas auxiliares'!$A$241,"CUSTEIO",IF(P261='Tabelas auxiliares'!$A$240,"INVESTIMENTO","")))</f>
        <v/>
      </c>
    </row>
    <row r="262" spans="6:18" x14ac:dyDescent="0.25">
      <c r="F262" s="33" t="str">
        <f>IF(D262="","",IFERROR(VLOOKUP(D262,'Tabelas auxiliares'!$A$3:$B$62,2,FALSE),"DESCENTRALIZAÇÃO"))</f>
        <v/>
      </c>
      <c r="G262" s="33" t="str">
        <f>IFERROR(VLOOKUP($B262,'Tabelas auxiliares'!$A$66:$C$103,2,FALSE),"")</f>
        <v/>
      </c>
      <c r="H262" s="33" t="str">
        <f>IFERROR(VLOOKUP($B262,'Tabelas auxiliares'!$A$66:$C$103,3,FALSE),"")</f>
        <v/>
      </c>
      <c r="P262" s="33" t="str">
        <f t="shared" si="5"/>
        <v/>
      </c>
      <c r="Q262" s="33" t="str">
        <f>IFERROR(VLOOKUP(O262,'Tabelas auxiliares'!$A$228:$E$237,5,FALSE),"")</f>
        <v/>
      </c>
      <c r="R262" s="33" t="str">
        <f>IF(Q262&lt;&gt;"",Q262,IF(P262='Tabelas auxiliares'!$A$241,"CUSTEIO",IF(P262='Tabelas auxiliares'!$A$240,"INVESTIMENTO","")))</f>
        <v/>
      </c>
    </row>
    <row r="263" spans="6:18" x14ac:dyDescent="0.25">
      <c r="F263" s="33" t="str">
        <f>IF(D263="","",IFERROR(VLOOKUP(D263,'Tabelas auxiliares'!$A$3:$B$62,2,FALSE),"DESCENTRALIZAÇÃO"))</f>
        <v/>
      </c>
      <c r="G263" s="33" t="str">
        <f>IFERROR(VLOOKUP($B263,'Tabelas auxiliares'!$A$66:$C$103,2,FALSE),"")</f>
        <v/>
      </c>
      <c r="H263" s="33" t="str">
        <f>IFERROR(VLOOKUP($B263,'Tabelas auxiliares'!$A$66:$C$103,3,FALSE),"")</f>
        <v/>
      </c>
      <c r="P263" s="33" t="str">
        <f t="shared" si="5"/>
        <v/>
      </c>
      <c r="Q263" s="33" t="str">
        <f>IFERROR(VLOOKUP(O263,'Tabelas auxiliares'!$A$228:$E$237,5,FALSE),"")</f>
        <v/>
      </c>
      <c r="R263" s="33" t="str">
        <f>IF(Q263&lt;&gt;"",Q263,IF(P263='Tabelas auxiliares'!$A$241,"CUSTEIO",IF(P263='Tabelas auxiliares'!$A$240,"INVESTIMENTO","")))</f>
        <v/>
      </c>
    </row>
    <row r="264" spans="6:18" x14ac:dyDescent="0.25">
      <c r="F264" s="33" t="str">
        <f>IF(D264="","",IFERROR(VLOOKUP(D264,'Tabelas auxiliares'!$A$3:$B$62,2,FALSE),"DESCENTRALIZAÇÃO"))</f>
        <v/>
      </c>
      <c r="G264" s="33" t="str">
        <f>IFERROR(VLOOKUP($B264,'Tabelas auxiliares'!$A$66:$C$103,2,FALSE),"")</f>
        <v/>
      </c>
      <c r="H264" s="33" t="str">
        <f>IFERROR(VLOOKUP($B264,'Tabelas auxiliares'!$A$66:$C$103,3,FALSE),"")</f>
        <v/>
      </c>
      <c r="P264" s="33" t="str">
        <f t="shared" si="5"/>
        <v/>
      </c>
      <c r="Q264" s="33" t="str">
        <f>IFERROR(VLOOKUP(O264,'Tabelas auxiliares'!$A$228:$E$237,5,FALSE),"")</f>
        <v/>
      </c>
      <c r="R264" s="33" t="str">
        <f>IF(Q264&lt;&gt;"",Q264,IF(P264='Tabelas auxiliares'!$A$241,"CUSTEIO",IF(P264='Tabelas auxiliares'!$A$240,"INVESTIMENTO","")))</f>
        <v/>
      </c>
    </row>
    <row r="265" spans="6:18" x14ac:dyDescent="0.25">
      <c r="F265" s="33" t="str">
        <f>IF(D265="","",IFERROR(VLOOKUP(D265,'Tabelas auxiliares'!$A$3:$B$62,2,FALSE),"DESCENTRALIZAÇÃO"))</f>
        <v/>
      </c>
      <c r="G265" s="33" t="str">
        <f>IFERROR(VLOOKUP($B265,'Tabelas auxiliares'!$A$66:$C$103,2,FALSE),"")</f>
        <v/>
      </c>
      <c r="H265" s="33" t="str">
        <f>IFERROR(VLOOKUP($B265,'Tabelas auxiliares'!$A$66:$C$103,3,FALSE),"")</f>
        <v/>
      </c>
      <c r="P265" s="33" t="str">
        <f t="shared" si="5"/>
        <v/>
      </c>
      <c r="Q265" s="33" t="str">
        <f>IFERROR(VLOOKUP(O265,'Tabelas auxiliares'!$A$228:$E$237,5,FALSE),"")</f>
        <v/>
      </c>
      <c r="R265" s="33" t="str">
        <f>IF(Q265&lt;&gt;"",Q265,IF(P265='Tabelas auxiliares'!$A$241,"CUSTEIO",IF(P265='Tabelas auxiliares'!$A$240,"INVESTIMENTO","")))</f>
        <v/>
      </c>
    </row>
    <row r="266" spans="6:18" x14ac:dyDescent="0.25">
      <c r="F266" s="33" t="str">
        <f>IF(D266="","",IFERROR(VLOOKUP(D266,'Tabelas auxiliares'!$A$3:$B$62,2,FALSE),"DESCENTRALIZAÇÃO"))</f>
        <v/>
      </c>
      <c r="G266" s="33" t="str">
        <f>IFERROR(VLOOKUP($B266,'Tabelas auxiliares'!$A$66:$C$103,2,FALSE),"")</f>
        <v/>
      </c>
      <c r="H266" s="33" t="str">
        <f>IFERROR(VLOOKUP($B266,'Tabelas auxiliares'!$A$66:$C$103,3,FALSE),"")</f>
        <v/>
      </c>
      <c r="P266" s="33" t="str">
        <f t="shared" si="5"/>
        <v/>
      </c>
      <c r="Q266" s="33" t="str">
        <f>IFERROR(VLOOKUP(O266,'Tabelas auxiliares'!$A$228:$E$237,5,FALSE),"")</f>
        <v/>
      </c>
      <c r="R266" s="33" t="str">
        <f>IF(Q266&lt;&gt;"",Q266,IF(P266='Tabelas auxiliares'!$A$241,"CUSTEIO",IF(P266='Tabelas auxiliares'!$A$240,"INVESTIMENTO","")))</f>
        <v/>
      </c>
    </row>
    <row r="267" spans="6:18" x14ac:dyDescent="0.25">
      <c r="F267" s="33" t="str">
        <f>IF(D267="","",IFERROR(VLOOKUP(D267,'Tabelas auxiliares'!$A$3:$B$62,2,FALSE),"DESCENTRALIZAÇÃO"))</f>
        <v/>
      </c>
      <c r="G267" s="33" t="str">
        <f>IFERROR(VLOOKUP($B267,'Tabelas auxiliares'!$A$66:$C$103,2,FALSE),"")</f>
        <v/>
      </c>
      <c r="H267" s="33" t="str">
        <f>IFERROR(VLOOKUP($B267,'Tabelas auxiliares'!$A$66:$C$103,3,FALSE),"")</f>
        <v/>
      </c>
      <c r="P267" s="33" t="str">
        <f t="shared" si="5"/>
        <v/>
      </c>
      <c r="Q267" s="33" t="str">
        <f>IFERROR(VLOOKUP(O267,'Tabelas auxiliares'!$A$228:$E$237,5,FALSE),"")</f>
        <v/>
      </c>
      <c r="R267" s="33" t="str">
        <f>IF(Q267&lt;&gt;"",Q267,IF(P267='Tabelas auxiliares'!$A$241,"CUSTEIO",IF(P267='Tabelas auxiliares'!$A$240,"INVESTIMENTO","")))</f>
        <v/>
      </c>
    </row>
    <row r="268" spans="6:18" x14ac:dyDescent="0.25">
      <c r="F268" s="33" t="str">
        <f>IF(D268="","",IFERROR(VLOOKUP(D268,'Tabelas auxiliares'!$A$3:$B$62,2,FALSE),"DESCENTRALIZAÇÃO"))</f>
        <v/>
      </c>
      <c r="G268" s="33" t="str">
        <f>IFERROR(VLOOKUP($B268,'Tabelas auxiliares'!$A$66:$C$103,2,FALSE),"")</f>
        <v/>
      </c>
      <c r="H268" s="33" t="str">
        <f>IFERROR(VLOOKUP($B268,'Tabelas auxiliares'!$A$66:$C$103,3,FALSE),"")</f>
        <v/>
      </c>
      <c r="P268" s="33" t="str">
        <f t="shared" si="5"/>
        <v/>
      </c>
      <c r="Q268" s="33" t="str">
        <f>IFERROR(VLOOKUP(O268,'Tabelas auxiliares'!$A$228:$E$237,5,FALSE),"")</f>
        <v/>
      </c>
      <c r="R268" s="33" t="str">
        <f>IF(Q268&lt;&gt;"",Q268,IF(P268='Tabelas auxiliares'!$A$241,"CUSTEIO",IF(P268='Tabelas auxiliares'!$A$240,"INVESTIMENTO","")))</f>
        <v/>
      </c>
    </row>
    <row r="269" spans="6:18" x14ac:dyDescent="0.25">
      <c r="F269" s="33" t="str">
        <f>IF(D269="","",IFERROR(VLOOKUP(D269,'Tabelas auxiliares'!$A$3:$B$62,2,FALSE),"DESCENTRALIZAÇÃO"))</f>
        <v/>
      </c>
      <c r="G269" s="33" t="str">
        <f>IFERROR(VLOOKUP($B269,'Tabelas auxiliares'!$A$66:$C$103,2,FALSE),"")</f>
        <v/>
      </c>
      <c r="H269" s="33" t="str">
        <f>IFERROR(VLOOKUP($B269,'Tabelas auxiliares'!$A$66:$C$103,3,FALSE),"")</f>
        <v/>
      </c>
      <c r="P269" s="33" t="str">
        <f t="shared" si="5"/>
        <v/>
      </c>
      <c r="Q269" s="33" t="str">
        <f>IFERROR(VLOOKUP(O269,'Tabelas auxiliares'!$A$228:$E$237,5,FALSE),"")</f>
        <v/>
      </c>
      <c r="R269" s="33" t="str">
        <f>IF(Q269&lt;&gt;"",Q269,IF(P269='Tabelas auxiliares'!$A$241,"CUSTEIO",IF(P269='Tabelas auxiliares'!$A$240,"INVESTIMENTO","")))</f>
        <v/>
      </c>
    </row>
    <row r="270" spans="6:18" x14ac:dyDescent="0.25">
      <c r="F270" s="33" t="str">
        <f>IF(D270="","",IFERROR(VLOOKUP(D270,'Tabelas auxiliares'!$A$3:$B$62,2,FALSE),"DESCENTRALIZAÇÃO"))</f>
        <v/>
      </c>
      <c r="G270" s="33" t="str">
        <f>IFERROR(VLOOKUP($B270,'Tabelas auxiliares'!$A$66:$C$103,2,FALSE),"")</f>
        <v/>
      </c>
      <c r="H270" s="33" t="str">
        <f>IFERROR(VLOOKUP($B270,'Tabelas auxiliares'!$A$66:$C$103,3,FALSE),"")</f>
        <v/>
      </c>
      <c r="P270" s="33" t="str">
        <f t="shared" si="5"/>
        <v/>
      </c>
      <c r="Q270" s="33" t="str">
        <f>IFERROR(VLOOKUP(O270,'Tabelas auxiliares'!$A$228:$E$237,5,FALSE),"")</f>
        <v/>
      </c>
      <c r="R270" s="33" t="str">
        <f>IF(Q270&lt;&gt;"",Q270,IF(P270='Tabelas auxiliares'!$A$241,"CUSTEIO",IF(P270='Tabelas auxiliares'!$A$240,"INVESTIMENTO","")))</f>
        <v/>
      </c>
    </row>
    <row r="271" spans="6:18" x14ac:dyDescent="0.25">
      <c r="F271" s="33" t="str">
        <f>IF(D271="","",IFERROR(VLOOKUP(D271,'Tabelas auxiliares'!$A$3:$B$62,2,FALSE),"DESCENTRALIZAÇÃO"))</f>
        <v/>
      </c>
      <c r="G271" s="33" t="str">
        <f>IFERROR(VLOOKUP($B271,'Tabelas auxiliares'!$A$66:$C$103,2,FALSE),"")</f>
        <v/>
      </c>
      <c r="H271" s="33" t="str">
        <f>IFERROR(VLOOKUP($B271,'Tabelas auxiliares'!$A$66:$C$103,3,FALSE),"")</f>
        <v/>
      </c>
      <c r="P271" s="33" t="str">
        <f t="shared" si="5"/>
        <v/>
      </c>
      <c r="Q271" s="33" t="str">
        <f>IFERROR(VLOOKUP(O271,'Tabelas auxiliares'!$A$228:$E$237,5,FALSE),"")</f>
        <v/>
      </c>
      <c r="R271" s="33" t="str">
        <f>IF(Q271&lt;&gt;"",Q271,IF(P271='Tabelas auxiliares'!$A$241,"CUSTEIO",IF(P271='Tabelas auxiliares'!$A$240,"INVESTIMENTO","")))</f>
        <v/>
      </c>
    </row>
    <row r="272" spans="6:18" x14ac:dyDescent="0.25">
      <c r="F272" s="33" t="str">
        <f>IF(D272="","",IFERROR(VLOOKUP(D272,'Tabelas auxiliares'!$A$3:$B$62,2,FALSE),"DESCENTRALIZAÇÃO"))</f>
        <v/>
      </c>
      <c r="G272" s="33" t="str">
        <f>IFERROR(VLOOKUP($B272,'Tabelas auxiliares'!$A$66:$C$103,2,FALSE),"")</f>
        <v/>
      </c>
      <c r="H272" s="33" t="str">
        <f>IFERROR(VLOOKUP($B272,'Tabelas auxiliares'!$A$66:$C$103,3,FALSE),"")</f>
        <v/>
      </c>
      <c r="P272" s="33" t="str">
        <f t="shared" si="5"/>
        <v/>
      </c>
      <c r="Q272" s="33" t="str">
        <f>IFERROR(VLOOKUP(O272,'Tabelas auxiliares'!$A$228:$E$237,5,FALSE),"")</f>
        <v/>
      </c>
      <c r="R272" s="33" t="str">
        <f>IF(Q272&lt;&gt;"",Q272,IF(P272='Tabelas auxiliares'!$A$241,"CUSTEIO",IF(P272='Tabelas auxiliares'!$A$240,"INVESTIMENTO","")))</f>
        <v/>
      </c>
    </row>
    <row r="273" spans="6:18" x14ac:dyDescent="0.25">
      <c r="F273" s="33" t="str">
        <f>IF(D273="","",IFERROR(VLOOKUP(D273,'Tabelas auxiliares'!$A$3:$B$62,2,FALSE),"DESCENTRALIZAÇÃO"))</f>
        <v/>
      </c>
      <c r="G273" s="33" t="str">
        <f>IFERROR(VLOOKUP($B273,'Tabelas auxiliares'!$A$66:$C$103,2,FALSE),"")</f>
        <v/>
      </c>
      <c r="H273" s="33" t="str">
        <f>IFERROR(VLOOKUP($B273,'Tabelas auxiliares'!$A$66:$C$103,3,FALSE),"")</f>
        <v/>
      </c>
      <c r="P273" s="33" t="str">
        <f t="shared" si="5"/>
        <v/>
      </c>
      <c r="Q273" s="33" t="str">
        <f>IFERROR(VLOOKUP(O273,'Tabelas auxiliares'!$A$228:$E$237,5,FALSE),"")</f>
        <v/>
      </c>
      <c r="R273" s="33" t="str">
        <f>IF(Q273&lt;&gt;"",Q273,IF(P273='Tabelas auxiliares'!$A$241,"CUSTEIO",IF(P273='Tabelas auxiliares'!$A$240,"INVESTIMENTO","")))</f>
        <v/>
      </c>
    </row>
    <row r="274" spans="6:18" x14ac:dyDescent="0.25">
      <c r="F274" s="33" t="str">
        <f>IF(D274="","",IFERROR(VLOOKUP(D274,'Tabelas auxiliares'!$A$3:$B$62,2,FALSE),"DESCENTRALIZAÇÃO"))</f>
        <v/>
      </c>
      <c r="G274" s="33" t="str">
        <f>IFERROR(VLOOKUP($B274,'Tabelas auxiliares'!$A$66:$C$103,2,FALSE),"")</f>
        <v/>
      </c>
      <c r="H274" s="33" t="str">
        <f>IFERROR(VLOOKUP($B274,'Tabelas auxiliares'!$A$66:$C$103,3,FALSE),"")</f>
        <v/>
      </c>
      <c r="P274" s="33" t="str">
        <f t="shared" si="5"/>
        <v/>
      </c>
      <c r="Q274" s="33" t="str">
        <f>IFERROR(VLOOKUP(O274,'Tabelas auxiliares'!$A$228:$E$237,5,FALSE),"")</f>
        <v/>
      </c>
      <c r="R274" s="33" t="str">
        <f>IF(Q274&lt;&gt;"",Q274,IF(P274='Tabelas auxiliares'!$A$241,"CUSTEIO",IF(P274='Tabelas auxiliares'!$A$240,"INVESTIMENTO","")))</f>
        <v/>
      </c>
    </row>
    <row r="275" spans="6:18" x14ac:dyDescent="0.25">
      <c r="F275" s="33" t="str">
        <f>IF(D275="","",IFERROR(VLOOKUP(D275,'Tabelas auxiliares'!$A$3:$B$62,2,FALSE),"DESCENTRALIZAÇÃO"))</f>
        <v/>
      </c>
      <c r="G275" s="33" t="str">
        <f>IFERROR(VLOOKUP($B275,'Tabelas auxiliares'!$A$66:$C$103,2,FALSE),"")</f>
        <v/>
      </c>
      <c r="H275" s="33" t="str">
        <f>IFERROR(VLOOKUP($B275,'Tabelas auxiliares'!$A$66:$C$103,3,FALSE),"")</f>
        <v/>
      </c>
      <c r="P275" s="33" t="str">
        <f t="shared" si="5"/>
        <v/>
      </c>
      <c r="Q275" s="33" t="str">
        <f>IFERROR(VLOOKUP(O275,'Tabelas auxiliares'!$A$228:$E$237,5,FALSE),"")</f>
        <v/>
      </c>
      <c r="R275" s="33" t="str">
        <f>IF(Q275&lt;&gt;"",Q275,IF(P275='Tabelas auxiliares'!$A$241,"CUSTEIO",IF(P275='Tabelas auxiliares'!$A$240,"INVESTIMENTO","")))</f>
        <v/>
      </c>
    </row>
    <row r="276" spans="6:18" x14ac:dyDescent="0.25">
      <c r="F276" s="33" t="str">
        <f>IF(D276="","",IFERROR(VLOOKUP(D276,'Tabelas auxiliares'!$A$3:$B$62,2,FALSE),"DESCENTRALIZAÇÃO"))</f>
        <v/>
      </c>
      <c r="G276" s="33" t="str">
        <f>IFERROR(VLOOKUP($B276,'Tabelas auxiliares'!$A$66:$C$103,2,FALSE),"")</f>
        <v/>
      </c>
      <c r="H276" s="33" t="str">
        <f>IFERROR(VLOOKUP($B276,'Tabelas auxiliares'!$A$66:$C$103,3,FALSE),"")</f>
        <v/>
      </c>
      <c r="P276" s="33" t="str">
        <f t="shared" si="5"/>
        <v/>
      </c>
      <c r="Q276" s="33" t="str">
        <f>IFERROR(VLOOKUP(O276,'Tabelas auxiliares'!$A$228:$E$237,5,FALSE),"")</f>
        <v/>
      </c>
      <c r="R276" s="33" t="str">
        <f>IF(Q276&lt;&gt;"",Q276,IF(P276='Tabelas auxiliares'!$A$241,"CUSTEIO",IF(P276='Tabelas auxiliares'!$A$240,"INVESTIMENTO","")))</f>
        <v/>
      </c>
    </row>
    <row r="277" spans="6:18" x14ac:dyDescent="0.25">
      <c r="F277" s="33" t="str">
        <f>IF(D277="","",IFERROR(VLOOKUP(D277,'Tabelas auxiliares'!$A$3:$B$62,2,FALSE),"DESCENTRALIZAÇÃO"))</f>
        <v/>
      </c>
      <c r="G277" s="33" t="str">
        <f>IFERROR(VLOOKUP($B277,'Tabelas auxiliares'!$A$66:$C$103,2,FALSE),"")</f>
        <v/>
      </c>
      <c r="H277" s="33" t="str">
        <f>IFERROR(VLOOKUP($B277,'Tabelas auxiliares'!$A$66:$C$103,3,FALSE),"")</f>
        <v/>
      </c>
      <c r="P277" s="33" t="str">
        <f t="shared" si="5"/>
        <v/>
      </c>
      <c r="Q277" s="33" t="str">
        <f>IFERROR(VLOOKUP(O277,'Tabelas auxiliares'!$A$228:$E$237,5,FALSE),"")</f>
        <v/>
      </c>
      <c r="R277" s="33" t="str">
        <f>IF(Q277&lt;&gt;"",Q277,IF(P277='Tabelas auxiliares'!$A$241,"CUSTEIO",IF(P277='Tabelas auxiliares'!$A$240,"INVESTIMENTO","")))</f>
        <v/>
      </c>
    </row>
    <row r="278" spans="6:18" x14ac:dyDescent="0.25">
      <c r="F278" s="33" t="str">
        <f>IF(D278="","",IFERROR(VLOOKUP(D278,'Tabelas auxiliares'!$A$3:$B$62,2,FALSE),"DESCENTRALIZAÇÃO"))</f>
        <v/>
      </c>
      <c r="G278" s="33" t="str">
        <f>IFERROR(VLOOKUP($B278,'Tabelas auxiliares'!$A$66:$C$103,2,FALSE),"")</f>
        <v/>
      </c>
      <c r="H278" s="33" t="str">
        <f>IFERROR(VLOOKUP($B278,'Tabelas auxiliares'!$A$66:$C$103,3,FALSE),"")</f>
        <v/>
      </c>
      <c r="P278" s="33" t="str">
        <f t="shared" si="5"/>
        <v/>
      </c>
      <c r="Q278" s="33" t="str">
        <f>IFERROR(VLOOKUP(O278,'Tabelas auxiliares'!$A$228:$E$237,5,FALSE),"")</f>
        <v/>
      </c>
      <c r="R278" s="33" t="str">
        <f>IF(Q278&lt;&gt;"",Q278,IF(P278='Tabelas auxiliares'!$A$241,"CUSTEIO",IF(P278='Tabelas auxiliares'!$A$240,"INVESTIMENTO","")))</f>
        <v/>
      </c>
    </row>
    <row r="279" spans="6:18" x14ac:dyDescent="0.25">
      <c r="F279" s="33" t="str">
        <f>IF(D279="","",IFERROR(VLOOKUP(D279,'Tabelas auxiliares'!$A$3:$B$62,2,FALSE),"DESCENTRALIZAÇÃO"))</f>
        <v/>
      </c>
      <c r="G279" s="33" t="str">
        <f>IFERROR(VLOOKUP($B279,'Tabelas auxiliares'!$A$66:$C$103,2,FALSE),"")</f>
        <v/>
      </c>
      <c r="H279" s="33" t="str">
        <f>IFERROR(VLOOKUP($B279,'Tabelas auxiliares'!$A$66:$C$103,3,FALSE),"")</f>
        <v/>
      </c>
      <c r="P279" s="33" t="str">
        <f t="shared" si="5"/>
        <v/>
      </c>
      <c r="Q279" s="33" t="str">
        <f>IFERROR(VLOOKUP(O279,'Tabelas auxiliares'!$A$228:$E$237,5,FALSE),"")</f>
        <v/>
      </c>
      <c r="R279" s="33" t="str">
        <f>IF(Q279&lt;&gt;"",Q279,IF(P279='Tabelas auxiliares'!$A$241,"CUSTEIO",IF(P279='Tabelas auxiliares'!$A$240,"INVESTIMENTO","")))</f>
        <v/>
      </c>
    </row>
    <row r="280" spans="6:18" x14ac:dyDescent="0.25">
      <c r="F280" s="33" t="str">
        <f>IF(D280="","",IFERROR(VLOOKUP(D280,'Tabelas auxiliares'!$A$3:$B$62,2,FALSE),"DESCENTRALIZAÇÃO"))</f>
        <v/>
      </c>
      <c r="G280" s="33" t="str">
        <f>IFERROR(VLOOKUP($B280,'Tabelas auxiliares'!$A$66:$C$103,2,FALSE),"")</f>
        <v/>
      </c>
      <c r="H280" s="33" t="str">
        <f>IFERROR(VLOOKUP($B280,'Tabelas auxiliares'!$A$66:$C$103,3,FALSE),"")</f>
        <v/>
      </c>
      <c r="P280" s="33" t="str">
        <f t="shared" si="5"/>
        <v/>
      </c>
      <c r="Q280" s="33" t="str">
        <f>IFERROR(VLOOKUP(O280,'Tabelas auxiliares'!$A$228:$E$237,5,FALSE),"")</f>
        <v/>
      </c>
      <c r="R280" s="33" t="str">
        <f>IF(Q280&lt;&gt;"",Q280,IF(P280='Tabelas auxiliares'!$A$241,"CUSTEIO",IF(P280='Tabelas auxiliares'!$A$240,"INVESTIMENTO","")))</f>
        <v/>
      </c>
    </row>
    <row r="281" spans="6:18" x14ac:dyDescent="0.25">
      <c r="F281" s="33" t="str">
        <f>IF(D281="","",IFERROR(VLOOKUP(D281,'Tabelas auxiliares'!$A$3:$B$62,2,FALSE),"DESCENTRALIZAÇÃO"))</f>
        <v/>
      </c>
      <c r="G281" s="33" t="str">
        <f>IFERROR(VLOOKUP($B281,'Tabelas auxiliares'!$A$66:$C$103,2,FALSE),"")</f>
        <v/>
      </c>
      <c r="H281" s="33" t="str">
        <f>IFERROR(VLOOKUP($B281,'Tabelas auxiliares'!$A$66:$C$103,3,FALSE),"")</f>
        <v/>
      </c>
      <c r="P281" s="33" t="str">
        <f t="shared" si="5"/>
        <v/>
      </c>
      <c r="Q281" s="33" t="str">
        <f>IFERROR(VLOOKUP(O281,'Tabelas auxiliares'!$A$228:$E$237,5,FALSE),"")</f>
        <v/>
      </c>
      <c r="R281" s="33" t="str">
        <f>IF(Q281&lt;&gt;"",Q281,IF(P281='Tabelas auxiliares'!$A$241,"CUSTEIO",IF(P281='Tabelas auxiliares'!$A$240,"INVESTIMENTO","")))</f>
        <v/>
      </c>
    </row>
    <row r="282" spans="6:18" x14ac:dyDescent="0.25">
      <c r="F282" s="33" t="str">
        <f>IF(D282="","",IFERROR(VLOOKUP(D282,'Tabelas auxiliares'!$A$3:$B$62,2,FALSE),"DESCENTRALIZAÇÃO"))</f>
        <v/>
      </c>
      <c r="G282" s="33" t="str">
        <f>IFERROR(VLOOKUP($B282,'Tabelas auxiliares'!$A$66:$C$103,2,FALSE),"")</f>
        <v/>
      </c>
      <c r="H282" s="33" t="str">
        <f>IFERROR(VLOOKUP($B282,'Tabelas auxiliares'!$A$66:$C$103,3,FALSE),"")</f>
        <v/>
      </c>
      <c r="P282" s="33" t="str">
        <f t="shared" si="5"/>
        <v/>
      </c>
      <c r="Q282" s="33" t="str">
        <f>IFERROR(VLOOKUP(O282,'Tabelas auxiliares'!$A$228:$E$237,5,FALSE),"")</f>
        <v/>
      </c>
      <c r="R282" s="33" t="str">
        <f>IF(Q282&lt;&gt;"",Q282,IF(P282='Tabelas auxiliares'!$A$241,"CUSTEIO",IF(P282='Tabelas auxiliares'!$A$240,"INVESTIMENTO","")))</f>
        <v/>
      </c>
    </row>
    <row r="283" spans="6:18" x14ac:dyDescent="0.25">
      <c r="F283" s="33" t="str">
        <f>IF(D283="","",IFERROR(VLOOKUP(D283,'Tabelas auxiliares'!$A$3:$B$62,2,FALSE),"DESCENTRALIZAÇÃO"))</f>
        <v/>
      </c>
      <c r="G283" s="33" t="str">
        <f>IFERROR(VLOOKUP($B283,'Tabelas auxiliares'!$A$66:$C$103,2,FALSE),"")</f>
        <v/>
      </c>
      <c r="H283" s="33" t="str">
        <f>IFERROR(VLOOKUP($B283,'Tabelas auxiliares'!$A$66:$C$103,3,FALSE),"")</f>
        <v/>
      </c>
      <c r="P283" s="33" t="str">
        <f t="shared" si="5"/>
        <v/>
      </c>
      <c r="Q283" s="33" t="str">
        <f>IFERROR(VLOOKUP(O283,'Tabelas auxiliares'!$A$228:$E$237,5,FALSE),"")</f>
        <v/>
      </c>
      <c r="R283" s="33" t="str">
        <f>IF(Q283&lt;&gt;"",Q283,IF(P283='Tabelas auxiliares'!$A$241,"CUSTEIO",IF(P283='Tabelas auxiliares'!$A$240,"INVESTIMENTO","")))</f>
        <v/>
      </c>
    </row>
    <row r="284" spans="6:18" x14ac:dyDescent="0.25">
      <c r="F284" s="33" t="str">
        <f>IF(D284="","",IFERROR(VLOOKUP(D284,'Tabelas auxiliares'!$A$3:$B$62,2,FALSE),"DESCENTRALIZAÇÃO"))</f>
        <v/>
      </c>
      <c r="G284" s="33" t="str">
        <f>IFERROR(VLOOKUP($B284,'Tabelas auxiliares'!$A$66:$C$103,2,FALSE),"")</f>
        <v/>
      </c>
      <c r="H284" s="33" t="str">
        <f>IFERROR(VLOOKUP($B284,'Tabelas auxiliares'!$A$66:$C$103,3,FALSE),"")</f>
        <v/>
      </c>
      <c r="P284" s="33" t="str">
        <f t="shared" si="5"/>
        <v/>
      </c>
      <c r="Q284" s="33" t="str">
        <f>IFERROR(VLOOKUP(O284,'Tabelas auxiliares'!$A$228:$E$237,5,FALSE),"")</f>
        <v/>
      </c>
      <c r="R284" s="33" t="str">
        <f>IF(Q284&lt;&gt;"",Q284,IF(P284='Tabelas auxiliares'!$A$241,"CUSTEIO",IF(P284='Tabelas auxiliares'!$A$240,"INVESTIMENTO","")))</f>
        <v/>
      </c>
    </row>
    <row r="285" spans="6:18" x14ac:dyDescent="0.25">
      <c r="F285" s="33" t="str">
        <f>IF(D285="","",IFERROR(VLOOKUP(D285,'Tabelas auxiliares'!$A$3:$B$62,2,FALSE),"DESCENTRALIZAÇÃO"))</f>
        <v/>
      </c>
      <c r="G285" s="33" t="str">
        <f>IFERROR(VLOOKUP($B285,'Tabelas auxiliares'!$A$66:$C$103,2,FALSE),"")</f>
        <v/>
      </c>
      <c r="H285" s="33" t="str">
        <f>IFERROR(VLOOKUP($B285,'Tabelas auxiliares'!$A$66:$C$103,3,FALSE),"")</f>
        <v/>
      </c>
      <c r="P285" s="33" t="str">
        <f t="shared" si="5"/>
        <v/>
      </c>
      <c r="Q285" s="33" t="str">
        <f>IFERROR(VLOOKUP(O285,'Tabelas auxiliares'!$A$228:$E$237,5,FALSE),"")</f>
        <v/>
      </c>
      <c r="R285" s="33" t="str">
        <f>IF(Q285&lt;&gt;"",Q285,IF(P285='Tabelas auxiliares'!$A$241,"CUSTEIO",IF(P285='Tabelas auxiliares'!$A$240,"INVESTIMENTO","")))</f>
        <v/>
      </c>
    </row>
    <row r="286" spans="6:18" x14ac:dyDescent="0.25">
      <c r="F286" s="33" t="str">
        <f>IF(D286="","",IFERROR(VLOOKUP(D286,'Tabelas auxiliares'!$A$3:$B$62,2,FALSE),"DESCENTRALIZAÇÃO"))</f>
        <v/>
      </c>
      <c r="G286" s="33" t="str">
        <f>IFERROR(VLOOKUP($B286,'Tabelas auxiliares'!$A$66:$C$103,2,FALSE),"")</f>
        <v/>
      </c>
      <c r="H286" s="33" t="str">
        <f>IFERROR(VLOOKUP($B286,'Tabelas auxiliares'!$A$66:$C$103,3,FALSE),"")</f>
        <v/>
      </c>
      <c r="P286" s="33" t="str">
        <f t="shared" si="5"/>
        <v/>
      </c>
      <c r="Q286" s="33" t="str">
        <f>IFERROR(VLOOKUP(O286,'Tabelas auxiliares'!$A$228:$E$237,5,FALSE),"")</f>
        <v/>
      </c>
      <c r="R286" s="33" t="str">
        <f>IF(Q286&lt;&gt;"",Q286,IF(P286='Tabelas auxiliares'!$A$241,"CUSTEIO",IF(P286='Tabelas auxiliares'!$A$240,"INVESTIMENTO","")))</f>
        <v/>
      </c>
    </row>
    <row r="287" spans="6:18" x14ac:dyDescent="0.25">
      <c r="F287" s="33" t="str">
        <f>IF(D287="","",IFERROR(VLOOKUP(D287,'Tabelas auxiliares'!$A$3:$B$62,2,FALSE),"DESCENTRALIZAÇÃO"))</f>
        <v/>
      </c>
      <c r="G287" s="33" t="str">
        <f>IFERROR(VLOOKUP($B287,'Tabelas auxiliares'!$A$66:$C$103,2,FALSE),"")</f>
        <v/>
      </c>
      <c r="H287" s="33" t="str">
        <f>IFERROR(VLOOKUP($B287,'Tabelas auxiliares'!$A$66:$C$103,3,FALSE),"")</f>
        <v/>
      </c>
      <c r="P287" s="33" t="str">
        <f t="shared" si="5"/>
        <v/>
      </c>
      <c r="Q287" s="33" t="str">
        <f>IFERROR(VLOOKUP(O287,'Tabelas auxiliares'!$A$228:$E$237,5,FALSE),"")</f>
        <v/>
      </c>
      <c r="R287" s="33" t="str">
        <f>IF(Q287&lt;&gt;"",Q287,IF(P287='Tabelas auxiliares'!$A$241,"CUSTEIO",IF(P287='Tabelas auxiliares'!$A$240,"INVESTIMENTO","")))</f>
        <v/>
      </c>
    </row>
    <row r="288" spans="6:18" x14ac:dyDescent="0.25">
      <c r="F288" s="33" t="str">
        <f>IF(D288="","",IFERROR(VLOOKUP(D288,'Tabelas auxiliares'!$A$3:$B$62,2,FALSE),"DESCENTRALIZAÇÃO"))</f>
        <v/>
      </c>
      <c r="G288" s="33" t="str">
        <f>IFERROR(VLOOKUP($B288,'Tabelas auxiliares'!$A$66:$C$103,2,FALSE),"")</f>
        <v/>
      </c>
      <c r="H288" s="33" t="str">
        <f>IFERROR(VLOOKUP($B288,'Tabelas auxiliares'!$A$66:$C$103,3,FALSE),"")</f>
        <v/>
      </c>
      <c r="P288" s="33" t="str">
        <f t="shared" si="5"/>
        <v/>
      </c>
      <c r="Q288" s="33" t="str">
        <f>IFERROR(VLOOKUP(O288,'Tabelas auxiliares'!$A$228:$E$237,5,FALSE),"")</f>
        <v/>
      </c>
      <c r="R288" s="33" t="str">
        <f>IF(Q288&lt;&gt;"",Q288,IF(P288='Tabelas auxiliares'!$A$241,"CUSTEIO",IF(P288='Tabelas auxiliares'!$A$240,"INVESTIMENTO","")))</f>
        <v/>
      </c>
    </row>
    <row r="289" spans="6:18" x14ac:dyDescent="0.25">
      <c r="F289" s="33" t="str">
        <f>IF(D289="","",IFERROR(VLOOKUP(D289,'Tabelas auxiliares'!$A$3:$B$62,2,FALSE),"DESCENTRALIZAÇÃO"))</f>
        <v/>
      </c>
      <c r="G289" s="33" t="str">
        <f>IFERROR(VLOOKUP($B289,'Tabelas auxiliares'!$A$66:$C$103,2,FALSE),"")</f>
        <v/>
      </c>
      <c r="H289" s="33" t="str">
        <f>IFERROR(VLOOKUP($B289,'Tabelas auxiliares'!$A$66:$C$103,3,FALSE),"")</f>
        <v/>
      </c>
      <c r="P289" s="33" t="str">
        <f t="shared" si="5"/>
        <v/>
      </c>
      <c r="Q289" s="33" t="str">
        <f>IFERROR(VLOOKUP(O289,'Tabelas auxiliares'!$A$228:$E$237,5,FALSE),"")</f>
        <v/>
      </c>
      <c r="R289" s="33" t="str">
        <f>IF(Q289&lt;&gt;"",Q289,IF(P289='Tabelas auxiliares'!$A$241,"CUSTEIO",IF(P289='Tabelas auxiliares'!$A$240,"INVESTIMENTO","")))</f>
        <v/>
      </c>
    </row>
    <row r="290" spans="6:18" x14ac:dyDescent="0.25">
      <c r="F290" s="33" t="str">
        <f>IF(D290="","",IFERROR(VLOOKUP(D290,'Tabelas auxiliares'!$A$3:$B$62,2,FALSE),"DESCENTRALIZAÇÃO"))</f>
        <v/>
      </c>
      <c r="G290" s="33" t="str">
        <f>IFERROR(VLOOKUP($B290,'Tabelas auxiliares'!$A$66:$C$103,2,FALSE),"")</f>
        <v/>
      </c>
      <c r="H290" s="33" t="str">
        <f>IFERROR(VLOOKUP($B290,'Tabelas auxiliares'!$A$66:$C$103,3,FALSE),"")</f>
        <v/>
      </c>
      <c r="P290" s="33" t="str">
        <f t="shared" si="5"/>
        <v/>
      </c>
      <c r="Q290" s="33" t="str">
        <f>IFERROR(VLOOKUP(O290,'Tabelas auxiliares'!$A$228:$E$237,5,FALSE),"")</f>
        <v/>
      </c>
      <c r="R290" s="33" t="str">
        <f>IF(Q290&lt;&gt;"",Q290,IF(P290='Tabelas auxiliares'!$A$241,"CUSTEIO",IF(P290='Tabelas auxiliares'!$A$240,"INVESTIMENTO","")))</f>
        <v/>
      </c>
    </row>
    <row r="291" spans="6:18" x14ac:dyDescent="0.25">
      <c r="F291" s="33" t="str">
        <f>IF(D291="","",IFERROR(VLOOKUP(D291,'Tabelas auxiliares'!$A$3:$B$62,2,FALSE),"DESCENTRALIZAÇÃO"))</f>
        <v/>
      </c>
      <c r="G291" s="33" t="str">
        <f>IFERROR(VLOOKUP($B291,'Tabelas auxiliares'!$A$66:$C$103,2,FALSE),"")</f>
        <v/>
      </c>
      <c r="H291" s="33" t="str">
        <f>IFERROR(VLOOKUP($B291,'Tabelas auxiliares'!$A$66:$C$103,3,FALSE),"")</f>
        <v/>
      </c>
      <c r="P291" s="33" t="str">
        <f t="shared" si="5"/>
        <v/>
      </c>
      <c r="Q291" s="33" t="str">
        <f>IFERROR(VLOOKUP(O291,'Tabelas auxiliares'!$A$228:$E$237,5,FALSE),"")</f>
        <v/>
      </c>
      <c r="R291" s="33" t="str">
        <f>IF(Q291&lt;&gt;"",Q291,IF(P291='Tabelas auxiliares'!$A$241,"CUSTEIO",IF(P291='Tabelas auxiliares'!$A$240,"INVESTIMENTO","")))</f>
        <v/>
      </c>
    </row>
    <row r="292" spans="6:18" x14ac:dyDescent="0.25">
      <c r="F292" s="33" t="str">
        <f>IF(D292="","",IFERROR(VLOOKUP(D292,'Tabelas auxiliares'!$A$3:$B$62,2,FALSE),"DESCENTRALIZAÇÃO"))</f>
        <v/>
      </c>
      <c r="G292" s="33" t="str">
        <f>IFERROR(VLOOKUP($B292,'Tabelas auxiliares'!$A$66:$C$103,2,FALSE),"")</f>
        <v/>
      </c>
      <c r="H292" s="33" t="str">
        <f>IFERROR(VLOOKUP($B292,'Tabelas auxiliares'!$A$66:$C$103,3,FALSE),"")</f>
        <v/>
      </c>
      <c r="P292" s="33" t="str">
        <f t="shared" si="5"/>
        <v/>
      </c>
      <c r="Q292" s="33" t="str">
        <f>IFERROR(VLOOKUP(O292,'Tabelas auxiliares'!$A$228:$E$237,5,FALSE),"")</f>
        <v/>
      </c>
      <c r="R292" s="33" t="str">
        <f>IF(Q292&lt;&gt;"",Q292,IF(P292='Tabelas auxiliares'!$A$241,"CUSTEIO",IF(P292='Tabelas auxiliares'!$A$240,"INVESTIMENTO","")))</f>
        <v/>
      </c>
    </row>
    <row r="293" spans="6:18" x14ac:dyDescent="0.25">
      <c r="F293" s="33" t="str">
        <f>IF(D293="","",IFERROR(VLOOKUP(D293,'Tabelas auxiliares'!$A$3:$B$62,2,FALSE),"DESCENTRALIZAÇÃO"))</f>
        <v/>
      </c>
      <c r="G293" s="33" t="str">
        <f>IFERROR(VLOOKUP($B293,'Tabelas auxiliares'!$A$66:$C$103,2,FALSE),"")</f>
        <v/>
      </c>
      <c r="H293" s="33" t="str">
        <f>IFERROR(VLOOKUP($B293,'Tabelas auxiliares'!$A$66:$C$103,3,FALSE),"")</f>
        <v/>
      </c>
      <c r="P293" s="33" t="str">
        <f t="shared" si="5"/>
        <v/>
      </c>
      <c r="Q293" s="33" t="str">
        <f>IFERROR(VLOOKUP(O293,'Tabelas auxiliares'!$A$228:$E$237,5,FALSE),"")</f>
        <v/>
      </c>
      <c r="R293" s="33" t="str">
        <f>IF(Q293&lt;&gt;"",Q293,IF(P293='Tabelas auxiliares'!$A$241,"CUSTEIO",IF(P293='Tabelas auxiliares'!$A$240,"INVESTIMENTO","")))</f>
        <v/>
      </c>
    </row>
    <row r="294" spans="6:18" x14ac:dyDescent="0.25">
      <c r="F294" s="33" t="str">
        <f>IF(D294="","",IFERROR(VLOOKUP(D294,'Tabelas auxiliares'!$A$3:$B$62,2,FALSE),"DESCENTRALIZAÇÃO"))</f>
        <v/>
      </c>
      <c r="G294" s="33" t="str">
        <f>IFERROR(VLOOKUP($B294,'Tabelas auxiliares'!$A$66:$C$103,2,FALSE),"")</f>
        <v/>
      </c>
      <c r="H294" s="33" t="str">
        <f>IFERROR(VLOOKUP($B294,'Tabelas auxiliares'!$A$66:$C$103,3,FALSE),"")</f>
        <v/>
      </c>
      <c r="P294" s="33" t="str">
        <f t="shared" si="5"/>
        <v/>
      </c>
      <c r="Q294" s="33" t="str">
        <f>IFERROR(VLOOKUP(O294,'Tabelas auxiliares'!$A$228:$E$237,5,FALSE),"")</f>
        <v/>
      </c>
      <c r="R294" s="33" t="str">
        <f>IF(Q294&lt;&gt;"",Q294,IF(P294='Tabelas auxiliares'!$A$241,"CUSTEIO",IF(P294='Tabelas auxiliares'!$A$240,"INVESTIMENTO","")))</f>
        <v/>
      </c>
    </row>
    <row r="295" spans="6:18" x14ac:dyDescent="0.25">
      <c r="F295" s="33" t="str">
        <f>IF(D295="","",IFERROR(VLOOKUP(D295,'Tabelas auxiliares'!$A$3:$B$62,2,FALSE),"DESCENTRALIZAÇÃO"))</f>
        <v/>
      </c>
      <c r="G295" s="33" t="str">
        <f>IFERROR(VLOOKUP($B295,'Tabelas auxiliares'!$A$66:$C$103,2,FALSE),"")</f>
        <v/>
      </c>
      <c r="H295" s="33" t="str">
        <f>IFERROR(VLOOKUP($B295,'Tabelas auxiliares'!$A$66:$C$103,3,FALSE),"")</f>
        <v/>
      </c>
      <c r="P295" s="33" t="str">
        <f t="shared" si="5"/>
        <v/>
      </c>
      <c r="Q295" s="33" t="str">
        <f>IFERROR(VLOOKUP(O295,'Tabelas auxiliares'!$A$228:$E$237,5,FALSE),"")</f>
        <v/>
      </c>
      <c r="R295" s="33" t="str">
        <f>IF(Q295&lt;&gt;"",Q295,IF(P295='Tabelas auxiliares'!$A$241,"CUSTEIO",IF(P295='Tabelas auxiliares'!$A$240,"INVESTIMENTO","")))</f>
        <v/>
      </c>
    </row>
    <row r="296" spans="6:18" x14ac:dyDescent="0.25">
      <c r="F296" s="33" t="str">
        <f>IF(D296="","",IFERROR(VLOOKUP(D296,'Tabelas auxiliares'!$A$3:$B$62,2,FALSE),"DESCENTRALIZAÇÃO"))</f>
        <v/>
      </c>
      <c r="G296" s="33" t="str">
        <f>IFERROR(VLOOKUP($B296,'Tabelas auxiliares'!$A$66:$C$103,2,FALSE),"")</f>
        <v/>
      </c>
      <c r="H296" s="33" t="str">
        <f>IFERROR(VLOOKUP($B296,'Tabelas auxiliares'!$A$66:$C$103,3,FALSE),"")</f>
        <v/>
      </c>
      <c r="P296" s="33" t="str">
        <f t="shared" si="5"/>
        <v/>
      </c>
      <c r="Q296" s="33" t="str">
        <f>IFERROR(VLOOKUP(O296,'Tabelas auxiliares'!$A$228:$E$237,5,FALSE),"")</f>
        <v/>
      </c>
      <c r="R296" s="33" t="str">
        <f>IF(Q296&lt;&gt;"",Q296,IF(P296='Tabelas auxiliares'!$A$241,"CUSTEIO",IF(P296='Tabelas auxiliares'!$A$240,"INVESTIMENTO","")))</f>
        <v/>
      </c>
    </row>
    <row r="297" spans="6:18" x14ac:dyDescent="0.25">
      <c r="F297" s="33" t="str">
        <f>IF(D297="","",IFERROR(VLOOKUP(D297,'Tabelas auxiliares'!$A$3:$B$62,2,FALSE),"DESCENTRALIZAÇÃO"))</f>
        <v/>
      </c>
      <c r="G297" s="33" t="str">
        <f>IFERROR(VLOOKUP($B297,'Tabelas auxiliares'!$A$66:$C$103,2,FALSE),"")</f>
        <v/>
      </c>
      <c r="H297" s="33" t="str">
        <f>IFERROR(VLOOKUP($B297,'Tabelas auxiliares'!$A$66:$C$103,3,FALSE),"")</f>
        <v/>
      </c>
      <c r="P297" s="33" t="str">
        <f t="shared" si="5"/>
        <v/>
      </c>
      <c r="Q297" s="33" t="str">
        <f>IFERROR(VLOOKUP(O297,'Tabelas auxiliares'!$A$228:$E$237,5,FALSE),"")</f>
        <v/>
      </c>
      <c r="R297" s="33" t="str">
        <f>IF(Q297&lt;&gt;"",Q297,IF(P297='Tabelas auxiliares'!$A$241,"CUSTEIO",IF(P297='Tabelas auxiliares'!$A$240,"INVESTIMENTO","")))</f>
        <v/>
      </c>
    </row>
    <row r="298" spans="6:18" x14ac:dyDescent="0.25">
      <c r="F298" s="33" t="str">
        <f>IF(D298="","",IFERROR(VLOOKUP(D298,'Tabelas auxiliares'!$A$3:$B$62,2,FALSE),"DESCENTRALIZAÇÃO"))</f>
        <v/>
      </c>
      <c r="G298" s="33" t="str">
        <f>IFERROR(VLOOKUP($B298,'Tabelas auxiliares'!$A$66:$C$103,2,FALSE),"")</f>
        <v/>
      </c>
      <c r="H298" s="33" t="str">
        <f>IFERROR(VLOOKUP($B298,'Tabelas auxiliares'!$A$66:$C$103,3,FALSE),"")</f>
        <v/>
      </c>
      <c r="P298" s="33" t="str">
        <f t="shared" si="5"/>
        <v/>
      </c>
      <c r="Q298" s="33" t="str">
        <f>IFERROR(VLOOKUP(O298,'Tabelas auxiliares'!$A$228:$E$237,5,FALSE),"")</f>
        <v/>
      </c>
      <c r="R298" s="33" t="str">
        <f>IF(Q298&lt;&gt;"",Q298,IF(P298='Tabelas auxiliares'!$A$241,"CUSTEIO",IF(P298='Tabelas auxiliares'!$A$240,"INVESTIMENTO","")))</f>
        <v/>
      </c>
    </row>
    <row r="299" spans="6:18" x14ac:dyDescent="0.25">
      <c r="F299" s="33" t="str">
        <f>IF(D299="","",IFERROR(VLOOKUP(D299,'Tabelas auxiliares'!$A$3:$B$62,2,FALSE),"DESCENTRALIZAÇÃO"))</f>
        <v/>
      </c>
      <c r="G299" s="33" t="str">
        <f>IFERROR(VLOOKUP($B299,'Tabelas auxiliares'!$A$66:$C$103,2,FALSE),"")</f>
        <v/>
      </c>
      <c r="H299" s="33" t="str">
        <f>IFERROR(VLOOKUP($B299,'Tabelas auxiliares'!$A$66:$C$103,3,FALSE),"")</f>
        <v/>
      </c>
      <c r="P299" s="33" t="str">
        <f t="shared" si="5"/>
        <v/>
      </c>
      <c r="Q299" s="33" t="str">
        <f>IFERROR(VLOOKUP(O299,'Tabelas auxiliares'!$A$228:$E$237,5,FALSE),"")</f>
        <v/>
      </c>
      <c r="R299" s="33" t="str">
        <f>IF(Q299&lt;&gt;"",Q299,IF(P299='Tabelas auxiliares'!$A$241,"CUSTEIO",IF(P299='Tabelas auxiliares'!$A$240,"INVESTIMENTO","")))</f>
        <v/>
      </c>
    </row>
    <row r="300" spans="6:18" x14ac:dyDescent="0.25">
      <c r="F300" s="33" t="str">
        <f>IF(D300="","",IFERROR(VLOOKUP(D300,'Tabelas auxiliares'!$A$3:$B$62,2,FALSE),"DESCENTRALIZAÇÃO"))</f>
        <v/>
      </c>
      <c r="G300" s="33" t="str">
        <f>IFERROR(VLOOKUP($B300,'Tabelas auxiliares'!$A$66:$C$103,2,FALSE),"")</f>
        <v/>
      </c>
      <c r="H300" s="33" t="str">
        <f>IFERROR(VLOOKUP($B300,'Tabelas auxiliares'!$A$66:$C$103,3,FALSE),"")</f>
        <v/>
      </c>
      <c r="P300" s="33" t="str">
        <f t="shared" si="5"/>
        <v/>
      </c>
      <c r="Q300" s="33" t="str">
        <f>IFERROR(VLOOKUP(O300,'Tabelas auxiliares'!$A$228:$E$237,5,FALSE),"")</f>
        <v/>
      </c>
      <c r="R300" s="33" t="str">
        <f>IF(Q300&lt;&gt;"",Q300,IF(P300='Tabelas auxiliares'!$A$241,"CUSTEIO",IF(P300='Tabelas auxiliares'!$A$240,"INVESTIMENTO","")))</f>
        <v/>
      </c>
    </row>
    <row r="301" spans="6:18" x14ac:dyDescent="0.25">
      <c r="F301" s="33" t="str">
        <f>IF(D301="","",IFERROR(VLOOKUP(D301,'Tabelas auxiliares'!$A$3:$B$62,2,FALSE),"DESCENTRALIZAÇÃO"))</f>
        <v/>
      </c>
      <c r="G301" s="33" t="str">
        <f>IFERROR(VLOOKUP($B301,'Tabelas auxiliares'!$A$66:$C$103,2,FALSE),"")</f>
        <v/>
      </c>
      <c r="H301" s="33" t="str">
        <f>IFERROR(VLOOKUP($B301,'Tabelas auxiliares'!$A$66:$C$103,3,FALSE),"")</f>
        <v/>
      </c>
      <c r="P301" s="33" t="str">
        <f t="shared" si="5"/>
        <v/>
      </c>
      <c r="Q301" s="33" t="str">
        <f>IFERROR(VLOOKUP(O301,'Tabelas auxiliares'!$A$228:$E$237,5,FALSE),"")</f>
        <v/>
      </c>
      <c r="R301" s="33" t="str">
        <f>IF(Q301&lt;&gt;"",Q301,IF(P301='Tabelas auxiliares'!$A$241,"CUSTEIO",IF(P301='Tabelas auxiliares'!$A$240,"INVESTIMENTO","")))</f>
        <v/>
      </c>
    </row>
    <row r="302" spans="6:18" x14ac:dyDescent="0.25">
      <c r="F302" s="33" t="str">
        <f>IF(D302="","",IFERROR(VLOOKUP(D302,'Tabelas auxiliares'!$A$3:$B$62,2,FALSE),"DESCENTRALIZAÇÃO"))</f>
        <v/>
      </c>
      <c r="G302" s="33" t="str">
        <f>IFERROR(VLOOKUP($B302,'Tabelas auxiliares'!$A$66:$C$103,2,FALSE),"")</f>
        <v/>
      </c>
      <c r="H302" s="33" t="str">
        <f>IFERROR(VLOOKUP($B302,'Tabelas auxiliares'!$A$66:$C$103,3,FALSE),"")</f>
        <v/>
      </c>
      <c r="P302" s="33" t="str">
        <f t="shared" si="5"/>
        <v/>
      </c>
      <c r="Q302" s="33" t="str">
        <f>IFERROR(VLOOKUP(O302,'Tabelas auxiliares'!$A$228:$E$237,5,FALSE),"")</f>
        <v/>
      </c>
      <c r="R302" s="33" t="str">
        <f>IF(Q302&lt;&gt;"",Q302,IF(P302='Tabelas auxiliares'!$A$241,"CUSTEIO",IF(P302='Tabelas auxiliares'!$A$240,"INVESTIMENTO","")))</f>
        <v/>
      </c>
    </row>
    <row r="303" spans="6:18" x14ac:dyDescent="0.25">
      <c r="F303" s="33" t="str">
        <f>IF(D303="","",IFERROR(VLOOKUP(D303,'Tabelas auxiliares'!$A$3:$B$62,2,FALSE),"DESCENTRALIZAÇÃO"))</f>
        <v/>
      </c>
      <c r="G303" s="33" t="str">
        <f>IFERROR(VLOOKUP($B303,'Tabelas auxiliares'!$A$66:$C$103,2,FALSE),"")</f>
        <v/>
      </c>
      <c r="H303" s="33" t="str">
        <f>IFERROR(VLOOKUP($B303,'Tabelas auxiliares'!$A$66:$C$103,3,FALSE),"")</f>
        <v/>
      </c>
      <c r="P303" s="33" t="str">
        <f t="shared" si="5"/>
        <v/>
      </c>
      <c r="Q303" s="33" t="str">
        <f>IFERROR(VLOOKUP(O303,'Tabelas auxiliares'!$A$228:$E$237,5,FALSE),"")</f>
        <v/>
      </c>
      <c r="R303" s="33" t="str">
        <f>IF(Q303&lt;&gt;"",Q303,IF(P303='Tabelas auxiliares'!$A$241,"CUSTEIO",IF(P303='Tabelas auxiliares'!$A$240,"INVESTIMENTO","")))</f>
        <v/>
      </c>
    </row>
    <row r="304" spans="6:18" x14ac:dyDescent="0.25">
      <c r="F304" s="33" t="str">
        <f>IF(D304="","",IFERROR(VLOOKUP(D304,'Tabelas auxiliares'!$A$3:$B$62,2,FALSE),"DESCENTRALIZAÇÃO"))</f>
        <v/>
      </c>
      <c r="G304" s="33" t="str">
        <f>IFERROR(VLOOKUP($B304,'Tabelas auxiliares'!$A$66:$C$103,2,FALSE),"")</f>
        <v/>
      </c>
      <c r="H304" s="33" t="str">
        <f>IFERROR(VLOOKUP($B304,'Tabelas auxiliares'!$A$66:$C$103,3,FALSE),"")</f>
        <v/>
      </c>
      <c r="P304" s="33" t="str">
        <f t="shared" si="5"/>
        <v/>
      </c>
      <c r="Q304" s="33" t="str">
        <f>IFERROR(VLOOKUP(O304,'Tabelas auxiliares'!$A$228:$E$237,5,FALSE),"")</f>
        <v/>
      </c>
      <c r="R304" s="33" t="str">
        <f>IF(Q304&lt;&gt;"",Q304,IF(P304='Tabelas auxiliares'!$A$241,"CUSTEIO",IF(P304='Tabelas auxiliares'!$A$240,"INVESTIMENTO","")))</f>
        <v/>
      </c>
    </row>
    <row r="305" spans="6:18" x14ac:dyDescent="0.25">
      <c r="F305" s="33" t="str">
        <f>IF(D305="","",IFERROR(VLOOKUP(D305,'Tabelas auxiliares'!$A$3:$B$62,2,FALSE),"DESCENTRALIZAÇÃO"))</f>
        <v/>
      </c>
      <c r="G305" s="33" t="str">
        <f>IFERROR(VLOOKUP($B305,'Tabelas auxiliares'!$A$66:$C$103,2,FALSE),"")</f>
        <v/>
      </c>
      <c r="H305" s="33" t="str">
        <f>IFERROR(VLOOKUP($B305,'Tabelas auxiliares'!$A$66:$C$103,3,FALSE),"")</f>
        <v/>
      </c>
      <c r="P305" s="33" t="str">
        <f t="shared" si="5"/>
        <v/>
      </c>
      <c r="Q305" s="33" t="str">
        <f>IFERROR(VLOOKUP(O305,'Tabelas auxiliares'!$A$228:$E$237,5,FALSE),"")</f>
        <v/>
      </c>
      <c r="R305" s="33" t="str">
        <f>IF(Q305&lt;&gt;"",Q305,IF(P305='Tabelas auxiliares'!$A$241,"CUSTEIO",IF(P305='Tabelas auxiliares'!$A$240,"INVESTIMENTO","")))</f>
        <v/>
      </c>
    </row>
    <row r="306" spans="6:18" x14ac:dyDescent="0.25">
      <c r="F306" s="33" t="str">
        <f>IF(D306="","",IFERROR(VLOOKUP(D306,'Tabelas auxiliares'!$A$3:$B$62,2,FALSE),"DESCENTRALIZAÇÃO"))</f>
        <v/>
      </c>
      <c r="G306" s="33" t="str">
        <f>IFERROR(VLOOKUP($B306,'Tabelas auxiliares'!$A$66:$C$103,2,FALSE),"")</f>
        <v/>
      </c>
      <c r="H306" s="33" t="str">
        <f>IFERROR(VLOOKUP($B306,'Tabelas auxiliares'!$A$66:$C$103,3,FALSE),"")</f>
        <v/>
      </c>
      <c r="P306" s="33" t="str">
        <f t="shared" si="5"/>
        <v/>
      </c>
      <c r="Q306" s="33" t="str">
        <f>IFERROR(VLOOKUP(O306,'Tabelas auxiliares'!$A$228:$E$237,5,FALSE),"")</f>
        <v/>
      </c>
      <c r="R306" s="33" t="str">
        <f>IF(Q306&lt;&gt;"",Q306,IF(P306='Tabelas auxiliares'!$A$241,"CUSTEIO",IF(P306='Tabelas auxiliares'!$A$240,"INVESTIMENTO","")))</f>
        <v/>
      </c>
    </row>
    <row r="307" spans="6:18" x14ac:dyDescent="0.25">
      <c r="F307" s="33" t="str">
        <f>IF(D307="","",IFERROR(VLOOKUP(D307,'Tabelas auxiliares'!$A$3:$B$62,2,FALSE),"DESCENTRALIZAÇÃO"))</f>
        <v/>
      </c>
      <c r="G307" s="33" t="str">
        <f>IFERROR(VLOOKUP($B307,'Tabelas auxiliares'!$A$66:$C$103,2,FALSE),"")</f>
        <v/>
      </c>
      <c r="H307" s="33" t="str">
        <f>IFERROR(VLOOKUP($B307,'Tabelas auxiliares'!$A$66:$C$103,3,FALSE),"")</f>
        <v/>
      </c>
      <c r="P307" s="33" t="str">
        <f t="shared" si="5"/>
        <v/>
      </c>
      <c r="Q307" s="33" t="str">
        <f>IFERROR(VLOOKUP(O307,'Tabelas auxiliares'!$A$228:$E$237,5,FALSE),"")</f>
        <v/>
      </c>
      <c r="R307" s="33" t="str">
        <f>IF(Q307&lt;&gt;"",Q307,IF(P307='Tabelas auxiliares'!$A$241,"CUSTEIO",IF(P307='Tabelas auxiliares'!$A$240,"INVESTIMENTO","")))</f>
        <v/>
      </c>
    </row>
    <row r="308" spans="6:18" x14ac:dyDescent="0.25">
      <c r="F308" s="33" t="str">
        <f>IF(D308="","",IFERROR(VLOOKUP(D308,'Tabelas auxiliares'!$A$3:$B$62,2,FALSE),"DESCENTRALIZAÇÃO"))</f>
        <v/>
      </c>
      <c r="G308" s="33" t="str">
        <f>IFERROR(VLOOKUP($B308,'Tabelas auxiliares'!$A$66:$C$103,2,FALSE),"")</f>
        <v/>
      </c>
      <c r="H308" s="33" t="str">
        <f>IFERROR(VLOOKUP($B308,'Tabelas auxiliares'!$A$66:$C$103,3,FALSE),"")</f>
        <v/>
      </c>
      <c r="P308" s="33" t="str">
        <f t="shared" si="5"/>
        <v/>
      </c>
      <c r="Q308" s="33" t="str">
        <f>IFERROR(VLOOKUP(O308,'Tabelas auxiliares'!$A$228:$E$237,5,FALSE),"")</f>
        <v/>
      </c>
      <c r="R308" s="33" t="str">
        <f>IF(Q308&lt;&gt;"",Q308,IF(P308='Tabelas auxiliares'!$A$241,"CUSTEIO",IF(P308='Tabelas auxiliares'!$A$240,"INVESTIMENTO","")))</f>
        <v/>
      </c>
    </row>
    <row r="309" spans="6:18" x14ac:dyDescent="0.25">
      <c r="F309" s="33" t="str">
        <f>IF(D309="","",IFERROR(VLOOKUP(D309,'Tabelas auxiliares'!$A$3:$B$62,2,FALSE),"DESCENTRALIZAÇÃO"))</f>
        <v/>
      </c>
      <c r="G309" s="33" t="str">
        <f>IFERROR(VLOOKUP($B309,'Tabelas auxiliares'!$A$66:$C$103,2,FALSE),"")</f>
        <v/>
      </c>
      <c r="H309" s="33" t="str">
        <f>IFERROR(VLOOKUP($B309,'Tabelas auxiliares'!$A$66:$C$103,3,FALSE),"")</f>
        <v/>
      </c>
      <c r="P309" s="33" t="str">
        <f t="shared" si="5"/>
        <v/>
      </c>
      <c r="Q309" s="33" t="str">
        <f>IFERROR(VLOOKUP(O309,'Tabelas auxiliares'!$A$228:$E$237,5,FALSE),"")</f>
        <v/>
      </c>
      <c r="R309" s="33" t="str">
        <f>IF(Q309&lt;&gt;"",Q309,IF(P309='Tabelas auxiliares'!$A$241,"CUSTEIO",IF(P309='Tabelas auxiliares'!$A$240,"INVESTIMENTO","")))</f>
        <v/>
      </c>
    </row>
    <row r="310" spans="6:18" x14ac:dyDescent="0.25">
      <c r="F310" s="33" t="str">
        <f>IF(D310="","",IFERROR(VLOOKUP(D310,'Tabelas auxiliares'!$A$3:$B$62,2,FALSE),"DESCENTRALIZAÇÃO"))</f>
        <v/>
      </c>
      <c r="G310" s="33" t="str">
        <f>IFERROR(VLOOKUP($B310,'Tabelas auxiliares'!$A$66:$C$103,2,FALSE),"")</f>
        <v/>
      </c>
      <c r="H310" s="33" t="str">
        <f>IFERROR(VLOOKUP($B310,'Tabelas auxiliares'!$A$66:$C$103,3,FALSE),"")</f>
        <v/>
      </c>
      <c r="P310" s="33" t="str">
        <f t="shared" si="5"/>
        <v/>
      </c>
      <c r="Q310" s="33" t="str">
        <f>IFERROR(VLOOKUP(O310,'Tabelas auxiliares'!$A$228:$E$237,5,FALSE),"")</f>
        <v/>
      </c>
      <c r="R310" s="33" t="str">
        <f>IF(Q310&lt;&gt;"",Q310,IF(P310='Tabelas auxiliares'!$A$241,"CUSTEIO",IF(P310='Tabelas auxiliares'!$A$240,"INVESTIMENTO","")))</f>
        <v/>
      </c>
    </row>
    <row r="311" spans="6:18" x14ac:dyDescent="0.25">
      <c r="F311" s="33" t="str">
        <f>IF(D311="","",IFERROR(VLOOKUP(D311,'Tabelas auxiliares'!$A$3:$B$62,2,FALSE),"DESCENTRALIZAÇÃO"))</f>
        <v/>
      </c>
      <c r="G311" s="33" t="str">
        <f>IFERROR(VLOOKUP($B311,'Tabelas auxiliares'!$A$66:$C$103,2,FALSE),"")</f>
        <v/>
      </c>
      <c r="H311" s="33" t="str">
        <f>IFERROR(VLOOKUP($B311,'Tabelas auxiliares'!$A$66:$C$103,3,FALSE),"")</f>
        <v/>
      </c>
      <c r="P311" s="33" t="str">
        <f t="shared" si="5"/>
        <v/>
      </c>
      <c r="Q311" s="33" t="str">
        <f>IFERROR(VLOOKUP(O311,'Tabelas auxiliares'!$A$228:$E$237,5,FALSE),"")</f>
        <v/>
      </c>
      <c r="R311" s="33" t="str">
        <f>IF(Q311&lt;&gt;"",Q311,IF(P311='Tabelas auxiliares'!$A$241,"CUSTEIO",IF(P311='Tabelas auxiliares'!$A$240,"INVESTIMENTO","")))</f>
        <v/>
      </c>
    </row>
    <row r="312" spans="6:18" x14ac:dyDescent="0.25">
      <c r="F312" s="33" t="str">
        <f>IF(D312="","",IFERROR(VLOOKUP(D312,'Tabelas auxiliares'!$A$3:$B$62,2,FALSE),"DESCENTRALIZAÇÃO"))</f>
        <v/>
      </c>
      <c r="G312" s="33" t="str">
        <f>IFERROR(VLOOKUP($B312,'Tabelas auxiliares'!$A$66:$C$103,2,FALSE),"")</f>
        <v/>
      </c>
      <c r="H312" s="33" t="str">
        <f>IFERROR(VLOOKUP($B312,'Tabelas auxiliares'!$A$66:$C$103,3,FALSE),"")</f>
        <v/>
      </c>
      <c r="P312" s="33" t="str">
        <f t="shared" si="5"/>
        <v/>
      </c>
      <c r="Q312" s="33" t="str">
        <f>IFERROR(VLOOKUP(O312,'Tabelas auxiliares'!$A$228:$E$237,5,FALSE),"")</f>
        <v/>
      </c>
      <c r="R312" s="33" t="str">
        <f>IF(Q312&lt;&gt;"",Q312,IF(P312='Tabelas auxiliares'!$A$241,"CUSTEIO",IF(P312='Tabelas auxiliares'!$A$240,"INVESTIMENTO","")))</f>
        <v/>
      </c>
    </row>
    <row r="313" spans="6:18" x14ac:dyDescent="0.25">
      <c r="F313" s="33" t="str">
        <f>IF(D313="","",IFERROR(VLOOKUP(D313,'Tabelas auxiliares'!$A$3:$B$62,2,FALSE),"DESCENTRALIZAÇÃO"))</f>
        <v/>
      </c>
      <c r="G313" s="33" t="str">
        <f>IFERROR(VLOOKUP($B313,'Tabelas auxiliares'!$A$66:$C$103,2,FALSE),"")</f>
        <v/>
      </c>
      <c r="H313" s="33" t="str">
        <f>IFERROR(VLOOKUP($B313,'Tabelas auxiliares'!$A$66:$C$103,3,FALSE),"")</f>
        <v/>
      </c>
      <c r="P313" s="33" t="str">
        <f t="shared" si="5"/>
        <v/>
      </c>
      <c r="Q313" s="33" t="str">
        <f>IFERROR(VLOOKUP(O313,'Tabelas auxiliares'!$A$228:$E$237,5,FALSE),"")</f>
        <v/>
      </c>
      <c r="R313" s="33" t="str">
        <f>IF(Q313&lt;&gt;"",Q313,IF(P313='Tabelas auxiliares'!$A$241,"CUSTEIO",IF(P313='Tabelas auxiliares'!$A$240,"INVESTIMENTO","")))</f>
        <v/>
      </c>
    </row>
    <row r="314" spans="6:18" x14ac:dyDescent="0.25">
      <c r="F314" s="33" t="str">
        <f>IF(D314="","",IFERROR(VLOOKUP(D314,'Tabelas auxiliares'!$A$3:$B$62,2,FALSE),"DESCENTRALIZAÇÃO"))</f>
        <v/>
      </c>
      <c r="G314" s="33" t="str">
        <f>IFERROR(VLOOKUP($B314,'Tabelas auxiliares'!$A$66:$C$103,2,FALSE),"")</f>
        <v/>
      </c>
      <c r="H314" s="33" t="str">
        <f>IFERROR(VLOOKUP($B314,'Tabelas auxiliares'!$A$66:$C$103,3,FALSE),"")</f>
        <v/>
      </c>
      <c r="P314" s="33" t="str">
        <f t="shared" si="5"/>
        <v/>
      </c>
      <c r="Q314" s="33" t="str">
        <f>IFERROR(VLOOKUP(O314,'Tabelas auxiliares'!$A$228:$E$237,5,FALSE),"")</f>
        <v/>
      </c>
      <c r="R314" s="33" t="str">
        <f>IF(Q314&lt;&gt;"",Q314,IF(P314='Tabelas auxiliares'!$A$241,"CUSTEIO",IF(P314='Tabelas auxiliares'!$A$240,"INVESTIMENTO","")))</f>
        <v/>
      </c>
    </row>
    <row r="315" spans="6:18" x14ac:dyDescent="0.25">
      <c r="F315" s="33" t="str">
        <f>IF(D315="","",IFERROR(VLOOKUP(D315,'Tabelas auxiliares'!$A$3:$B$62,2,FALSE),"DESCENTRALIZAÇÃO"))</f>
        <v/>
      </c>
      <c r="G315" s="33" t="str">
        <f>IFERROR(VLOOKUP($B315,'Tabelas auxiliares'!$A$66:$C$103,2,FALSE),"")</f>
        <v/>
      </c>
      <c r="H315" s="33" t="str">
        <f>IFERROR(VLOOKUP($B315,'Tabelas auxiliares'!$A$66:$C$103,3,FALSE),"")</f>
        <v/>
      </c>
      <c r="P315" s="33" t="str">
        <f t="shared" si="5"/>
        <v/>
      </c>
      <c r="Q315" s="33" t="str">
        <f>IFERROR(VLOOKUP(O315,'Tabelas auxiliares'!$A$228:$E$237,5,FALSE),"")</f>
        <v/>
      </c>
      <c r="R315" s="33" t="str">
        <f>IF(Q315&lt;&gt;"",Q315,IF(P315='Tabelas auxiliares'!$A$241,"CUSTEIO",IF(P315='Tabelas auxiliares'!$A$240,"INVESTIMENTO","")))</f>
        <v/>
      </c>
    </row>
    <row r="316" spans="6:18" x14ac:dyDescent="0.25">
      <c r="F316" s="33" t="str">
        <f>IF(D316="","",IFERROR(VLOOKUP(D316,'Tabelas auxiliares'!$A$3:$B$62,2,FALSE),"DESCENTRALIZAÇÃO"))</f>
        <v/>
      </c>
      <c r="G316" s="33" t="str">
        <f>IFERROR(VLOOKUP($B316,'Tabelas auxiliares'!$A$66:$C$103,2,FALSE),"")</f>
        <v/>
      </c>
      <c r="H316" s="33" t="str">
        <f>IFERROR(VLOOKUP($B316,'Tabelas auxiliares'!$A$66:$C$103,3,FALSE),"")</f>
        <v/>
      </c>
      <c r="P316" s="33" t="str">
        <f t="shared" si="5"/>
        <v/>
      </c>
      <c r="Q316" s="33" t="str">
        <f>IFERROR(VLOOKUP(O316,'Tabelas auxiliares'!$A$228:$E$237,5,FALSE),"")</f>
        <v/>
      </c>
      <c r="R316" s="33" t="str">
        <f>IF(Q316&lt;&gt;"",Q316,IF(P316='Tabelas auxiliares'!$A$241,"CUSTEIO",IF(P316='Tabelas auxiliares'!$A$240,"INVESTIMENTO","")))</f>
        <v/>
      </c>
    </row>
    <row r="317" spans="6:18" x14ac:dyDescent="0.25">
      <c r="F317" s="33" t="str">
        <f>IF(D317="","",IFERROR(VLOOKUP(D317,'Tabelas auxiliares'!$A$3:$B$62,2,FALSE),"DESCENTRALIZAÇÃO"))</f>
        <v/>
      </c>
      <c r="G317" s="33" t="str">
        <f>IFERROR(VLOOKUP($B317,'Tabelas auxiliares'!$A$66:$C$103,2,FALSE),"")</f>
        <v/>
      </c>
      <c r="H317" s="33" t="str">
        <f>IFERROR(VLOOKUP($B317,'Tabelas auxiliares'!$A$66:$C$103,3,FALSE),"")</f>
        <v/>
      </c>
      <c r="P317" s="33" t="str">
        <f t="shared" si="5"/>
        <v/>
      </c>
      <c r="Q317" s="33" t="str">
        <f>IFERROR(VLOOKUP(O317,'Tabelas auxiliares'!$A$228:$E$237,5,FALSE),"")</f>
        <v/>
      </c>
      <c r="R317" s="33" t="str">
        <f>IF(Q317&lt;&gt;"",Q317,IF(P317='Tabelas auxiliares'!$A$241,"CUSTEIO",IF(P317='Tabelas auxiliares'!$A$240,"INVESTIMENTO","")))</f>
        <v/>
      </c>
    </row>
    <row r="318" spans="6:18" x14ac:dyDescent="0.25">
      <c r="F318" s="33" t="str">
        <f>IF(D318="","",IFERROR(VLOOKUP(D318,'Tabelas auxiliares'!$A$3:$B$62,2,FALSE),"DESCENTRALIZAÇÃO"))</f>
        <v/>
      </c>
      <c r="G318" s="33" t="str">
        <f>IFERROR(VLOOKUP($B318,'Tabelas auxiliares'!$A$66:$C$103,2,FALSE),"")</f>
        <v/>
      </c>
      <c r="H318" s="33" t="str">
        <f>IFERROR(VLOOKUP($B318,'Tabelas auxiliares'!$A$66:$C$103,3,FALSE),"")</f>
        <v/>
      </c>
      <c r="P318" s="33" t="str">
        <f t="shared" si="5"/>
        <v/>
      </c>
      <c r="Q318" s="33" t="str">
        <f>IFERROR(VLOOKUP(O318,'Tabelas auxiliares'!$A$228:$E$237,5,FALSE),"")</f>
        <v/>
      </c>
      <c r="R318" s="33" t="str">
        <f>IF(Q318&lt;&gt;"",Q318,IF(P318='Tabelas auxiliares'!$A$241,"CUSTEIO",IF(P318='Tabelas auxiliares'!$A$240,"INVESTIMENTO","")))</f>
        <v/>
      </c>
    </row>
    <row r="319" spans="6:18" x14ac:dyDescent="0.25">
      <c r="F319" s="33" t="str">
        <f>IF(D319="","",IFERROR(VLOOKUP(D319,'Tabelas auxiliares'!$A$3:$B$62,2,FALSE),"DESCENTRALIZAÇÃO"))</f>
        <v/>
      </c>
      <c r="G319" s="33" t="str">
        <f>IFERROR(VLOOKUP($B319,'Tabelas auxiliares'!$A$66:$C$103,2,FALSE),"")</f>
        <v/>
      </c>
      <c r="H319" s="33" t="str">
        <f>IFERROR(VLOOKUP($B319,'Tabelas auxiliares'!$A$66:$C$103,3,FALSE),"")</f>
        <v/>
      </c>
      <c r="P319" s="33" t="str">
        <f t="shared" si="5"/>
        <v/>
      </c>
      <c r="Q319" s="33" t="str">
        <f>IFERROR(VLOOKUP(O319,'Tabelas auxiliares'!$A$228:$E$237,5,FALSE),"")</f>
        <v/>
      </c>
      <c r="R319" s="33" t="str">
        <f>IF(Q319&lt;&gt;"",Q319,IF(P319='Tabelas auxiliares'!$A$241,"CUSTEIO",IF(P319='Tabelas auxiliares'!$A$240,"INVESTIMENTO","")))</f>
        <v/>
      </c>
    </row>
    <row r="320" spans="6:18" x14ac:dyDescent="0.25">
      <c r="F320" s="33" t="str">
        <f>IF(D320="","",IFERROR(VLOOKUP(D320,'Tabelas auxiliares'!$A$3:$B$62,2,FALSE),"DESCENTRALIZAÇÃO"))</f>
        <v/>
      </c>
      <c r="G320" s="33" t="str">
        <f>IFERROR(VLOOKUP($B320,'Tabelas auxiliares'!$A$66:$C$103,2,FALSE),"")</f>
        <v/>
      </c>
      <c r="H320" s="33" t="str">
        <f>IFERROR(VLOOKUP($B320,'Tabelas auxiliares'!$A$66:$C$103,3,FALSE),"")</f>
        <v/>
      </c>
      <c r="P320" s="33" t="str">
        <f t="shared" si="5"/>
        <v/>
      </c>
      <c r="Q320" s="33" t="str">
        <f>IFERROR(VLOOKUP(O320,'Tabelas auxiliares'!$A$228:$E$237,5,FALSE),"")</f>
        <v/>
      </c>
      <c r="R320" s="33" t="str">
        <f>IF(Q320&lt;&gt;"",Q320,IF(P320='Tabelas auxiliares'!$A$241,"CUSTEIO",IF(P320='Tabelas auxiliares'!$A$240,"INVESTIMENTO","")))</f>
        <v/>
      </c>
    </row>
  </sheetData>
  <sheetProtection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P1925"/>
  <sheetViews>
    <sheetView topLeftCell="T1" workbookViewId="0">
      <selection activeCell="AB4" sqref="AB4"/>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58" t="s">
        <v>135</v>
      </c>
      <c r="B1" s="57"/>
      <c r="C1" s="57"/>
      <c r="I1" s="59" t="s">
        <v>331</v>
      </c>
      <c r="Y1" s="36"/>
      <c r="AB1" t="s">
        <v>530</v>
      </c>
      <c r="AC1" t="s">
        <v>529</v>
      </c>
    </row>
    <row r="2" spans="1:42" ht="18.75" x14ac:dyDescent="0.3">
      <c r="A2" s="58"/>
      <c r="B2" s="57"/>
      <c r="C2" s="57"/>
      <c r="I2" s="59"/>
      <c r="Y2" s="36"/>
      <c r="AB2" s="37" t="s">
        <v>358</v>
      </c>
    </row>
    <row r="3" spans="1:42" s="86" customFormat="1" ht="47.25" customHeight="1" x14ac:dyDescent="0.25">
      <c r="A3" s="84" t="s">
        <v>104</v>
      </c>
      <c r="B3" s="85" t="s">
        <v>202</v>
      </c>
      <c r="C3" s="84" t="s">
        <v>201</v>
      </c>
      <c r="D3" s="85" t="s">
        <v>3</v>
      </c>
      <c r="E3" s="84" t="s">
        <v>105</v>
      </c>
      <c r="F3" s="85" t="s">
        <v>4</v>
      </c>
      <c r="G3" s="85" t="s">
        <v>203</v>
      </c>
      <c r="H3" s="85" t="s">
        <v>263</v>
      </c>
      <c r="I3" s="85" t="s">
        <v>154</v>
      </c>
      <c r="J3" s="85" t="s">
        <v>0</v>
      </c>
      <c r="K3" s="85" t="s">
        <v>142</v>
      </c>
      <c r="L3" s="85" t="s">
        <v>332</v>
      </c>
      <c r="M3" s="85" t="s">
        <v>143</v>
      </c>
      <c r="N3" s="84" t="s">
        <v>144</v>
      </c>
      <c r="O3" s="84" t="s">
        <v>145</v>
      </c>
      <c r="P3" s="84" t="s">
        <v>146</v>
      </c>
      <c r="Q3" s="84" t="s">
        <v>147</v>
      </c>
      <c r="R3" s="84" t="s">
        <v>148</v>
      </c>
      <c r="S3" s="85" t="s">
        <v>108</v>
      </c>
      <c r="T3" s="84" t="s">
        <v>149</v>
      </c>
      <c r="U3" s="84" t="s">
        <v>107</v>
      </c>
      <c r="V3" s="84" t="s">
        <v>329</v>
      </c>
      <c r="W3" s="85" t="s">
        <v>330</v>
      </c>
      <c r="X3" s="85" t="s">
        <v>142</v>
      </c>
      <c r="Y3" s="84" t="s">
        <v>130</v>
      </c>
      <c r="Z3" s="85" t="s">
        <v>131</v>
      </c>
      <c r="AA3" s="85" t="s">
        <v>198</v>
      </c>
      <c r="AB3" s="85" t="s">
        <v>151</v>
      </c>
      <c r="AC3" s="85" t="s">
        <v>152</v>
      </c>
      <c r="AD3" s="85" t="s">
        <v>153</v>
      </c>
    </row>
    <row r="4" spans="1:42" x14ac:dyDescent="0.25">
      <c r="A4" t="s">
        <v>534</v>
      </c>
      <c r="B4" t="s">
        <v>207</v>
      </c>
      <c r="C4" t="s">
        <v>535</v>
      </c>
      <c r="D4" t="s">
        <v>62</v>
      </c>
      <c r="E4" t="s">
        <v>105</v>
      </c>
      <c r="F4" s="33" t="str">
        <f>IFERROR(VLOOKUP(D4,'Tabelas auxiliares'!$A$3:$B$62,2,FALSE),"")</f>
        <v>PROAP - PNAES</v>
      </c>
      <c r="G4" s="33" t="str">
        <f>IFERROR(VLOOKUP($B4,'Tabelas auxiliares'!$A$66:$C$106,2,FALSE),"")</f>
        <v>ASSISTÊNCIA - SOCIAIS</v>
      </c>
      <c r="H4" s="33" t="str">
        <f>IFERROR(VLOOKUP($B4,'Tabelas auxiliares'!$A$66:$C$106,3,FALSE),"")</f>
        <v>AUXILIO MORADIA / AUXILIO CRECHE / AUXILIO TRANSPORTE / BOLSA PERMANENCIA / BOLSA AUXILIO ALIMENTACAO AOS ESTUDANTES DE GRADUACAO / MONITORIA DE AÇÕES AFIRMATIVAS</v>
      </c>
      <c r="I4" s="205" t="s">
        <v>541</v>
      </c>
      <c r="J4" s="205" t="s">
        <v>542</v>
      </c>
      <c r="K4" s="205" t="s">
        <v>543</v>
      </c>
      <c r="L4" s="205" t="s">
        <v>544</v>
      </c>
      <c r="M4" s="205" t="s">
        <v>545</v>
      </c>
      <c r="N4" s="205" t="s">
        <v>546</v>
      </c>
      <c r="O4" s="205" t="s">
        <v>547</v>
      </c>
      <c r="P4" s="205" t="s">
        <v>548</v>
      </c>
      <c r="Q4" s="205" t="s">
        <v>549</v>
      </c>
      <c r="R4" s="205" t="s">
        <v>545</v>
      </c>
      <c r="S4" s="205" t="s">
        <v>550</v>
      </c>
      <c r="T4" s="205" t="s">
        <v>150</v>
      </c>
      <c r="U4" s="205" t="s">
        <v>551</v>
      </c>
      <c r="V4" s="205" t="s">
        <v>552</v>
      </c>
      <c r="W4" s="205" t="s">
        <v>553</v>
      </c>
      <c r="X4" s="205" t="s">
        <v>554</v>
      </c>
      <c r="Y4" s="33" t="str">
        <f t="shared" ref="Y4:Y67" si="0">LEFT(V4,1)</f>
        <v>3</v>
      </c>
      <c r="Z4" s="33" t="str">
        <f>IF(T4="","",IF(AND(T4&lt;&gt;'Tabelas auxiliares'!$B$240,T4&lt;&gt;'Tabelas auxiliares'!$B$241,T4&lt;&gt;'Tabelas auxiliares'!$C$240,T4&lt;&gt;'Tabelas auxiliares'!$C$241,T4&lt;&gt;'Tabelas auxiliares'!$D$240),"FOLHA DE PESSOAL",IF(Y4='Tabelas auxiliares'!$A$241,"CUSTEIO",IF(Y4='Tabelas auxiliares'!$A$240,"INVESTIMENTO","ERRO - VERIFICAR"))))</f>
        <v>CUSTEIO</v>
      </c>
      <c r="AA4" s="46">
        <f>IF(AB4+AC4+AD4&lt;&gt;0,AB4+AC4+AD4,"")</f>
        <v>18200</v>
      </c>
      <c r="AB4" s="206">
        <v>18200</v>
      </c>
      <c r="AC4" s="206"/>
      <c r="AD4" s="205"/>
      <c r="AE4" s="54" t="str">
        <f>LEFT(X4,4)</f>
        <v>2025</v>
      </c>
      <c r="AF4" s="54"/>
      <c r="AG4" s="54"/>
      <c r="AH4" s="54"/>
      <c r="AI4" s="54"/>
      <c r="AJ4" s="54"/>
      <c r="AK4" s="54"/>
      <c r="AL4" s="54"/>
      <c r="AM4" s="54"/>
      <c r="AN4" s="54"/>
      <c r="AO4" s="54"/>
      <c r="AP4" s="54"/>
    </row>
    <row r="5" spans="1:42" x14ac:dyDescent="0.25">
      <c r="A5" t="s">
        <v>534</v>
      </c>
      <c r="B5" t="s">
        <v>210</v>
      </c>
      <c r="C5" t="s">
        <v>536</v>
      </c>
      <c r="D5" t="s">
        <v>48</v>
      </c>
      <c r="E5" t="s">
        <v>105</v>
      </c>
      <c r="F5" s="33" t="str">
        <f>IFERROR(VLOOKUP(D5,'Tabelas auxiliares'!$A$3:$B$62,2,FALSE),"")</f>
        <v>PROEC - PRÓ-REITORIA DE EXTENSÃO E CULTURA</v>
      </c>
      <c r="G5" s="33" t="str">
        <f>IFERROR(VLOOKUP($B5,'Tabelas auxiliares'!$A$66:$C$106,2,FALSE),"")</f>
        <v>ASSISTÊNCIA - EXTENSÃO</v>
      </c>
      <c r="H5" s="33" t="str">
        <f>IFERROR(VLOOKUP($B5,'Tabelas auxiliares'!$A$66:$C$106,3,FALSE),"")</f>
        <v xml:space="preserve">BOLSAS DE EXTENSAO / TAXA DE INSCRICAO DE EVENTOS / AUXILIO PARA EVENTO </v>
      </c>
      <c r="I5" s="205" t="s">
        <v>555</v>
      </c>
      <c r="J5" s="205" t="s">
        <v>556</v>
      </c>
      <c r="K5" s="205" t="s">
        <v>557</v>
      </c>
      <c r="L5" s="205" t="s">
        <v>558</v>
      </c>
      <c r="M5" s="205" t="s">
        <v>545</v>
      </c>
      <c r="N5" s="205" t="s">
        <v>559</v>
      </c>
      <c r="O5" s="205" t="s">
        <v>560</v>
      </c>
      <c r="P5" s="205" t="s">
        <v>561</v>
      </c>
      <c r="Q5" s="205" t="s">
        <v>549</v>
      </c>
      <c r="R5" s="205" t="s">
        <v>545</v>
      </c>
      <c r="S5" s="205" t="s">
        <v>550</v>
      </c>
      <c r="T5" s="205" t="s">
        <v>150</v>
      </c>
      <c r="U5" s="205" t="s">
        <v>562</v>
      </c>
      <c r="V5" s="205" t="s">
        <v>552</v>
      </c>
      <c r="W5" s="205" t="s">
        <v>553</v>
      </c>
      <c r="X5" s="205" t="s">
        <v>563</v>
      </c>
      <c r="Y5" s="33" t="str">
        <f t="shared" si="0"/>
        <v>3</v>
      </c>
      <c r="Z5" s="33" t="str">
        <f>IF(T5="","",IF(AND(T5&lt;&gt;'Tabelas auxiliares'!$B$240,T5&lt;&gt;'Tabelas auxiliares'!$B$241,T5&lt;&gt;'Tabelas auxiliares'!$C$240,T5&lt;&gt;'Tabelas auxiliares'!$C$241,T5&lt;&gt;'Tabelas auxiliares'!$D$240),"FOLHA DE PESSOAL",IF(Y5='Tabelas auxiliares'!$A$241,"CUSTEIO",IF(Y5='Tabelas auxiliares'!$A$240,"INVESTIMENTO","ERRO - VERIFICAR"))))</f>
        <v>CUSTEIO</v>
      </c>
      <c r="AA5" s="46">
        <f t="shared" ref="AA5:AA68" si="1">IF(AB5+AC5+AD5&lt;&gt;0,AB5+AC5+AD5,"")</f>
        <v>11200</v>
      </c>
      <c r="AB5" s="206"/>
      <c r="AC5" s="206">
        <v>11200</v>
      </c>
      <c r="AD5" s="206"/>
      <c r="AE5" s="54" t="str">
        <f t="shared" ref="AE5:AE68" si="2">LEFT(X5,4)</f>
        <v>2025</v>
      </c>
      <c r="AF5" s="54"/>
      <c r="AG5" s="54"/>
      <c r="AH5" s="54"/>
      <c r="AI5" s="54"/>
      <c r="AJ5" s="54"/>
      <c r="AK5" s="54"/>
      <c r="AL5" s="54"/>
      <c r="AM5" s="54"/>
      <c r="AN5" s="54"/>
      <c r="AO5" s="54"/>
      <c r="AP5" s="54"/>
    </row>
    <row r="6" spans="1:42" x14ac:dyDescent="0.25">
      <c r="A6" t="s">
        <v>534</v>
      </c>
      <c r="B6" t="s">
        <v>215</v>
      </c>
      <c r="C6" t="s">
        <v>535</v>
      </c>
      <c r="D6" t="s">
        <v>46</v>
      </c>
      <c r="E6" t="s">
        <v>105</v>
      </c>
      <c r="F6" s="33" t="str">
        <f>IFERROR(VLOOKUP(D6,'Tabelas auxiliares'!$A$3:$B$62,2,FALSE),"")</f>
        <v>PROGRAD - PRÓ-REITORIA DE GRADUAÇÃO</v>
      </c>
      <c r="G6" s="33" t="str">
        <f>IFERROR(VLOOKUP($B6,'Tabelas auxiliares'!$A$66:$C$106,2,FALSE),"")</f>
        <v>AUXÍLIO DISCENTES</v>
      </c>
      <c r="H6" s="33" t="str">
        <f>IFERROR(VLOOKUP($B6,'Tabelas auxiliares'!$A$66:$C$106,3,FALSE),"")</f>
        <v>AUXÍLIO DISCENTES</v>
      </c>
      <c r="I6" s="205" t="s">
        <v>564</v>
      </c>
      <c r="J6" s="205" t="s">
        <v>565</v>
      </c>
      <c r="K6" s="205" t="s">
        <v>566</v>
      </c>
      <c r="L6" s="205" t="s">
        <v>567</v>
      </c>
      <c r="M6" s="205" t="s">
        <v>568</v>
      </c>
      <c r="N6" s="205" t="s">
        <v>569</v>
      </c>
      <c r="O6" s="205" t="s">
        <v>570</v>
      </c>
      <c r="P6" s="205" t="s">
        <v>571</v>
      </c>
      <c r="Q6" s="205" t="s">
        <v>549</v>
      </c>
      <c r="R6" s="205" t="s">
        <v>545</v>
      </c>
      <c r="S6" s="205" t="s">
        <v>550</v>
      </c>
      <c r="T6" s="205" t="s">
        <v>150</v>
      </c>
      <c r="U6" s="205" t="s">
        <v>572</v>
      </c>
      <c r="V6" s="205" t="s">
        <v>573</v>
      </c>
      <c r="W6" s="205" t="s">
        <v>574</v>
      </c>
      <c r="X6" s="205" t="s">
        <v>575</v>
      </c>
      <c r="Y6" s="33" t="str">
        <f t="shared" si="0"/>
        <v>3</v>
      </c>
      <c r="Z6" s="33" t="str">
        <f>IF(T6="","",IF(AND(T6&lt;&gt;'Tabelas auxiliares'!$B$240,T6&lt;&gt;'Tabelas auxiliares'!$B$241,T6&lt;&gt;'Tabelas auxiliares'!$C$240,T6&lt;&gt;'Tabelas auxiliares'!$C$241,T6&lt;&gt;'Tabelas auxiliares'!$D$240),"FOLHA DE PESSOAL",IF(Y6='Tabelas auxiliares'!$A$241,"CUSTEIO",IF(Y6='Tabelas auxiliares'!$A$240,"INVESTIMENTO","ERRO - VERIFICAR"))))</f>
        <v>CUSTEIO</v>
      </c>
      <c r="AA6" s="46">
        <f t="shared" si="1"/>
        <v>680</v>
      </c>
      <c r="AB6" s="206"/>
      <c r="AC6" s="206">
        <v>680</v>
      </c>
      <c r="AD6" s="206"/>
      <c r="AE6" s="54" t="str">
        <f t="shared" si="2"/>
        <v>2025</v>
      </c>
      <c r="AF6" s="54"/>
      <c r="AG6" s="54"/>
      <c r="AH6" s="54"/>
      <c r="AI6" s="54"/>
      <c r="AJ6" s="54"/>
      <c r="AK6" s="54"/>
      <c r="AL6" s="54"/>
      <c r="AM6" s="54"/>
      <c r="AN6" s="54"/>
      <c r="AO6" s="54"/>
      <c r="AP6" s="54"/>
    </row>
    <row r="7" spans="1:42" x14ac:dyDescent="0.25">
      <c r="A7" t="s">
        <v>534</v>
      </c>
      <c r="B7" t="s">
        <v>225</v>
      </c>
      <c r="C7" t="s">
        <v>537</v>
      </c>
      <c r="D7" t="s">
        <v>42</v>
      </c>
      <c r="E7" t="s">
        <v>105</v>
      </c>
      <c r="F7" s="33" t="str">
        <f>IFERROR(VLOOKUP(D7,'Tabelas auxiliares'!$A$3:$B$62,2,FALSE),"")</f>
        <v>CCNH - CENTRO DE CIÊNCIAS NATURAIS E HUMANAS</v>
      </c>
      <c r="G7" s="33" t="str">
        <f>IFERROR(VLOOKUP($B7,'Tabelas auxiliares'!$A$66:$C$106,2,FALSE),"")</f>
        <v>EQUIPAMENTOS LABORATÓRIOS</v>
      </c>
      <c r="H7" s="33" t="str">
        <f>IFERROR(VLOOKUP($B7,'Tabelas auxiliares'!$A$66:$C$106,3,FALSE),"")</f>
        <v>AQUISICAO POR IMPORTACAO / EQUIPAMENTOS NOVOS / MANUTENÇÃO DE EQUIPAMENTOS LABORATORIAIS</v>
      </c>
      <c r="I7" s="205" t="s">
        <v>576</v>
      </c>
      <c r="J7" s="205" t="s">
        <v>577</v>
      </c>
      <c r="K7" s="205" t="s">
        <v>578</v>
      </c>
      <c r="L7" s="205" t="s">
        <v>579</v>
      </c>
      <c r="M7" s="205" t="s">
        <v>580</v>
      </c>
      <c r="N7" s="205" t="s">
        <v>569</v>
      </c>
      <c r="O7" s="205" t="s">
        <v>570</v>
      </c>
      <c r="P7" s="205" t="s">
        <v>571</v>
      </c>
      <c r="Q7" s="205" t="s">
        <v>549</v>
      </c>
      <c r="R7" s="205" t="s">
        <v>545</v>
      </c>
      <c r="S7" s="205" t="s">
        <v>581</v>
      </c>
      <c r="T7" s="205" t="s">
        <v>150</v>
      </c>
      <c r="U7" s="205" t="s">
        <v>572</v>
      </c>
      <c r="V7" s="205" t="s">
        <v>582</v>
      </c>
      <c r="W7" s="205" t="s">
        <v>583</v>
      </c>
      <c r="X7" s="205" t="s">
        <v>584</v>
      </c>
      <c r="Y7" s="33" t="str">
        <f t="shared" si="0"/>
        <v>4</v>
      </c>
      <c r="Z7" s="33" t="str">
        <f>IF(T7="","",IF(AND(T7&lt;&gt;'Tabelas auxiliares'!$B$240,T7&lt;&gt;'Tabelas auxiliares'!$B$241,T7&lt;&gt;'Tabelas auxiliares'!$C$240,T7&lt;&gt;'Tabelas auxiliares'!$C$241,T7&lt;&gt;'Tabelas auxiliares'!$D$240),"FOLHA DE PESSOAL",IF(Y7='Tabelas auxiliares'!$A$241,"CUSTEIO",IF(Y7='Tabelas auxiliares'!$A$240,"INVESTIMENTO","ERRO - VERIFICAR"))))</f>
        <v>INVESTIMENTO</v>
      </c>
      <c r="AA7" s="46">
        <f t="shared" si="1"/>
        <v>3527.13</v>
      </c>
      <c r="AB7" s="206">
        <v>3527.13</v>
      </c>
      <c r="AC7" s="206"/>
      <c r="AD7" s="206"/>
      <c r="AE7" s="54" t="str">
        <f t="shared" si="2"/>
        <v>2025</v>
      </c>
      <c r="AF7" s="54"/>
      <c r="AG7" s="54"/>
      <c r="AH7" s="54"/>
      <c r="AI7" s="54"/>
      <c r="AJ7" s="54"/>
      <c r="AK7" s="54"/>
      <c r="AL7" s="54"/>
      <c r="AM7" s="54"/>
      <c r="AN7" s="54"/>
      <c r="AO7" s="54"/>
      <c r="AP7" s="54"/>
    </row>
    <row r="8" spans="1:42" x14ac:dyDescent="0.25">
      <c r="A8" t="s">
        <v>538</v>
      </c>
      <c r="B8" t="s">
        <v>204</v>
      </c>
      <c r="C8" t="s">
        <v>537</v>
      </c>
      <c r="D8" t="s">
        <v>28</v>
      </c>
      <c r="E8" t="s">
        <v>105</v>
      </c>
      <c r="F8" s="33" t="str">
        <f>IFERROR(VLOOKUP(D8,'Tabelas auxiliares'!$A$3:$B$62,2,FALSE),"")</f>
        <v>PU - PREFEITURA UNIVERSITÁRIA</v>
      </c>
      <c r="G8" s="33" t="str">
        <f>IFERROR(VLOOKUP($B8,'Tabelas auxiliares'!$A$66:$C$106,2,FALSE),"")</f>
        <v>ADMINISTRAÇÃO GERAL</v>
      </c>
      <c r="H8" s="33" t="str">
        <f>IFERROR(VLOOKUP($B8,'Tabelas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8" s="205" t="s">
        <v>585</v>
      </c>
      <c r="J8" s="205" t="s">
        <v>586</v>
      </c>
      <c r="K8" s="205" t="s">
        <v>587</v>
      </c>
      <c r="L8" s="205" t="s">
        <v>588</v>
      </c>
      <c r="M8" s="205" t="s">
        <v>589</v>
      </c>
      <c r="N8" s="205" t="s">
        <v>569</v>
      </c>
      <c r="O8" s="205" t="s">
        <v>570</v>
      </c>
      <c r="P8" s="205" t="s">
        <v>571</v>
      </c>
      <c r="Q8" s="205" t="s">
        <v>549</v>
      </c>
      <c r="R8" s="205" t="s">
        <v>545</v>
      </c>
      <c r="S8" s="205" t="s">
        <v>550</v>
      </c>
      <c r="T8" s="205" t="s">
        <v>150</v>
      </c>
      <c r="U8" s="205" t="s">
        <v>572</v>
      </c>
      <c r="V8" s="205" t="s">
        <v>590</v>
      </c>
      <c r="W8" s="205" t="s">
        <v>591</v>
      </c>
      <c r="X8" s="205" t="s">
        <v>592</v>
      </c>
      <c r="Y8" s="33" t="str">
        <f t="shared" si="0"/>
        <v>3</v>
      </c>
      <c r="Z8" s="33" t="str">
        <f>IF(T8="","",IF(AND(T8&lt;&gt;'Tabelas auxiliares'!$B$240,T8&lt;&gt;'Tabelas auxiliares'!$B$241,T8&lt;&gt;'Tabelas auxiliares'!$C$240,T8&lt;&gt;'Tabelas auxiliares'!$C$241,T8&lt;&gt;'Tabelas auxiliares'!$D$240),"FOLHA DE PESSOAL",IF(Y8='Tabelas auxiliares'!$A$241,"CUSTEIO",IF(Y8='Tabelas auxiliares'!$A$240,"INVESTIMENTO","ERRO - VERIFICAR"))))</f>
        <v>CUSTEIO</v>
      </c>
      <c r="AA8" s="46">
        <f t="shared" si="1"/>
        <v>15000</v>
      </c>
      <c r="AB8" s="206">
        <v>13793.76</v>
      </c>
      <c r="AC8" s="206">
        <v>250.81</v>
      </c>
      <c r="AD8" s="206">
        <v>955.43</v>
      </c>
      <c r="AE8" s="54" t="str">
        <f t="shared" si="2"/>
        <v>2025</v>
      </c>
      <c r="AF8" s="54"/>
      <c r="AG8" s="54"/>
      <c r="AH8" s="54"/>
      <c r="AI8" s="54"/>
      <c r="AJ8" s="54"/>
      <c r="AK8" s="54"/>
      <c r="AL8" s="54"/>
      <c r="AM8" s="54"/>
      <c r="AN8" s="54"/>
      <c r="AO8" s="54"/>
      <c r="AP8" s="54"/>
    </row>
    <row r="9" spans="1:42" x14ac:dyDescent="0.25">
      <c r="A9" t="s">
        <v>538</v>
      </c>
      <c r="B9" t="s">
        <v>204</v>
      </c>
      <c r="C9" t="s">
        <v>537</v>
      </c>
      <c r="D9" t="s">
        <v>46</v>
      </c>
      <c r="E9" t="s">
        <v>105</v>
      </c>
      <c r="F9" s="33" t="str">
        <f>IFERROR(VLOOKUP(D9,'Tabelas auxiliares'!$A$3:$B$62,2,FALSE),"")</f>
        <v>PROGRAD - PRÓ-REITORIA DE GRADUAÇÃO</v>
      </c>
      <c r="G9" s="33" t="str">
        <f>IFERROR(VLOOKUP($B9,'Tabelas auxiliares'!$A$66:$C$106,2,FALSE),"")</f>
        <v>ADMINISTRAÇÃO GERAL</v>
      </c>
      <c r="H9" s="33" t="str">
        <f>IFERROR(VLOOKUP($B9,'Tabelas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9" s="205" t="s">
        <v>593</v>
      </c>
      <c r="J9" s="205" t="s">
        <v>594</v>
      </c>
      <c r="K9" s="205" t="s">
        <v>595</v>
      </c>
      <c r="L9" s="205" t="s">
        <v>596</v>
      </c>
      <c r="M9" s="205" t="s">
        <v>597</v>
      </c>
      <c r="N9" s="205" t="s">
        <v>569</v>
      </c>
      <c r="O9" s="205" t="s">
        <v>570</v>
      </c>
      <c r="P9" s="205" t="s">
        <v>571</v>
      </c>
      <c r="Q9" s="205" t="s">
        <v>549</v>
      </c>
      <c r="R9" s="205" t="s">
        <v>545</v>
      </c>
      <c r="S9" s="205" t="s">
        <v>550</v>
      </c>
      <c r="T9" s="205" t="s">
        <v>150</v>
      </c>
      <c r="U9" s="205" t="s">
        <v>572</v>
      </c>
      <c r="V9" s="205" t="s">
        <v>598</v>
      </c>
      <c r="W9" s="205" t="s">
        <v>599</v>
      </c>
      <c r="X9" s="205" t="s">
        <v>600</v>
      </c>
      <c r="Y9" s="33" t="str">
        <f t="shared" si="0"/>
        <v>3</v>
      </c>
      <c r="Z9" s="33" t="str">
        <f>IF(T9="","",IF(AND(T9&lt;&gt;'Tabelas auxiliares'!$B$240,T9&lt;&gt;'Tabelas auxiliares'!$B$241,T9&lt;&gt;'Tabelas auxiliares'!$C$240,T9&lt;&gt;'Tabelas auxiliares'!$C$241,T9&lt;&gt;'Tabelas auxiliares'!$D$240),"FOLHA DE PESSOAL",IF(Y9='Tabelas auxiliares'!$A$241,"CUSTEIO",IF(Y9='Tabelas auxiliares'!$A$240,"INVESTIMENTO","ERRO - VERIFICAR"))))</f>
        <v>CUSTEIO</v>
      </c>
      <c r="AA9" s="46">
        <f t="shared" si="1"/>
        <v>1000</v>
      </c>
      <c r="AB9" s="206"/>
      <c r="AC9" s="206"/>
      <c r="AD9" s="206">
        <v>1000</v>
      </c>
      <c r="AE9" s="54" t="str">
        <f t="shared" si="2"/>
        <v>2025</v>
      </c>
      <c r="AF9" s="54"/>
      <c r="AG9" s="54"/>
      <c r="AH9" s="54"/>
      <c r="AI9" s="54"/>
      <c r="AJ9" s="54"/>
      <c r="AK9" s="54"/>
      <c r="AL9" s="54"/>
      <c r="AM9" s="54"/>
      <c r="AN9" s="54"/>
      <c r="AO9" s="54"/>
      <c r="AP9" s="54"/>
    </row>
    <row r="10" spans="1:42" x14ac:dyDescent="0.25">
      <c r="A10" t="s">
        <v>538</v>
      </c>
      <c r="B10" t="s">
        <v>204</v>
      </c>
      <c r="C10" t="s">
        <v>537</v>
      </c>
      <c r="D10" t="s">
        <v>46</v>
      </c>
      <c r="E10" t="s">
        <v>105</v>
      </c>
      <c r="F10" s="33" t="str">
        <f>IFERROR(VLOOKUP(D10,'Tabelas auxiliares'!$A$3:$B$62,2,FALSE),"")</f>
        <v>PROGRAD - PRÓ-REITORIA DE GRADUAÇÃO</v>
      </c>
      <c r="G10" s="33" t="str">
        <f>IFERROR(VLOOKUP($B10,'Tabelas auxiliares'!$A$66:$C$106,2,FALSE),"")</f>
        <v>ADMINISTRAÇÃO GERAL</v>
      </c>
      <c r="H10" s="33" t="str">
        <f>IFERROR(VLOOKUP($B10,'Tabelas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10" s="205" t="s">
        <v>593</v>
      </c>
      <c r="J10" s="205" t="s">
        <v>601</v>
      </c>
      <c r="K10" s="205" t="s">
        <v>602</v>
      </c>
      <c r="L10" s="205" t="s">
        <v>603</v>
      </c>
      <c r="M10" s="205" t="s">
        <v>604</v>
      </c>
      <c r="N10" s="205" t="s">
        <v>569</v>
      </c>
      <c r="O10" s="205" t="s">
        <v>570</v>
      </c>
      <c r="P10" s="205" t="s">
        <v>571</v>
      </c>
      <c r="Q10" s="205" t="s">
        <v>549</v>
      </c>
      <c r="R10" s="205" t="s">
        <v>545</v>
      </c>
      <c r="S10" s="205" t="s">
        <v>550</v>
      </c>
      <c r="T10" s="205" t="s">
        <v>150</v>
      </c>
      <c r="U10" s="205" t="s">
        <v>572</v>
      </c>
      <c r="V10" s="205" t="s">
        <v>598</v>
      </c>
      <c r="W10" s="205" t="s">
        <v>599</v>
      </c>
      <c r="X10" s="205" t="s">
        <v>605</v>
      </c>
      <c r="Y10" s="33" t="str">
        <f t="shared" si="0"/>
        <v>3</v>
      </c>
      <c r="Z10" s="33" t="str">
        <f>IF(T10="","",IF(AND(T10&lt;&gt;'Tabelas auxiliares'!$B$240,T10&lt;&gt;'Tabelas auxiliares'!$B$241,T10&lt;&gt;'Tabelas auxiliares'!$C$240,T10&lt;&gt;'Tabelas auxiliares'!$C$241,T10&lt;&gt;'Tabelas auxiliares'!$D$240),"FOLHA DE PESSOAL",IF(Y10='Tabelas auxiliares'!$A$241,"CUSTEIO",IF(Y10='Tabelas auxiliares'!$A$240,"INVESTIMENTO","ERRO - VERIFICAR"))))</f>
        <v>CUSTEIO</v>
      </c>
      <c r="AA10" s="46">
        <f t="shared" si="1"/>
        <v>1000</v>
      </c>
      <c r="AB10" s="206"/>
      <c r="AC10" s="206"/>
      <c r="AD10" s="205">
        <v>1000</v>
      </c>
      <c r="AE10" s="54" t="str">
        <f t="shared" si="2"/>
        <v>2025</v>
      </c>
      <c r="AF10" s="54"/>
      <c r="AG10" s="54"/>
      <c r="AH10" s="54"/>
      <c r="AI10" s="54"/>
      <c r="AJ10" s="54"/>
      <c r="AK10" s="54"/>
      <c r="AL10" s="54"/>
      <c r="AM10" s="54"/>
      <c r="AN10" s="54"/>
      <c r="AO10" s="54"/>
      <c r="AP10" s="54"/>
    </row>
    <row r="11" spans="1:42" x14ac:dyDescent="0.25">
      <c r="A11" t="s">
        <v>538</v>
      </c>
      <c r="B11" t="s">
        <v>204</v>
      </c>
      <c r="C11" t="s">
        <v>537</v>
      </c>
      <c r="D11" t="s">
        <v>54</v>
      </c>
      <c r="E11" t="s">
        <v>105</v>
      </c>
      <c r="F11" s="33" t="str">
        <f>IFERROR(VLOOKUP(D11,'Tabelas auxiliares'!$A$3:$B$62,2,FALSE),"")</f>
        <v>PROAD - PRÓ-REITORIA DE ADMINISTRAÇÃO</v>
      </c>
      <c r="G11" s="33" t="str">
        <f>IFERROR(VLOOKUP($B11,'Tabelas auxiliares'!$A$66:$C$106,2,FALSE),"")</f>
        <v>ADMINISTRAÇÃO GERAL</v>
      </c>
      <c r="H11" s="33" t="str">
        <f>IFERROR(VLOOKUP($B11,'Tabelas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11" s="205" t="s">
        <v>606</v>
      </c>
      <c r="J11" s="205" t="s">
        <v>607</v>
      </c>
      <c r="K11" s="205" t="s">
        <v>608</v>
      </c>
      <c r="L11" s="205" t="s">
        <v>609</v>
      </c>
      <c r="M11" s="205" t="s">
        <v>610</v>
      </c>
      <c r="N11" s="205" t="s">
        <v>569</v>
      </c>
      <c r="O11" s="205" t="s">
        <v>570</v>
      </c>
      <c r="P11" s="205" t="s">
        <v>571</v>
      </c>
      <c r="Q11" s="205" t="s">
        <v>549</v>
      </c>
      <c r="R11" s="205" t="s">
        <v>545</v>
      </c>
      <c r="S11" s="205" t="s">
        <v>550</v>
      </c>
      <c r="T11" s="205" t="s">
        <v>150</v>
      </c>
      <c r="U11" s="205" t="s">
        <v>572</v>
      </c>
      <c r="V11" s="205" t="s">
        <v>611</v>
      </c>
      <c r="W11" s="205" t="s">
        <v>612</v>
      </c>
      <c r="X11" s="205" t="s">
        <v>613</v>
      </c>
      <c r="Y11" s="33" t="str">
        <f t="shared" si="0"/>
        <v>3</v>
      </c>
      <c r="Z11" s="33" t="str">
        <f>IF(T11="","",IF(AND(T11&lt;&gt;'Tabelas auxiliares'!$B$240,T11&lt;&gt;'Tabelas auxiliares'!$B$241,T11&lt;&gt;'Tabelas auxiliares'!$C$240,T11&lt;&gt;'Tabelas auxiliares'!$C$241,T11&lt;&gt;'Tabelas auxiliares'!$D$240),"FOLHA DE PESSOAL",IF(Y11='Tabelas auxiliares'!$A$241,"CUSTEIO",IF(Y11='Tabelas auxiliares'!$A$240,"INVESTIMENTO","ERRO - VERIFICAR"))))</f>
        <v>CUSTEIO</v>
      </c>
      <c r="AA11" s="46">
        <f t="shared" si="1"/>
        <v>2719.6</v>
      </c>
      <c r="AB11" s="206">
        <v>2719.6</v>
      </c>
      <c r="AC11" s="206"/>
      <c r="AD11" s="206"/>
      <c r="AE11" s="54" t="str">
        <f t="shared" si="2"/>
        <v>2025</v>
      </c>
      <c r="AF11" s="54"/>
      <c r="AG11" s="54"/>
      <c r="AH11" s="54"/>
      <c r="AI11" s="54"/>
      <c r="AJ11" s="54"/>
      <c r="AK11" s="54"/>
      <c r="AL11" s="54"/>
      <c r="AM11" s="54"/>
      <c r="AN11" s="54"/>
      <c r="AO11" s="54"/>
      <c r="AP11" s="54"/>
    </row>
    <row r="12" spans="1:42" x14ac:dyDescent="0.25">
      <c r="A12" t="s">
        <v>538</v>
      </c>
      <c r="B12" t="s">
        <v>204</v>
      </c>
      <c r="C12" t="s">
        <v>537</v>
      </c>
      <c r="D12" t="s">
        <v>54</v>
      </c>
      <c r="E12" t="s">
        <v>105</v>
      </c>
      <c r="F12" s="33" t="str">
        <f>IFERROR(VLOOKUP(D12,'Tabelas auxiliares'!$A$3:$B$62,2,FALSE),"")</f>
        <v>PROAD - PRÓ-REITORIA DE ADMINISTRAÇÃO</v>
      </c>
      <c r="G12" s="33" t="str">
        <f>IFERROR(VLOOKUP($B12,'Tabelas auxiliares'!$A$66:$C$106,2,FALSE),"")</f>
        <v>ADMINISTRAÇÃO GERAL</v>
      </c>
      <c r="H12" s="33" t="str">
        <f>IFERROR(VLOOKUP($B12,'Tabelas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12" s="205" t="s">
        <v>606</v>
      </c>
      <c r="J12" s="205" t="s">
        <v>607</v>
      </c>
      <c r="K12" s="205" t="s">
        <v>614</v>
      </c>
      <c r="L12" s="205" t="s">
        <v>609</v>
      </c>
      <c r="M12" s="205" t="s">
        <v>610</v>
      </c>
      <c r="N12" s="205" t="s">
        <v>569</v>
      </c>
      <c r="O12" s="205" t="s">
        <v>570</v>
      </c>
      <c r="P12" s="205" t="s">
        <v>571</v>
      </c>
      <c r="Q12" s="205" t="s">
        <v>549</v>
      </c>
      <c r="R12" s="205" t="s">
        <v>545</v>
      </c>
      <c r="S12" s="205" t="s">
        <v>550</v>
      </c>
      <c r="T12" s="205" t="s">
        <v>150</v>
      </c>
      <c r="U12" s="205" t="s">
        <v>572</v>
      </c>
      <c r="V12" s="205" t="s">
        <v>615</v>
      </c>
      <c r="W12" s="205" t="s">
        <v>616</v>
      </c>
      <c r="X12" s="205" t="s">
        <v>617</v>
      </c>
      <c r="Y12" s="33" t="str">
        <f t="shared" si="0"/>
        <v>3</v>
      </c>
      <c r="Z12" s="33" t="str">
        <f>IF(T12="","",IF(AND(T12&lt;&gt;'Tabelas auxiliares'!$B$240,T12&lt;&gt;'Tabelas auxiliares'!$B$241,T12&lt;&gt;'Tabelas auxiliares'!$C$240,T12&lt;&gt;'Tabelas auxiliares'!$C$241,T12&lt;&gt;'Tabelas auxiliares'!$D$240),"FOLHA DE PESSOAL",IF(Y12='Tabelas auxiliares'!$A$241,"CUSTEIO",IF(Y12='Tabelas auxiliares'!$A$240,"INVESTIMENTO","ERRO - VERIFICAR"))))</f>
        <v>CUSTEIO</v>
      </c>
      <c r="AA12" s="46">
        <f t="shared" si="1"/>
        <v>624</v>
      </c>
      <c r="AB12" s="206">
        <v>624</v>
      </c>
      <c r="AC12" s="206"/>
      <c r="AD12" s="206"/>
      <c r="AE12" s="54" t="str">
        <f t="shared" si="2"/>
        <v>2025</v>
      </c>
      <c r="AF12" s="54"/>
      <c r="AG12" s="54"/>
      <c r="AH12" s="54"/>
      <c r="AI12" s="54"/>
      <c r="AJ12" s="54"/>
      <c r="AK12" s="54"/>
      <c r="AL12" s="54"/>
      <c r="AM12" s="54"/>
      <c r="AN12" s="54"/>
      <c r="AO12" s="54"/>
      <c r="AP12" s="54"/>
    </row>
    <row r="13" spans="1:42" x14ac:dyDescent="0.25">
      <c r="A13" t="s">
        <v>538</v>
      </c>
      <c r="B13" t="s">
        <v>204</v>
      </c>
      <c r="C13" t="s">
        <v>537</v>
      </c>
      <c r="D13" t="s">
        <v>54</v>
      </c>
      <c r="E13" t="s">
        <v>105</v>
      </c>
      <c r="F13" s="33" t="str">
        <f>IFERROR(VLOOKUP(D13,'Tabelas auxiliares'!$A$3:$B$62,2,FALSE),"")</f>
        <v>PROAD - PRÓ-REITORIA DE ADMINISTRAÇÃO</v>
      </c>
      <c r="G13" s="33" t="str">
        <f>IFERROR(VLOOKUP($B13,'Tabelas auxiliares'!$A$66:$C$106,2,FALSE),"")</f>
        <v>ADMINISTRAÇÃO GERAL</v>
      </c>
      <c r="H13" s="33" t="str">
        <f>IFERROR(VLOOKUP($B13,'Tabelas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13" s="205" t="s">
        <v>618</v>
      </c>
      <c r="J13" s="205" t="s">
        <v>619</v>
      </c>
      <c r="K13" s="205" t="s">
        <v>620</v>
      </c>
      <c r="L13" s="205" t="s">
        <v>621</v>
      </c>
      <c r="M13" s="205" t="s">
        <v>622</v>
      </c>
      <c r="N13" s="205" t="s">
        <v>569</v>
      </c>
      <c r="O13" s="205" t="s">
        <v>570</v>
      </c>
      <c r="P13" s="205" t="s">
        <v>571</v>
      </c>
      <c r="Q13" s="205" t="s">
        <v>549</v>
      </c>
      <c r="R13" s="205" t="s">
        <v>545</v>
      </c>
      <c r="S13" s="205" t="s">
        <v>550</v>
      </c>
      <c r="T13" s="205" t="s">
        <v>150</v>
      </c>
      <c r="U13" s="205" t="s">
        <v>572</v>
      </c>
      <c r="V13" s="205" t="s">
        <v>623</v>
      </c>
      <c r="W13" s="205" t="s">
        <v>624</v>
      </c>
      <c r="X13" s="205" t="s">
        <v>625</v>
      </c>
      <c r="Y13" s="33" t="str">
        <f t="shared" si="0"/>
        <v>3</v>
      </c>
      <c r="Z13" s="33" t="str">
        <f>IF(T13="","",IF(AND(T13&lt;&gt;'Tabelas auxiliares'!$B$240,T13&lt;&gt;'Tabelas auxiliares'!$B$241,T13&lt;&gt;'Tabelas auxiliares'!$C$240,T13&lt;&gt;'Tabelas auxiliares'!$C$241,T13&lt;&gt;'Tabelas auxiliares'!$D$240),"FOLHA DE PESSOAL",IF(Y13='Tabelas auxiliares'!$A$241,"CUSTEIO",IF(Y13='Tabelas auxiliares'!$A$240,"INVESTIMENTO","ERRO - VERIFICAR"))))</f>
        <v>CUSTEIO</v>
      </c>
      <c r="AA13" s="46">
        <f t="shared" si="1"/>
        <v>4321.45</v>
      </c>
      <c r="AB13" s="206">
        <v>4321.45</v>
      </c>
      <c r="AC13" s="206"/>
      <c r="AD13" s="206"/>
      <c r="AE13" s="54" t="str">
        <f t="shared" si="2"/>
        <v>2025</v>
      </c>
      <c r="AF13" s="54"/>
      <c r="AG13" s="54"/>
      <c r="AH13" s="54"/>
      <c r="AI13" s="54"/>
      <c r="AJ13" s="54"/>
      <c r="AK13" s="54"/>
      <c r="AL13" s="54"/>
      <c r="AM13" s="54"/>
      <c r="AN13" s="54"/>
      <c r="AO13" s="54"/>
      <c r="AP13" s="54"/>
    </row>
    <row r="14" spans="1:42" x14ac:dyDescent="0.25">
      <c r="A14" t="s">
        <v>538</v>
      </c>
      <c r="B14" t="s">
        <v>204</v>
      </c>
      <c r="C14" t="s">
        <v>537</v>
      </c>
      <c r="D14" t="s">
        <v>54</v>
      </c>
      <c r="E14" t="s">
        <v>105</v>
      </c>
      <c r="F14" s="33" t="str">
        <f>IFERROR(VLOOKUP(D14,'Tabelas auxiliares'!$A$3:$B$62,2,FALSE),"")</f>
        <v>PROAD - PRÓ-REITORIA DE ADMINISTRAÇÃO</v>
      </c>
      <c r="G14" s="33" t="str">
        <f>IFERROR(VLOOKUP($B14,'Tabelas auxiliares'!$A$66:$C$106,2,FALSE),"")</f>
        <v>ADMINISTRAÇÃO GERAL</v>
      </c>
      <c r="H14" s="33" t="str">
        <f>IFERROR(VLOOKUP($B14,'Tabelas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14" s="205" t="s">
        <v>626</v>
      </c>
      <c r="J14" s="205" t="s">
        <v>627</v>
      </c>
      <c r="K14" s="205" t="s">
        <v>628</v>
      </c>
      <c r="L14" s="205" t="s">
        <v>629</v>
      </c>
      <c r="M14" s="205" t="s">
        <v>630</v>
      </c>
      <c r="N14" s="205" t="s">
        <v>569</v>
      </c>
      <c r="O14" s="205" t="s">
        <v>570</v>
      </c>
      <c r="P14" s="205" t="s">
        <v>571</v>
      </c>
      <c r="Q14" s="205" t="s">
        <v>549</v>
      </c>
      <c r="R14" s="205" t="s">
        <v>545</v>
      </c>
      <c r="S14" s="205" t="s">
        <v>550</v>
      </c>
      <c r="T14" s="205" t="s">
        <v>150</v>
      </c>
      <c r="U14" s="205" t="s">
        <v>572</v>
      </c>
      <c r="V14" s="205" t="s">
        <v>611</v>
      </c>
      <c r="W14" s="205" t="s">
        <v>612</v>
      </c>
      <c r="X14" s="205" t="s">
        <v>631</v>
      </c>
      <c r="Y14" s="33" t="str">
        <f t="shared" si="0"/>
        <v>3</v>
      </c>
      <c r="Z14" s="33" t="str">
        <f>IF(T14="","",IF(AND(T14&lt;&gt;'Tabelas auxiliares'!$B$240,T14&lt;&gt;'Tabelas auxiliares'!$B$241,T14&lt;&gt;'Tabelas auxiliares'!$C$240,T14&lt;&gt;'Tabelas auxiliares'!$C$241,T14&lt;&gt;'Tabelas auxiliares'!$D$240),"FOLHA DE PESSOAL",IF(Y14='Tabelas auxiliares'!$A$241,"CUSTEIO",IF(Y14='Tabelas auxiliares'!$A$240,"INVESTIMENTO","ERRO - VERIFICAR"))))</f>
        <v>CUSTEIO</v>
      </c>
      <c r="AA14" s="46">
        <f t="shared" si="1"/>
        <v>18456.54</v>
      </c>
      <c r="AB14" s="206">
        <v>18456.54</v>
      </c>
      <c r="AC14" s="206"/>
      <c r="AD14" s="206"/>
      <c r="AE14" s="54" t="str">
        <f t="shared" si="2"/>
        <v>2025</v>
      </c>
      <c r="AF14" s="54"/>
      <c r="AG14" s="54"/>
      <c r="AH14" s="54"/>
      <c r="AI14" s="54"/>
      <c r="AJ14" s="54"/>
      <c r="AK14" s="54"/>
      <c r="AL14" s="54"/>
      <c r="AM14" s="54"/>
      <c r="AN14" s="54"/>
      <c r="AO14" s="54"/>
      <c r="AP14" s="54"/>
    </row>
    <row r="15" spans="1:42" x14ac:dyDescent="0.25">
      <c r="A15" t="s">
        <v>538</v>
      </c>
      <c r="B15" t="s">
        <v>204</v>
      </c>
      <c r="C15" t="s">
        <v>537</v>
      </c>
      <c r="D15" t="s">
        <v>81</v>
      </c>
      <c r="E15" t="s">
        <v>105</v>
      </c>
      <c r="F15" s="33" t="str">
        <f>IFERROR(VLOOKUP(D15,'Tabelas auxiliares'!$A$3:$B$62,2,FALSE),"")</f>
        <v>SUGEPE - SUPERINTENDÊNCIA DE GESTÃO DE PESSOAS</v>
      </c>
      <c r="G15" s="33" t="str">
        <f>IFERROR(VLOOKUP($B15,'Tabelas auxiliares'!$A$66:$C$106,2,FALSE),"")</f>
        <v>ADMINISTRAÇÃO GERAL</v>
      </c>
      <c r="H15" s="33" t="str">
        <f>IFERROR(VLOOKUP($B15,'Tabelas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15" s="205" t="s">
        <v>593</v>
      </c>
      <c r="J15" s="205" t="s">
        <v>632</v>
      </c>
      <c r="K15" s="205" t="s">
        <v>633</v>
      </c>
      <c r="L15" s="205" t="s">
        <v>634</v>
      </c>
      <c r="M15" s="205" t="s">
        <v>635</v>
      </c>
      <c r="N15" s="205" t="s">
        <v>569</v>
      </c>
      <c r="O15" s="205" t="s">
        <v>570</v>
      </c>
      <c r="P15" s="205" t="s">
        <v>571</v>
      </c>
      <c r="Q15" s="205" t="s">
        <v>549</v>
      </c>
      <c r="R15" s="205" t="s">
        <v>545</v>
      </c>
      <c r="S15" s="205" t="s">
        <v>550</v>
      </c>
      <c r="T15" s="205" t="s">
        <v>150</v>
      </c>
      <c r="U15" s="205" t="s">
        <v>572</v>
      </c>
      <c r="V15" s="205" t="s">
        <v>598</v>
      </c>
      <c r="W15" s="205" t="s">
        <v>599</v>
      </c>
      <c r="X15" s="205" t="s">
        <v>636</v>
      </c>
      <c r="Y15" s="33" t="str">
        <f t="shared" si="0"/>
        <v>3</v>
      </c>
      <c r="Z15" s="33" t="str">
        <f>IF(T15="","",IF(AND(T15&lt;&gt;'Tabelas auxiliares'!$B$240,T15&lt;&gt;'Tabelas auxiliares'!$B$241,T15&lt;&gt;'Tabelas auxiliares'!$C$240,T15&lt;&gt;'Tabelas auxiliares'!$C$241,T15&lt;&gt;'Tabelas auxiliares'!$D$240),"FOLHA DE PESSOAL",IF(Y15='Tabelas auxiliares'!$A$241,"CUSTEIO",IF(Y15='Tabelas auxiliares'!$A$240,"INVESTIMENTO","ERRO - VERIFICAR"))))</f>
        <v>CUSTEIO</v>
      </c>
      <c r="AA15" s="46">
        <f t="shared" si="1"/>
        <v>1760</v>
      </c>
      <c r="AB15" s="206"/>
      <c r="AC15" s="206"/>
      <c r="AD15" s="206">
        <v>1760</v>
      </c>
      <c r="AE15" s="54" t="str">
        <f t="shared" si="2"/>
        <v>2025</v>
      </c>
      <c r="AF15" s="54"/>
      <c r="AG15" s="54"/>
      <c r="AH15" s="54"/>
      <c r="AI15" s="54"/>
      <c r="AJ15" s="54"/>
      <c r="AK15" s="54"/>
      <c r="AL15" s="54"/>
      <c r="AM15" s="54"/>
      <c r="AN15" s="54"/>
      <c r="AO15" s="54"/>
      <c r="AP15" s="54"/>
    </row>
    <row r="16" spans="1:42" x14ac:dyDescent="0.25">
      <c r="A16" t="s">
        <v>538</v>
      </c>
      <c r="B16" t="s">
        <v>205</v>
      </c>
      <c r="C16" t="s">
        <v>537</v>
      </c>
      <c r="D16" t="s">
        <v>28</v>
      </c>
      <c r="E16" t="s">
        <v>105</v>
      </c>
      <c r="F16" s="33" t="str">
        <f>IFERROR(VLOOKUP(D16,'Tabelas auxiliares'!$A$3:$B$62,2,FALSE),"")</f>
        <v>PU - PREFEITURA UNIVERSITÁRIA</v>
      </c>
      <c r="G16" s="33" t="str">
        <f>IFERROR(VLOOKUP($B16,'Tabelas auxiliares'!$A$66:$C$106,2,FALSE),"")</f>
        <v>ÁGUA / LUZ / GÁS (CONCESSIONÁRIAS)</v>
      </c>
      <c r="H16" s="33" t="str">
        <f>IFERROR(VLOOKUP($B16,'Tabelas auxiliares'!$A$66:$C$106,3,FALSE),"")</f>
        <v>ÁGUA E ESGOTO / ENERGIA ELÉTRICA / GÁS</v>
      </c>
      <c r="I16" s="205" t="s">
        <v>585</v>
      </c>
      <c r="J16" s="205" t="s">
        <v>637</v>
      </c>
      <c r="K16" s="205" t="s">
        <v>638</v>
      </c>
      <c r="L16" s="205" t="s">
        <v>639</v>
      </c>
      <c r="M16" s="205" t="s">
        <v>640</v>
      </c>
      <c r="N16" s="205" t="s">
        <v>569</v>
      </c>
      <c r="O16" s="205" t="s">
        <v>570</v>
      </c>
      <c r="P16" s="205" t="s">
        <v>571</v>
      </c>
      <c r="Q16" s="205" t="s">
        <v>549</v>
      </c>
      <c r="R16" s="205" t="s">
        <v>545</v>
      </c>
      <c r="S16" s="205" t="s">
        <v>550</v>
      </c>
      <c r="T16" s="205" t="s">
        <v>150</v>
      </c>
      <c r="U16" s="205" t="s">
        <v>572</v>
      </c>
      <c r="V16" s="205" t="s">
        <v>641</v>
      </c>
      <c r="W16" s="205" t="s">
        <v>642</v>
      </c>
      <c r="X16" s="205" t="s">
        <v>643</v>
      </c>
      <c r="Y16" s="33" t="str">
        <f t="shared" si="0"/>
        <v>3</v>
      </c>
      <c r="Z16" s="33" t="str">
        <f>IF(T16="","",IF(AND(T16&lt;&gt;'Tabelas auxiliares'!$B$240,T16&lt;&gt;'Tabelas auxiliares'!$B$241,T16&lt;&gt;'Tabelas auxiliares'!$C$240,T16&lt;&gt;'Tabelas auxiliares'!$C$241,T16&lt;&gt;'Tabelas auxiliares'!$D$240),"FOLHA DE PESSOAL",IF(Y16='Tabelas auxiliares'!$A$241,"CUSTEIO",IF(Y16='Tabelas auxiliares'!$A$240,"INVESTIMENTO","ERRO - VERIFICAR"))))</f>
        <v>CUSTEIO</v>
      </c>
      <c r="AA16" s="46">
        <f t="shared" si="1"/>
        <v>275333.28000000003</v>
      </c>
      <c r="AB16" s="206"/>
      <c r="AC16" s="206">
        <v>17295.330000000002</v>
      </c>
      <c r="AD16" s="206">
        <v>258037.95</v>
      </c>
      <c r="AE16" s="54" t="str">
        <f t="shared" si="2"/>
        <v>2025</v>
      </c>
      <c r="AF16" s="54"/>
      <c r="AG16" s="54"/>
      <c r="AH16" s="54"/>
      <c r="AI16" s="54"/>
      <c r="AJ16" s="54"/>
      <c r="AK16" s="54"/>
      <c r="AL16" s="54"/>
      <c r="AM16" s="54"/>
      <c r="AN16" s="54"/>
      <c r="AO16" s="54"/>
      <c r="AP16" s="54"/>
    </row>
    <row r="17" spans="1:42" x14ac:dyDescent="0.25">
      <c r="A17" t="s">
        <v>538</v>
      </c>
      <c r="B17" t="s">
        <v>209</v>
      </c>
      <c r="C17" t="s">
        <v>535</v>
      </c>
      <c r="D17" t="s">
        <v>8</v>
      </c>
      <c r="E17" t="s">
        <v>105</v>
      </c>
      <c r="F17" s="33" t="str">
        <f>IFERROR(VLOOKUP(D17,'Tabelas auxiliares'!$A$3:$B$62,2,FALSE),"")</f>
        <v>PROPES - PRÓ-REITORIA DE PESQUISA / CEM</v>
      </c>
      <c r="G17" s="33" t="str">
        <f>IFERROR(VLOOKUP($B17,'Tabelas auxiliares'!$A$66:$C$106,2,FALSE),"")</f>
        <v>ASSISTÊNCIA - PESQUISA</v>
      </c>
      <c r="H17" s="33" t="str">
        <f>IFERROR(VLOOKUP($B17,'Tabelas auxiliares'!$A$66:$C$106,3,FALSE),"")</f>
        <v>BOLSAS DE INICIACAO CIENTIFICA / AUXILIO PARA EVENTOS ESTUDANTIS PESQUISA / AUXILIO PARA PARTICIPAÇÃO DE DOCENTES EM EVENTOS DE DIVULGAÇÃO CIENTIFICA E TECNOLÓGICA</v>
      </c>
      <c r="I17" s="205" t="s">
        <v>644</v>
      </c>
      <c r="J17" s="205" t="s">
        <v>645</v>
      </c>
      <c r="K17" s="205" t="s">
        <v>646</v>
      </c>
      <c r="L17" s="205" t="s">
        <v>647</v>
      </c>
      <c r="M17" s="205" t="s">
        <v>545</v>
      </c>
      <c r="N17" s="205" t="s">
        <v>559</v>
      </c>
      <c r="O17" s="205" t="s">
        <v>560</v>
      </c>
      <c r="P17" s="205" t="s">
        <v>561</v>
      </c>
      <c r="Q17" s="205" t="s">
        <v>549</v>
      </c>
      <c r="R17" s="205" t="s">
        <v>545</v>
      </c>
      <c r="S17" s="205" t="s">
        <v>550</v>
      </c>
      <c r="T17" s="205" t="s">
        <v>150</v>
      </c>
      <c r="U17" s="205" t="s">
        <v>562</v>
      </c>
      <c r="V17" s="205" t="s">
        <v>552</v>
      </c>
      <c r="W17" s="205" t="s">
        <v>553</v>
      </c>
      <c r="X17" s="205" t="s">
        <v>648</v>
      </c>
      <c r="Y17" s="33" t="str">
        <f t="shared" si="0"/>
        <v>3</v>
      </c>
      <c r="Z17" s="33" t="str">
        <f>IF(T17="","",IF(AND(T17&lt;&gt;'Tabelas auxiliares'!$B$240,T17&lt;&gt;'Tabelas auxiliares'!$B$241,T17&lt;&gt;'Tabelas auxiliares'!$C$240,T17&lt;&gt;'Tabelas auxiliares'!$C$241,T17&lt;&gt;'Tabelas auxiliares'!$D$240),"FOLHA DE PESSOAL",IF(Y17='Tabelas auxiliares'!$A$241,"CUSTEIO",IF(Y17='Tabelas auxiliares'!$A$240,"INVESTIMENTO","ERRO - VERIFICAR"))))</f>
        <v>CUSTEIO</v>
      </c>
      <c r="AA17" s="46">
        <f t="shared" si="1"/>
        <v>2100</v>
      </c>
      <c r="AB17" s="206">
        <v>2100</v>
      </c>
      <c r="AC17" s="206"/>
      <c r="AD17" s="206"/>
      <c r="AE17" s="54" t="str">
        <f t="shared" si="2"/>
        <v>2025</v>
      </c>
      <c r="AF17" s="54"/>
      <c r="AG17" s="54"/>
      <c r="AH17" s="54"/>
      <c r="AI17" s="54"/>
      <c r="AJ17" s="54"/>
      <c r="AK17" s="54"/>
      <c r="AL17" s="54"/>
      <c r="AM17" s="54"/>
      <c r="AN17" s="54"/>
      <c r="AO17" s="54"/>
      <c r="AP17" s="54"/>
    </row>
    <row r="18" spans="1:42" x14ac:dyDescent="0.25">
      <c r="A18" t="s">
        <v>538</v>
      </c>
      <c r="B18" t="s">
        <v>209</v>
      </c>
      <c r="C18" t="s">
        <v>539</v>
      </c>
      <c r="D18" t="s">
        <v>8</v>
      </c>
      <c r="E18" t="s">
        <v>105</v>
      </c>
      <c r="F18" s="33" t="str">
        <f>IFERROR(VLOOKUP(D18,'Tabelas auxiliares'!$A$3:$B$62,2,FALSE),"")</f>
        <v>PROPES - PRÓ-REITORIA DE PESQUISA / CEM</v>
      </c>
      <c r="G18" s="33" t="str">
        <f>IFERROR(VLOOKUP($B18,'Tabelas auxiliares'!$A$66:$C$106,2,FALSE),"")</f>
        <v>ASSISTÊNCIA - PESQUISA</v>
      </c>
      <c r="H18" s="33" t="str">
        <f>IFERROR(VLOOKUP($B18,'Tabelas auxiliares'!$A$66:$C$106,3,FALSE),"")</f>
        <v>BOLSAS DE INICIACAO CIENTIFICA / AUXILIO PARA EVENTOS ESTUDANTIS PESQUISA / AUXILIO PARA PARTICIPAÇÃO DE DOCENTES EM EVENTOS DE DIVULGAÇÃO CIENTIFICA E TECNOLÓGICA</v>
      </c>
      <c r="I18" s="205" t="s">
        <v>644</v>
      </c>
      <c r="J18" s="205" t="s">
        <v>649</v>
      </c>
      <c r="K18" s="205" t="s">
        <v>650</v>
      </c>
      <c r="L18" s="205" t="s">
        <v>651</v>
      </c>
      <c r="M18" s="205" t="s">
        <v>545</v>
      </c>
      <c r="N18" s="205" t="s">
        <v>559</v>
      </c>
      <c r="O18" s="205" t="s">
        <v>560</v>
      </c>
      <c r="P18" s="205" t="s">
        <v>561</v>
      </c>
      <c r="Q18" s="205" t="s">
        <v>549</v>
      </c>
      <c r="R18" s="205" t="s">
        <v>545</v>
      </c>
      <c r="S18" s="205" t="s">
        <v>550</v>
      </c>
      <c r="T18" s="205" t="s">
        <v>150</v>
      </c>
      <c r="U18" s="205" t="s">
        <v>562</v>
      </c>
      <c r="V18" s="205" t="s">
        <v>552</v>
      </c>
      <c r="W18" s="205" t="s">
        <v>553</v>
      </c>
      <c r="X18" s="205" t="s">
        <v>652</v>
      </c>
      <c r="Y18" s="33" t="str">
        <f t="shared" si="0"/>
        <v>3</v>
      </c>
      <c r="Z18" s="33" t="str">
        <f>IF(T18="","",IF(AND(T18&lt;&gt;'Tabelas auxiliares'!$B$240,T18&lt;&gt;'Tabelas auxiliares'!$B$241,T18&lt;&gt;'Tabelas auxiliares'!$C$240,T18&lt;&gt;'Tabelas auxiliares'!$C$241,T18&lt;&gt;'Tabelas auxiliares'!$D$240),"FOLHA DE PESSOAL",IF(Y18='Tabelas auxiliares'!$A$241,"CUSTEIO",IF(Y18='Tabelas auxiliares'!$A$240,"INVESTIMENTO","ERRO - VERIFICAR"))))</f>
        <v>CUSTEIO</v>
      </c>
      <c r="AA18" s="46">
        <f t="shared" si="1"/>
        <v>800</v>
      </c>
      <c r="AB18" s="206">
        <v>800</v>
      </c>
      <c r="AC18" s="206"/>
      <c r="AD18" s="206"/>
      <c r="AE18" s="54" t="str">
        <f t="shared" si="2"/>
        <v>2025</v>
      </c>
      <c r="AF18" s="54"/>
      <c r="AG18" s="54"/>
      <c r="AH18" s="54"/>
      <c r="AI18" s="54"/>
      <c r="AJ18" s="54"/>
      <c r="AK18" s="54"/>
      <c r="AL18" s="54"/>
      <c r="AM18" s="54"/>
      <c r="AN18" s="54"/>
      <c r="AO18" s="54"/>
      <c r="AP18" s="54"/>
    </row>
    <row r="19" spans="1:42" x14ac:dyDescent="0.25">
      <c r="A19" t="s">
        <v>538</v>
      </c>
      <c r="B19" t="s">
        <v>209</v>
      </c>
      <c r="C19" t="s">
        <v>539</v>
      </c>
      <c r="D19" t="s">
        <v>14</v>
      </c>
      <c r="E19" t="s">
        <v>105</v>
      </c>
      <c r="F19" s="33" t="str">
        <f>IFERROR(VLOOKUP(D19,'Tabelas auxiliares'!$A$3:$B$62,2,FALSE),"")</f>
        <v>NÚCLEOS ESTRATÉGICOS</v>
      </c>
      <c r="G19" s="33" t="str">
        <f>IFERROR(VLOOKUP($B19,'Tabelas auxiliares'!$A$66:$C$106,2,FALSE),"")</f>
        <v>ASSISTÊNCIA - PESQUISA</v>
      </c>
      <c r="H19" s="33" t="str">
        <f>IFERROR(VLOOKUP($B19,'Tabelas auxiliares'!$A$66:$C$106,3,FALSE),"")</f>
        <v>BOLSAS DE INICIACAO CIENTIFICA / AUXILIO PARA EVENTOS ESTUDANTIS PESQUISA / AUXILIO PARA PARTICIPAÇÃO DE DOCENTES EM EVENTOS DE DIVULGAÇÃO CIENTIFICA E TECNOLÓGICA</v>
      </c>
      <c r="I19" s="205" t="s">
        <v>618</v>
      </c>
      <c r="J19" s="205" t="s">
        <v>653</v>
      </c>
      <c r="K19" s="205" t="s">
        <v>654</v>
      </c>
      <c r="L19" s="205" t="s">
        <v>655</v>
      </c>
      <c r="M19" s="205" t="s">
        <v>545</v>
      </c>
      <c r="N19" s="205" t="s">
        <v>559</v>
      </c>
      <c r="O19" s="205" t="s">
        <v>560</v>
      </c>
      <c r="P19" s="205" t="s">
        <v>561</v>
      </c>
      <c r="Q19" s="205" t="s">
        <v>549</v>
      </c>
      <c r="R19" s="205" t="s">
        <v>545</v>
      </c>
      <c r="S19" s="205" t="s">
        <v>550</v>
      </c>
      <c r="T19" s="205" t="s">
        <v>150</v>
      </c>
      <c r="U19" s="205" t="s">
        <v>562</v>
      </c>
      <c r="V19" s="205" t="s">
        <v>552</v>
      </c>
      <c r="W19" s="205" t="s">
        <v>553</v>
      </c>
      <c r="X19" s="205" t="s">
        <v>656</v>
      </c>
      <c r="Y19" s="33" t="str">
        <f t="shared" si="0"/>
        <v>3</v>
      </c>
      <c r="Z19" s="33" t="str">
        <f>IF(T19="","",IF(AND(T19&lt;&gt;'Tabelas auxiliares'!$B$240,T19&lt;&gt;'Tabelas auxiliares'!$B$241,T19&lt;&gt;'Tabelas auxiliares'!$C$240,T19&lt;&gt;'Tabelas auxiliares'!$C$241,T19&lt;&gt;'Tabelas auxiliares'!$D$240),"FOLHA DE PESSOAL",IF(Y19='Tabelas auxiliares'!$A$241,"CUSTEIO",IF(Y19='Tabelas auxiliares'!$A$240,"INVESTIMENTO","ERRO - VERIFICAR"))))</f>
        <v>CUSTEIO</v>
      </c>
      <c r="AA19" s="46">
        <f t="shared" si="1"/>
        <v>2100</v>
      </c>
      <c r="AB19" s="206">
        <v>2100</v>
      </c>
      <c r="AC19" s="206"/>
      <c r="AD19" s="206"/>
      <c r="AE19" s="54" t="str">
        <f t="shared" si="2"/>
        <v>2025</v>
      </c>
      <c r="AF19" s="54"/>
      <c r="AG19" s="54"/>
      <c r="AH19" s="54"/>
      <c r="AI19" s="54"/>
      <c r="AJ19" s="54"/>
      <c r="AK19" s="54"/>
      <c r="AL19" s="54"/>
      <c r="AM19" s="54"/>
      <c r="AN19" s="54"/>
      <c r="AO19" s="54"/>
      <c r="AP19" s="54"/>
    </row>
    <row r="20" spans="1:42" x14ac:dyDescent="0.25">
      <c r="A20" t="s">
        <v>538</v>
      </c>
      <c r="B20" t="s">
        <v>209</v>
      </c>
      <c r="C20" t="s">
        <v>539</v>
      </c>
      <c r="D20" t="s">
        <v>14</v>
      </c>
      <c r="E20" t="s">
        <v>105</v>
      </c>
      <c r="F20" s="33" t="str">
        <f>IFERROR(VLOOKUP(D20,'Tabelas auxiliares'!$A$3:$B$62,2,FALSE),"")</f>
        <v>NÚCLEOS ESTRATÉGICOS</v>
      </c>
      <c r="G20" s="33" t="str">
        <f>IFERROR(VLOOKUP($B20,'Tabelas auxiliares'!$A$66:$C$106,2,FALSE),"")</f>
        <v>ASSISTÊNCIA - PESQUISA</v>
      </c>
      <c r="H20" s="33" t="str">
        <f>IFERROR(VLOOKUP($B20,'Tabelas auxiliares'!$A$66:$C$106,3,FALSE),"")</f>
        <v>BOLSAS DE INICIACAO CIENTIFICA / AUXILIO PARA EVENTOS ESTUDANTIS PESQUISA / AUXILIO PARA PARTICIPAÇÃO DE DOCENTES EM EVENTOS DE DIVULGAÇÃO CIENTIFICA E TECNOLÓGICA</v>
      </c>
      <c r="I20" s="205" t="s">
        <v>618</v>
      </c>
      <c r="J20" s="205" t="s">
        <v>657</v>
      </c>
      <c r="K20" s="205" t="s">
        <v>658</v>
      </c>
      <c r="L20" s="205" t="s">
        <v>659</v>
      </c>
      <c r="M20" s="205" t="s">
        <v>545</v>
      </c>
      <c r="N20" s="205" t="s">
        <v>559</v>
      </c>
      <c r="O20" s="205" t="s">
        <v>560</v>
      </c>
      <c r="P20" s="205" t="s">
        <v>561</v>
      </c>
      <c r="Q20" s="205" t="s">
        <v>549</v>
      </c>
      <c r="R20" s="205" t="s">
        <v>545</v>
      </c>
      <c r="S20" s="205" t="s">
        <v>550</v>
      </c>
      <c r="T20" s="205" t="s">
        <v>150</v>
      </c>
      <c r="U20" s="205" t="s">
        <v>562</v>
      </c>
      <c r="V20" s="205" t="s">
        <v>552</v>
      </c>
      <c r="W20" s="205" t="s">
        <v>553</v>
      </c>
      <c r="X20" s="205" t="s">
        <v>660</v>
      </c>
      <c r="Y20" s="33" t="str">
        <f t="shared" si="0"/>
        <v>3</v>
      </c>
      <c r="Z20" s="33" t="str">
        <f>IF(T20="","",IF(AND(T20&lt;&gt;'Tabelas auxiliares'!$B$240,T20&lt;&gt;'Tabelas auxiliares'!$B$241,T20&lt;&gt;'Tabelas auxiliares'!$C$240,T20&lt;&gt;'Tabelas auxiliares'!$C$241,T20&lt;&gt;'Tabelas auxiliares'!$D$240),"FOLHA DE PESSOAL",IF(Y20='Tabelas auxiliares'!$A$241,"CUSTEIO",IF(Y20='Tabelas auxiliares'!$A$240,"INVESTIMENTO","ERRO - VERIFICAR"))))</f>
        <v>CUSTEIO</v>
      </c>
      <c r="AA20" s="46">
        <f t="shared" si="1"/>
        <v>2100</v>
      </c>
      <c r="AB20" s="206">
        <v>2100</v>
      </c>
      <c r="AC20" s="206"/>
      <c r="AD20" s="206"/>
      <c r="AE20" s="54" t="str">
        <f t="shared" si="2"/>
        <v>2025</v>
      </c>
      <c r="AF20" s="54"/>
      <c r="AG20" s="54"/>
      <c r="AH20" s="54"/>
      <c r="AI20" s="54"/>
      <c r="AJ20" s="54"/>
      <c r="AK20" s="54"/>
      <c r="AL20" s="54"/>
      <c r="AM20" s="54"/>
      <c r="AN20" s="54"/>
      <c r="AO20" s="54"/>
      <c r="AP20" s="54"/>
    </row>
    <row r="21" spans="1:42" x14ac:dyDescent="0.25">
      <c r="A21" t="s">
        <v>538</v>
      </c>
      <c r="B21" t="s">
        <v>211</v>
      </c>
      <c r="C21" t="s">
        <v>540</v>
      </c>
      <c r="D21" t="s">
        <v>76</v>
      </c>
      <c r="E21" t="s">
        <v>105</v>
      </c>
      <c r="F21" s="33" t="str">
        <f>IFERROR(VLOOKUP(D21,'Tabelas auxiliares'!$A$3:$B$62,2,FALSE),"")</f>
        <v>NETEL - NÚCLEO EDUCACIONAL DE TECNOLOGIAS E LÍNGUAS</v>
      </c>
      <c r="G21" s="33" t="str">
        <f>IFERROR(VLOOKUP($B21,'Tabelas auxiliares'!$A$66:$C$106,2,FALSE),"")</f>
        <v>ASSISTÊNCIA - GRADUAÇÃO</v>
      </c>
      <c r="H21" s="33" t="str">
        <f>IFERROR(VLOOKUP($B21,'Tabelas auxiliares'!$A$66:$C$106,3,FALSE),"")</f>
        <v>MONITORIA ACADEMICA DA GRADUACAO / MONITORIA SEMIPRESENCIAL / AUXILIO PARA EVENTOS ESTUDANTIS / AUXILIO PARA ATIVIDADE EXTRASSALA / AUXILIO ACESSIBILIDADE / MONITORIA INCLUSIVA</v>
      </c>
      <c r="I21" s="205" t="s">
        <v>661</v>
      </c>
      <c r="J21" s="205" t="s">
        <v>662</v>
      </c>
      <c r="K21" s="205" t="s">
        <v>663</v>
      </c>
      <c r="L21" s="205" t="s">
        <v>664</v>
      </c>
      <c r="M21" s="205" t="s">
        <v>545</v>
      </c>
      <c r="N21" s="205" t="s">
        <v>569</v>
      </c>
      <c r="O21" s="205" t="s">
        <v>570</v>
      </c>
      <c r="P21" s="205" t="s">
        <v>571</v>
      </c>
      <c r="Q21" s="205" t="s">
        <v>549</v>
      </c>
      <c r="R21" s="205" t="s">
        <v>545</v>
      </c>
      <c r="S21" s="205" t="s">
        <v>550</v>
      </c>
      <c r="T21" s="205" t="s">
        <v>150</v>
      </c>
      <c r="U21" s="205" t="s">
        <v>572</v>
      </c>
      <c r="V21" s="205" t="s">
        <v>552</v>
      </c>
      <c r="W21" s="205" t="s">
        <v>553</v>
      </c>
      <c r="X21" s="205" t="s">
        <v>665</v>
      </c>
      <c r="Y21" s="33" t="str">
        <f t="shared" si="0"/>
        <v>3</v>
      </c>
      <c r="Z21" s="33" t="str">
        <f>IF(T21="","",IF(AND(T21&lt;&gt;'Tabelas auxiliares'!$B$240,T21&lt;&gt;'Tabelas auxiliares'!$B$241,T21&lt;&gt;'Tabelas auxiliares'!$C$240,T21&lt;&gt;'Tabelas auxiliares'!$C$241,T21&lt;&gt;'Tabelas auxiliares'!$D$240),"FOLHA DE PESSOAL",IF(Y21='Tabelas auxiliares'!$A$241,"CUSTEIO",IF(Y21='Tabelas auxiliares'!$A$240,"INVESTIMENTO","ERRO - VERIFICAR"))))</f>
        <v>CUSTEIO</v>
      </c>
      <c r="AA21" s="46">
        <f t="shared" si="1"/>
        <v>9900</v>
      </c>
      <c r="AB21" s="206">
        <v>8800</v>
      </c>
      <c r="AC21" s="206">
        <v>1100</v>
      </c>
      <c r="AD21" s="206"/>
      <c r="AE21" s="54" t="str">
        <f t="shared" si="2"/>
        <v>2025</v>
      </c>
      <c r="AF21" s="54"/>
      <c r="AG21" s="54"/>
      <c r="AH21" s="54"/>
      <c r="AI21" s="54"/>
      <c r="AJ21" s="54"/>
      <c r="AK21" s="54"/>
      <c r="AL21" s="54"/>
      <c r="AM21" s="54"/>
      <c r="AN21" s="54"/>
      <c r="AO21" s="54"/>
      <c r="AP21" s="54"/>
    </row>
    <row r="22" spans="1:42" x14ac:dyDescent="0.25">
      <c r="A22" t="s">
        <v>538</v>
      </c>
      <c r="B22" t="s">
        <v>217</v>
      </c>
      <c r="C22" t="s">
        <v>537</v>
      </c>
      <c r="D22" t="s">
        <v>68</v>
      </c>
      <c r="E22" t="s">
        <v>105</v>
      </c>
      <c r="F22" s="33" t="str">
        <f>IFERROR(VLOOKUP(D22,'Tabelas auxiliares'!$A$3:$B$62,2,FALSE),"")</f>
        <v>BIBLIOTECA</v>
      </c>
      <c r="G22" s="33" t="str">
        <f>IFERROR(VLOOKUP($B22,'Tabelas auxiliares'!$A$66:$C$106,2,FALSE),"")</f>
        <v>ACERVO BIBLIOGRÁFICO</v>
      </c>
      <c r="H22" s="33" t="str">
        <f>IFERROR(VLOOKUP($B22,'Tabelas auxiliares'!$A$66:$C$106,3,FALSE),"")</f>
        <v>LIVROS / ASSINATURA DE JORNAIS E REVISTAS / PERIÓDICOS / BASES ACADÊMICAS/ENCADERNAÇÃO E REENCADERNAÇÃO DE LIVROS DO ACERVO</v>
      </c>
      <c r="I22" s="205" t="s">
        <v>618</v>
      </c>
      <c r="J22" s="205" t="s">
        <v>666</v>
      </c>
      <c r="K22" s="205" t="s">
        <v>667</v>
      </c>
      <c r="L22" s="205" t="s">
        <v>668</v>
      </c>
      <c r="M22" s="205" t="s">
        <v>669</v>
      </c>
      <c r="N22" s="205" t="s">
        <v>569</v>
      </c>
      <c r="O22" s="205" t="s">
        <v>570</v>
      </c>
      <c r="P22" s="205" t="s">
        <v>571</v>
      </c>
      <c r="Q22" s="205" t="s">
        <v>549</v>
      </c>
      <c r="R22" s="205" t="s">
        <v>545</v>
      </c>
      <c r="S22" s="205" t="s">
        <v>550</v>
      </c>
      <c r="T22" s="205" t="s">
        <v>150</v>
      </c>
      <c r="U22" s="205" t="s">
        <v>572</v>
      </c>
      <c r="V22" s="205" t="s">
        <v>670</v>
      </c>
      <c r="W22" s="205" t="s">
        <v>671</v>
      </c>
      <c r="X22" s="205" t="s">
        <v>672</v>
      </c>
      <c r="Y22" s="33" t="str">
        <f t="shared" si="0"/>
        <v>3</v>
      </c>
      <c r="Z22" s="33" t="str">
        <f>IF(T22="","",IF(AND(T22&lt;&gt;'Tabelas auxiliares'!$B$240,T22&lt;&gt;'Tabelas auxiliares'!$B$241,T22&lt;&gt;'Tabelas auxiliares'!$C$240,T22&lt;&gt;'Tabelas auxiliares'!$C$241,T22&lt;&gt;'Tabelas auxiliares'!$D$240),"FOLHA DE PESSOAL",IF(Y22='Tabelas auxiliares'!$A$241,"CUSTEIO",IF(Y22='Tabelas auxiliares'!$A$240,"INVESTIMENTO","ERRO - VERIFICAR"))))</f>
        <v>CUSTEIO</v>
      </c>
      <c r="AA22" s="46">
        <f t="shared" si="1"/>
        <v>9454.5499999999993</v>
      </c>
      <c r="AB22" s="206">
        <v>6303</v>
      </c>
      <c r="AC22" s="206">
        <v>297.82</v>
      </c>
      <c r="AD22" s="206">
        <v>2853.73</v>
      </c>
      <c r="AE22" s="54" t="str">
        <f t="shared" si="2"/>
        <v>2025</v>
      </c>
      <c r="AF22" s="54"/>
      <c r="AG22" s="54"/>
      <c r="AH22" s="54"/>
      <c r="AI22" s="54"/>
      <c r="AJ22" s="54"/>
      <c r="AK22" s="54"/>
      <c r="AL22" s="54"/>
      <c r="AM22" s="54"/>
      <c r="AN22" s="54"/>
      <c r="AO22" s="54"/>
      <c r="AP22" s="54"/>
    </row>
    <row r="23" spans="1:42" x14ac:dyDescent="0.25">
      <c r="A23" t="s">
        <v>538</v>
      </c>
      <c r="B23" t="s">
        <v>221</v>
      </c>
      <c r="C23" t="s">
        <v>537</v>
      </c>
      <c r="D23" t="s">
        <v>81</v>
      </c>
      <c r="E23" t="s">
        <v>105</v>
      </c>
      <c r="F23" s="33" t="str">
        <f>IFERROR(VLOOKUP(D23,'Tabelas auxiliares'!$A$3:$B$62,2,FALSE),"")</f>
        <v>SUGEPE - SUPERINTENDÊNCIA DE GESTÃO DE PESSOAS</v>
      </c>
      <c r="G23" s="33" t="str">
        <f>IFERROR(VLOOKUP($B23,'Tabelas auxiliares'!$A$66:$C$106,2,FALSE),"")</f>
        <v>CURSOS E CONCURSOS</v>
      </c>
      <c r="H23" s="33" t="str">
        <f>IFERROR(VLOOKUP($B23,'Tabelas auxiliares'!$A$66:$C$106,3,FALSE),"")</f>
        <v>FOLHA DE PAGAMENTO (ENCARGOS DE CURSO E CONCURSO)</v>
      </c>
      <c r="I23" s="205" t="s">
        <v>618</v>
      </c>
      <c r="J23" s="205" t="s">
        <v>673</v>
      </c>
      <c r="K23" s="205" t="s">
        <v>674</v>
      </c>
      <c r="L23" s="205" t="s">
        <v>675</v>
      </c>
      <c r="M23" s="205" t="s">
        <v>545</v>
      </c>
      <c r="N23" s="205" t="s">
        <v>569</v>
      </c>
      <c r="O23" s="205" t="s">
        <v>570</v>
      </c>
      <c r="P23" s="205" t="s">
        <v>571</v>
      </c>
      <c r="Q23" s="205" t="s">
        <v>549</v>
      </c>
      <c r="R23" s="205" t="s">
        <v>545</v>
      </c>
      <c r="S23" s="205" t="s">
        <v>550</v>
      </c>
      <c r="T23" s="205" t="s">
        <v>150</v>
      </c>
      <c r="U23" s="205" t="s">
        <v>572</v>
      </c>
      <c r="V23" s="205" t="s">
        <v>676</v>
      </c>
      <c r="W23" s="205" t="s">
        <v>677</v>
      </c>
      <c r="X23" s="205" t="s">
        <v>678</v>
      </c>
      <c r="Y23" s="33" t="str">
        <f t="shared" si="0"/>
        <v>3</v>
      </c>
      <c r="Z23" s="33" t="str">
        <f>IF(T23="","",IF(AND(T23&lt;&gt;'Tabelas auxiliares'!$B$240,T23&lt;&gt;'Tabelas auxiliares'!$B$241,T23&lt;&gt;'Tabelas auxiliares'!$C$240,T23&lt;&gt;'Tabelas auxiliares'!$C$241,T23&lt;&gt;'Tabelas auxiliares'!$D$240),"FOLHA DE PESSOAL",IF(Y23='Tabelas auxiliares'!$A$241,"CUSTEIO",IF(Y23='Tabelas auxiliares'!$A$240,"INVESTIMENTO","ERRO - VERIFICAR"))))</f>
        <v>CUSTEIO</v>
      </c>
      <c r="AA23" s="46">
        <f t="shared" si="1"/>
        <v>42000</v>
      </c>
      <c r="AB23" s="206">
        <v>42000</v>
      </c>
      <c r="AC23" s="206"/>
      <c r="AD23" s="206"/>
      <c r="AE23" s="54" t="str">
        <f t="shared" si="2"/>
        <v>2025</v>
      </c>
      <c r="AF23" s="54"/>
      <c r="AG23" s="54"/>
      <c r="AH23" s="54"/>
      <c r="AI23" s="54"/>
      <c r="AJ23" s="54"/>
      <c r="AK23" s="54"/>
      <c r="AL23" s="54"/>
      <c r="AM23" s="54"/>
      <c r="AN23" s="54"/>
      <c r="AO23" s="54"/>
      <c r="AP23" s="54"/>
    </row>
    <row r="24" spans="1:42" x14ac:dyDescent="0.25">
      <c r="A24" t="s">
        <v>538</v>
      </c>
      <c r="B24" t="s">
        <v>229</v>
      </c>
      <c r="C24" t="s">
        <v>537</v>
      </c>
      <c r="D24" t="s">
        <v>83</v>
      </c>
      <c r="E24" t="s">
        <v>105</v>
      </c>
      <c r="F24" s="33" t="str">
        <f>IFERROR(VLOOKUP(D24,'Tabelas auxiliares'!$A$3:$B$62,2,FALSE),"")</f>
        <v>SUGEPE-FOLHA - PASEP + AUX. MORADIA</v>
      </c>
      <c r="G24" s="33" t="str">
        <f>IFERROR(VLOOKUP($B24,'Tabelas auxiliares'!$A$66:$C$106,2,FALSE),"")</f>
        <v>FOLHA DE PAGAMENTO - GERAL</v>
      </c>
      <c r="H24" s="33" t="str">
        <f>IFERROR(VLOOKUP($B24,'Tabelas auxiliares'!$A$66:$C$106,3,FALSE),"")</f>
        <v>FOLHA DE PAGAMENTO / CONTRIBUICAO PARA O PSS / SUBSTITUICOES / INSS PATRONAL / PASEP</v>
      </c>
      <c r="I24" s="205" t="s">
        <v>679</v>
      </c>
      <c r="J24" s="205" t="s">
        <v>680</v>
      </c>
      <c r="K24" s="205" t="s">
        <v>681</v>
      </c>
      <c r="L24" s="205" t="s">
        <v>682</v>
      </c>
      <c r="M24" s="205" t="s">
        <v>683</v>
      </c>
      <c r="N24" s="205" t="s">
        <v>112</v>
      </c>
      <c r="O24" s="205" t="s">
        <v>570</v>
      </c>
      <c r="P24" s="205" t="s">
        <v>684</v>
      </c>
      <c r="Q24" s="205" t="s">
        <v>549</v>
      </c>
      <c r="R24" s="205" t="s">
        <v>545</v>
      </c>
      <c r="S24" s="205" t="s">
        <v>550</v>
      </c>
      <c r="T24" s="205" t="s">
        <v>685</v>
      </c>
      <c r="U24" s="205" t="s">
        <v>106</v>
      </c>
      <c r="V24" s="205" t="s">
        <v>686</v>
      </c>
      <c r="W24" s="205" t="s">
        <v>687</v>
      </c>
      <c r="X24" s="205" t="s">
        <v>688</v>
      </c>
      <c r="Y24" s="33" t="str">
        <f t="shared" si="0"/>
        <v>3</v>
      </c>
      <c r="Z24" s="33" t="str">
        <f>IF(T24="","",IF(AND(T24&lt;&gt;'Tabelas auxiliares'!$B$240,T24&lt;&gt;'Tabelas auxiliares'!$B$241,T24&lt;&gt;'Tabelas auxiliares'!$C$240,T24&lt;&gt;'Tabelas auxiliares'!$C$241,T24&lt;&gt;'Tabelas auxiliares'!$D$240),"FOLHA DE PESSOAL",IF(Y24='Tabelas auxiliares'!$A$241,"CUSTEIO",IF(Y24='Tabelas auxiliares'!$A$240,"INVESTIMENTO","ERRO - VERIFICAR"))))</f>
        <v>FOLHA DE PESSOAL</v>
      </c>
      <c r="AA24" s="46">
        <f t="shared" si="1"/>
        <v>1817.7</v>
      </c>
      <c r="AB24" s="206"/>
      <c r="AC24" s="206"/>
      <c r="AD24" s="206">
        <v>1817.7</v>
      </c>
      <c r="AE24" s="54" t="str">
        <f t="shared" si="2"/>
        <v>2025</v>
      </c>
      <c r="AF24" s="54"/>
      <c r="AG24" s="54"/>
      <c r="AH24" s="54"/>
      <c r="AI24" s="54"/>
      <c r="AJ24" s="54"/>
      <c r="AK24" s="54"/>
      <c r="AL24" s="54"/>
      <c r="AM24" s="54"/>
      <c r="AN24" s="54"/>
      <c r="AO24" s="54"/>
      <c r="AP24" s="54"/>
    </row>
    <row r="25" spans="1:42" x14ac:dyDescent="0.25">
      <c r="A25" t="s">
        <v>538</v>
      </c>
      <c r="B25" t="s">
        <v>229</v>
      </c>
      <c r="C25" t="s">
        <v>537</v>
      </c>
      <c r="D25" t="s">
        <v>83</v>
      </c>
      <c r="E25" t="s">
        <v>105</v>
      </c>
      <c r="F25" s="33" t="str">
        <f>IFERROR(VLOOKUP(D25,'Tabelas auxiliares'!$A$3:$B$62,2,FALSE),"")</f>
        <v>SUGEPE-FOLHA - PASEP + AUX. MORADIA</v>
      </c>
      <c r="G25" s="33" t="str">
        <f>IFERROR(VLOOKUP($B25,'Tabelas auxiliares'!$A$66:$C$106,2,FALSE),"")</f>
        <v>FOLHA DE PAGAMENTO - GERAL</v>
      </c>
      <c r="H25" s="33" t="str">
        <f>IFERROR(VLOOKUP($B25,'Tabelas auxiliares'!$A$66:$C$106,3,FALSE),"")</f>
        <v>FOLHA DE PAGAMENTO / CONTRIBUICAO PARA O PSS / SUBSTITUICOES / INSS PATRONAL / PASEP</v>
      </c>
      <c r="I25" s="205" t="s">
        <v>679</v>
      </c>
      <c r="J25" s="205" t="s">
        <v>689</v>
      </c>
      <c r="K25" s="205" t="s">
        <v>690</v>
      </c>
      <c r="L25" s="205" t="s">
        <v>691</v>
      </c>
      <c r="M25" s="205" t="s">
        <v>683</v>
      </c>
      <c r="N25" s="205" t="s">
        <v>112</v>
      </c>
      <c r="O25" s="205" t="s">
        <v>570</v>
      </c>
      <c r="P25" s="205" t="s">
        <v>684</v>
      </c>
      <c r="Q25" s="205" t="s">
        <v>549</v>
      </c>
      <c r="R25" s="205" t="s">
        <v>545</v>
      </c>
      <c r="S25" s="205" t="s">
        <v>550</v>
      </c>
      <c r="T25" s="205" t="s">
        <v>685</v>
      </c>
      <c r="U25" s="205" t="s">
        <v>106</v>
      </c>
      <c r="V25" s="205" t="s">
        <v>686</v>
      </c>
      <c r="W25" s="205" t="s">
        <v>687</v>
      </c>
      <c r="X25" s="205" t="s">
        <v>692</v>
      </c>
      <c r="Y25" s="33" t="str">
        <f t="shared" si="0"/>
        <v>3</v>
      </c>
      <c r="Z25" s="33" t="str">
        <f>IF(T25="","",IF(AND(T25&lt;&gt;'Tabelas auxiliares'!$B$240,T25&lt;&gt;'Tabelas auxiliares'!$B$241,T25&lt;&gt;'Tabelas auxiliares'!$C$240,T25&lt;&gt;'Tabelas auxiliares'!$C$241,T25&lt;&gt;'Tabelas auxiliares'!$D$240),"FOLHA DE PESSOAL",IF(Y25='Tabelas auxiliares'!$A$241,"CUSTEIO",IF(Y25='Tabelas auxiliares'!$A$240,"INVESTIMENTO","ERRO - VERIFICAR"))))</f>
        <v>FOLHA DE PESSOAL</v>
      </c>
      <c r="AA25" s="46">
        <f t="shared" si="1"/>
        <v>1817.7</v>
      </c>
      <c r="AB25" s="206"/>
      <c r="AC25" s="206"/>
      <c r="AD25" s="206">
        <v>1817.7</v>
      </c>
      <c r="AE25" s="54" t="str">
        <f t="shared" si="2"/>
        <v>2025</v>
      </c>
      <c r="AF25" s="54"/>
      <c r="AG25" s="54"/>
      <c r="AH25" s="54"/>
      <c r="AI25" s="54"/>
      <c r="AJ25" s="54"/>
      <c r="AK25" s="54"/>
      <c r="AL25" s="54"/>
      <c r="AM25" s="54"/>
      <c r="AN25" s="54"/>
      <c r="AO25" s="54"/>
      <c r="AP25" s="54"/>
    </row>
    <row r="26" spans="1:42" x14ac:dyDescent="0.25">
      <c r="A26" t="s">
        <v>538</v>
      </c>
      <c r="B26" t="s">
        <v>229</v>
      </c>
      <c r="C26" t="s">
        <v>537</v>
      </c>
      <c r="D26" t="s">
        <v>83</v>
      </c>
      <c r="E26" t="s">
        <v>105</v>
      </c>
      <c r="F26" s="33" t="str">
        <f>IFERROR(VLOOKUP(D26,'Tabelas auxiliares'!$A$3:$B$62,2,FALSE),"")</f>
        <v>SUGEPE-FOLHA - PASEP + AUX. MORADIA</v>
      </c>
      <c r="G26" s="33" t="str">
        <f>IFERROR(VLOOKUP($B26,'Tabelas auxiliares'!$A$66:$C$106,2,FALSE),"")</f>
        <v>FOLHA DE PAGAMENTO - GERAL</v>
      </c>
      <c r="H26" s="33" t="str">
        <f>IFERROR(VLOOKUP($B26,'Tabelas auxiliares'!$A$66:$C$106,3,FALSE),"")</f>
        <v>FOLHA DE PAGAMENTO / CONTRIBUICAO PARA O PSS / SUBSTITUICOES / INSS PATRONAL / PASEP</v>
      </c>
      <c r="I26" s="205" t="s">
        <v>679</v>
      </c>
      <c r="J26" s="205" t="s">
        <v>693</v>
      </c>
      <c r="K26" s="205" t="s">
        <v>694</v>
      </c>
      <c r="L26" s="205" t="s">
        <v>695</v>
      </c>
      <c r="M26" s="205" t="s">
        <v>683</v>
      </c>
      <c r="N26" s="205" t="s">
        <v>112</v>
      </c>
      <c r="O26" s="205" t="s">
        <v>570</v>
      </c>
      <c r="P26" s="205" t="s">
        <v>684</v>
      </c>
      <c r="Q26" s="205" t="s">
        <v>549</v>
      </c>
      <c r="R26" s="205" t="s">
        <v>545</v>
      </c>
      <c r="S26" s="205" t="s">
        <v>550</v>
      </c>
      <c r="T26" s="205" t="s">
        <v>685</v>
      </c>
      <c r="U26" s="205" t="s">
        <v>106</v>
      </c>
      <c r="V26" s="205" t="s">
        <v>686</v>
      </c>
      <c r="W26" s="205" t="s">
        <v>687</v>
      </c>
      <c r="X26" s="205" t="s">
        <v>696</v>
      </c>
      <c r="Y26" s="33" t="str">
        <f t="shared" si="0"/>
        <v>3</v>
      </c>
      <c r="Z26" s="33" t="str">
        <f>IF(T26="","",IF(AND(T26&lt;&gt;'Tabelas auxiliares'!$B$240,T26&lt;&gt;'Tabelas auxiliares'!$B$241,T26&lt;&gt;'Tabelas auxiliares'!$C$240,T26&lt;&gt;'Tabelas auxiliares'!$C$241,T26&lt;&gt;'Tabelas auxiliares'!$D$240),"FOLHA DE PESSOAL",IF(Y26='Tabelas auxiliares'!$A$241,"CUSTEIO",IF(Y26='Tabelas auxiliares'!$A$240,"INVESTIMENTO","ERRO - VERIFICAR"))))</f>
        <v>FOLHA DE PESSOAL</v>
      </c>
      <c r="AA26" s="46">
        <f t="shared" si="1"/>
        <v>905.42</v>
      </c>
      <c r="AB26" s="206"/>
      <c r="AC26" s="206"/>
      <c r="AD26" s="206">
        <v>905.42</v>
      </c>
      <c r="AE26" s="54" t="str">
        <f t="shared" si="2"/>
        <v>2025</v>
      </c>
      <c r="AF26" s="54"/>
      <c r="AG26" s="54"/>
      <c r="AH26" s="54"/>
      <c r="AI26" s="54"/>
      <c r="AJ26" s="54"/>
      <c r="AK26" s="54"/>
      <c r="AL26" s="54"/>
      <c r="AM26" s="54"/>
      <c r="AN26" s="54"/>
      <c r="AO26" s="54"/>
      <c r="AP26" s="54"/>
    </row>
    <row r="27" spans="1:42" x14ac:dyDescent="0.25">
      <c r="A27" t="s">
        <v>538</v>
      </c>
      <c r="B27" t="s">
        <v>229</v>
      </c>
      <c r="C27" t="s">
        <v>537</v>
      </c>
      <c r="D27" t="s">
        <v>83</v>
      </c>
      <c r="E27" t="s">
        <v>105</v>
      </c>
      <c r="F27" s="33" t="str">
        <f>IFERROR(VLOOKUP(D27,'Tabelas auxiliares'!$A$3:$B$62,2,FALSE),"")</f>
        <v>SUGEPE-FOLHA - PASEP + AUX. MORADIA</v>
      </c>
      <c r="G27" s="33" t="str">
        <f>IFERROR(VLOOKUP($B27,'Tabelas auxiliares'!$A$66:$C$106,2,FALSE),"")</f>
        <v>FOLHA DE PAGAMENTO - GERAL</v>
      </c>
      <c r="H27" s="33" t="str">
        <f>IFERROR(VLOOKUP($B27,'Tabelas auxiliares'!$A$66:$C$106,3,FALSE),"")</f>
        <v>FOLHA DE PAGAMENTO / CONTRIBUICAO PARA O PSS / SUBSTITUICOES / INSS PATRONAL / PASEP</v>
      </c>
      <c r="I27" s="205" t="s">
        <v>679</v>
      </c>
      <c r="J27" s="205" t="s">
        <v>697</v>
      </c>
      <c r="K27" s="205" t="s">
        <v>698</v>
      </c>
      <c r="L27" s="205" t="s">
        <v>699</v>
      </c>
      <c r="M27" s="205" t="s">
        <v>683</v>
      </c>
      <c r="N27" s="205" t="s">
        <v>112</v>
      </c>
      <c r="O27" s="205" t="s">
        <v>570</v>
      </c>
      <c r="P27" s="205" t="s">
        <v>684</v>
      </c>
      <c r="Q27" s="205" t="s">
        <v>549</v>
      </c>
      <c r="R27" s="205" t="s">
        <v>545</v>
      </c>
      <c r="S27" s="205" t="s">
        <v>550</v>
      </c>
      <c r="T27" s="205" t="s">
        <v>685</v>
      </c>
      <c r="U27" s="205" t="s">
        <v>106</v>
      </c>
      <c r="V27" s="205" t="s">
        <v>686</v>
      </c>
      <c r="W27" s="205" t="s">
        <v>687</v>
      </c>
      <c r="X27" s="205" t="s">
        <v>700</v>
      </c>
      <c r="Y27" s="33" t="str">
        <f t="shared" si="0"/>
        <v>3</v>
      </c>
      <c r="Z27" s="33" t="str">
        <f>IF(T27="","",IF(AND(T27&lt;&gt;'Tabelas auxiliares'!$B$240,T27&lt;&gt;'Tabelas auxiliares'!$B$241,T27&lt;&gt;'Tabelas auxiliares'!$C$240,T27&lt;&gt;'Tabelas auxiliares'!$C$241,T27&lt;&gt;'Tabelas auxiliares'!$D$240),"FOLHA DE PESSOAL",IF(Y27='Tabelas auxiliares'!$A$241,"CUSTEIO",IF(Y27='Tabelas auxiliares'!$A$240,"INVESTIMENTO","ERRO - VERIFICAR"))))</f>
        <v>FOLHA DE PESSOAL</v>
      </c>
      <c r="AA27" s="46">
        <f t="shared" si="1"/>
        <v>1116.48</v>
      </c>
      <c r="AB27" s="206"/>
      <c r="AC27" s="206"/>
      <c r="AD27" s="206">
        <v>1116.48</v>
      </c>
      <c r="AE27" s="54" t="str">
        <f t="shared" si="2"/>
        <v>2025</v>
      </c>
      <c r="AF27" s="54"/>
      <c r="AG27" s="54"/>
      <c r="AH27" s="54"/>
      <c r="AI27" s="54"/>
      <c r="AJ27" s="54"/>
      <c r="AK27" s="54"/>
      <c r="AL27" s="54"/>
      <c r="AM27" s="54"/>
      <c r="AN27" s="54"/>
      <c r="AO27" s="54"/>
      <c r="AP27" s="54"/>
    </row>
    <row r="28" spans="1:42" x14ac:dyDescent="0.25">
      <c r="A28" t="s">
        <v>538</v>
      </c>
      <c r="B28" t="s">
        <v>229</v>
      </c>
      <c r="C28" t="s">
        <v>537</v>
      </c>
      <c r="D28" t="s">
        <v>83</v>
      </c>
      <c r="E28" t="s">
        <v>105</v>
      </c>
      <c r="F28" s="33" t="str">
        <f>IFERROR(VLOOKUP(D28,'Tabelas auxiliares'!$A$3:$B$62,2,FALSE),"")</f>
        <v>SUGEPE-FOLHA - PASEP + AUX. MORADIA</v>
      </c>
      <c r="G28" s="33" t="str">
        <f>IFERROR(VLOOKUP($B28,'Tabelas auxiliares'!$A$66:$C$106,2,FALSE),"")</f>
        <v>FOLHA DE PAGAMENTO - GERAL</v>
      </c>
      <c r="H28" s="33" t="str">
        <f>IFERROR(VLOOKUP($B28,'Tabelas auxiliares'!$A$66:$C$106,3,FALSE),"")</f>
        <v>FOLHA DE PAGAMENTO / CONTRIBUICAO PARA O PSS / SUBSTITUICOES / INSS PATRONAL / PASEP</v>
      </c>
      <c r="I28" s="205" t="s">
        <v>679</v>
      </c>
      <c r="J28" s="205" t="s">
        <v>701</v>
      </c>
      <c r="K28" s="205" t="s">
        <v>702</v>
      </c>
      <c r="L28" s="205" t="s">
        <v>703</v>
      </c>
      <c r="M28" s="205" t="s">
        <v>683</v>
      </c>
      <c r="N28" s="205" t="s">
        <v>112</v>
      </c>
      <c r="O28" s="205" t="s">
        <v>570</v>
      </c>
      <c r="P28" s="205" t="s">
        <v>684</v>
      </c>
      <c r="Q28" s="205" t="s">
        <v>549</v>
      </c>
      <c r="R28" s="205" t="s">
        <v>545</v>
      </c>
      <c r="S28" s="205" t="s">
        <v>550</v>
      </c>
      <c r="T28" s="205" t="s">
        <v>685</v>
      </c>
      <c r="U28" s="205" t="s">
        <v>106</v>
      </c>
      <c r="V28" s="205" t="s">
        <v>686</v>
      </c>
      <c r="W28" s="205" t="s">
        <v>687</v>
      </c>
      <c r="X28" s="205" t="s">
        <v>704</v>
      </c>
      <c r="Y28" s="33" t="str">
        <f t="shared" si="0"/>
        <v>3</v>
      </c>
      <c r="Z28" s="33" t="str">
        <f>IF(T28="","",IF(AND(T28&lt;&gt;'Tabelas auxiliares'!$B$240,T28&lt;&gt;'Tabelas auxiliares'!$B$241,T28&lt;&gt;'Tabelas auxiliares'!$C$240,T28&lt;&gt;'Tabelas auxiliares'!$C$241,T28&lt;&gt;'Tabelas auxiliares'!$D$240),"FOLHA DE PESSOAL",IF(Y28='Tabelas auxiliares'!$A$241,"CUSTEIO",IF(Y28='Tabelas auxiliares'!$A$240,"INVESTIMENTO","ERRO - VERIFICAR"))))</f>
        <v>FOLHA DE PESSOAL</v>
      </c>
      <c r="AA28" s="46">
        <f t="shared" si="1"/>
        <v>5233.24</v>
      </c>
      <c r="AB28" s="206"/>
      <c r="AC28" s="206"/>
      <c r="AD28" s="205">
        <v>5233.24</v>
      </c>
      <c r="AE28" s="54" t="str">
        <f t="shared" si="2"/>
        <v>2025</v>
      </c>
      <c r="AF28" s="54"/>
      <c r="AG28" s="54"/>
      <c r="AH28" s="54"/>
      <c r="AI28" s="54"/>
      <c r="AJ28" s="54"/>
      <c r="AK28" s="54"/>
      <c r="AL28" s="54"/>
      <c r="AM28" s="54"/>
      <c r="AN28" s="54"/>
      <c r="AO28" s="54"/>
      <c r="AP28" s="54"/>
    </row>
    <row r="29" spans="1:42" x14ac:dyDescent="0.25">
      <c r="A29" t="s">
        <v>538</v>
      </c>
      <c r="B29" t="s">
        <v>229</v>
      </c>
      <c r="C29" t="s">
        <v>537</v>
      </c>
      <c r="D29" t="s">
        <v>83</v>
      </c>
      <c r="E29" t="s">
        <v>105</v>
      </c>
      <c r="F29" s="33" t="str">
        <f>IFERROR(VLOOKUP(D29,'Tabelas auxiliares'!$A$3:$B$62,2,FALSE),"")</f>
        <v>SUGEPE-FOLHA - PASEP + AUX. MORADIA</v>
      </c>
      <c r="G29" s="33" t="str">
        <f>IFERROR(VLOOKUP($B29,'Tabelas auxiliares'!$A$66:$C$106,2,FALSE),"")</f>
        <v>FOLHA DE PAGAMENTO - GERAL</v>
      </c>
      <c r="H29" s="33" t="str">
        <f>IFERROR(VLOOKUP($B29,'Tabelas auxiliares'!$A$66:$C$106,3,FALSE),"")</f>
        <v>FOLHA DE PAGAMENTO / CONTRIBUICAO PARA O PSS / SUBSTITUICOES / INSS PATRONAL / PASEP</v>
      </c>
      <c r="I29" s="205" t="s">
        <v>705</v>
      </c>
      <c r="J29" s="205" t="s">
        <v>706</v>
      </c>
      <c r="K29" s="205" t="s">
        <v>707</v>
      </c>
      <c r="L29" s="205" t="s">
        <v>708</v>
      </c>
      <c r="M29" s="205" t="s">
        <v>709</v>
      </c>
      <c r="N29" s="205" t="s">
        <v>113</v>
      </c>
      <c r="O29" s="205" t="s">
        <v>570</v>
      </c>
      <c r="P29" s="205" t="s">
        <v>710</v>
      </c>
      <c r="Q29" s="205" t="s">
        <v>549</v>
      </c>
      <c r="R29" s="205" t="s">
        <v>545</v>
      </c>
      <c r="S29" s="205" t="s">
        <v>550</v>
      </c>
      <c r="T29" s="205" t="s">
        <v>711</v>
      </c>
      <c r="U29" s="205" t="s">
        <v>122</v>
      </c>
      <c r="V29" s="205" t="s">
        <v>712</v>
      </c>
      <c r="W29" s="205" t="s">
        <v>713</v>
      </c>
      <c r="X29" s="205" t="s">
        <v>714</v>
      </c>
      <c r="Y29" s="33" t="str">
        <f t="shared" si="0"/>
        <v>3</v>
      </c>
      <c r="Z29" s="33" t="str">
        <f>IF(T29="","",IF(AND(T29&lt;&gt;'Tabelas auxiliares'!$B$240,T29&lt;&gt;'Tabelas auxiliares'!$B$241,T29&lt;&gt;'Tabelas auxiliares'!$C$240,T29&lt;&gt;'Tabelas auxiliares'!$C$241,T29&lt;&gt;'Tabelas auxiliares'!$D$240),"FOLHA DE PESSOAL",IF(Y29='Tabelas auxiliares'!$A$241,"CUSTEIO",IF(Y29='Tabelas auxiliares'!$A$240,"INVESTIMENTO","ERRO - VERIFICAR"))))</f>
        <v>FOLHA DE PESSOAL</v>
      </c>
      <c r="AA29" s="46">
        <f t="shared" si="1"/>
        <v>151514.91</v>
      </c>
      <c r="AB29" s="206"/>
      <c r="AC29" s="206"/>
      <c r="AD29" s="205">
        <v>151514.91</v>
      </c>
      <c r="AE29" s="54" t="str">
        <f t="shared" si="2"/>
        <v>2025</v>
      </c>
      <c r="AF29" s="54"/>
      <c r="AG29" s="54"/>
      <c r="AH29" s="54"/>
      <c r="AI29" s="54"/>
      <c r="AJ29" s="54"/>
      <c r="AK29" s="54"/>
      <c r="AL29" s="54"/>
      <c r="AM29" s="54"/>
      <c r="AN29" s="54"/>
      <c r="AO29" s="54"/>
      <c r="AP29" s="54"/>
    </row>
    <row r="30" spans="1:42" x14ac:dyDescent="0.25">
      <c r="A30" t="s">
        <v>538</v>
      </c>
      <c r="B30" t="s">
        <v>229</v>
      </c>
      <c r="C30" t="s">
        <v>537</v>
      </c>
      <c r="D30" t="s">
        <v>83</v>
      </c>
      <c r="E30" t="s">
        <v>105</v>
      </c>
      <c r="F30" s="33" t="str">
        <f>IFERROR(VLOOKUP(D30,'Tabelas auxiliares'!$A$3:$B$62,2,FALSE),"")</f>
        <v>SUGEPE-FOLHA - PASEP + AUX. MORADIA</v>
      </c>
      <c r="G30" s="33" t="str">
        <f>IFERROR(VLOOKUP($B30,'Tabelas auxiliares'!$A$66:$C$106,2,FALSE),"")</f>
        <v>FOLHA DE PAGAMENTO - GERAL</v>
      </c>
      <c r="H30" s="33" t="str">
        <f>IFERROR(VLOOKUP($B30,'Tabelas auxiliares'!$A$66:$C$106,3,FALSE),"")</f>
        <v>FOLHA DE PAGAMENTO / CONTRIBUICAO PARA O PSS / SUBSTITUICOES / INSS PATRONAL / PASEP</v>
      </c>
      <c r="I30" s="205" t="s">
        <v>705</v>
      </c>
      <c r="J30" s="205" t="s">
        <v>706</v>
      </c>
      <c r="K30" s="205" t="s">
        <v>707</v>
      </c>
      <c r="L30" s="205" t="s">
        <v>708</v>
      </c>
      <c r="M30" s="205" t="s">
        <v>709</v>
      </c>
      <c r="N30" s="205" t="s">
        <v>113</v>
      </c>
      <c r="O30" s="205" t="s">
        <v>570</v>
      </c>
      <c r="P30" s="205" t="s">
        <v>710</v>
      </c>
      <c r="Q30" s="205" t="s">
        <v>549</v>
      </c>
      <c r="R30" s="205" t="s">
        <v>545</v>
      </c>
      <c r="S30" s="205" t="s">
        <v>550</v>
      </c>
      <c r="T30" s="205" t="s">
        <v>711</v>
      </c>
      <c r="U30" s="205" t="s">
        <v>122</v>
      </c>
      <c r="V30" s="205" t="s">
        <v>715</v>
      </c>
      <c r="W30" s="205" t="s">
        <v>716</v>
      </c>
      <c r="X30" s="205" t="s">
        <v>717</v>
      </c>
      <c r="Y30" s="33" t="str">
        <f t="shared" si="0"/>
        <v>3</v>
      </c>
      <c r="Z30" s="33" t="str">
        <f>IF(T30="","",IF(AND(T30&lt;&gt;'Tabelas auxiliares'!$B$240,T30&lt;&gt;'Tabelas auxiliares'!$B$241,T30&lt;&gt;'Tabelas auxiliares'!$C$240,T30&lt;&gt;'Tabelas auxiliares'!$C$241,T30&lt;&gt;'Tabelas auxiliares'!$D$240),"FOLHA DE PESSOAL",IF(Y30='Tabelas auxiliares'!$A$241,"CUSTEIO",IF(Y30='Tabelas auxiliares'!$A$240,"INVESTIMENTO","ERRO - VERIFICAR"))))</f>
        <v>FOLHA DE PESSOAL</v>
      </c>
      <c r="AA30" s="46">
        <f t="shared" si="1"/>
        <v>7575.74</v>
      </c>
      <c r="AB30" s="206"/>
      <c r="AC30" s="206"/>
      <c r="AD30" s="205">
        <v>7575.74</v>
      </c>
      <c r="AE30" s="54" t="str">
        <f t="shared" si="2"/>
        <v>2025</v>
      </c>
      <c r="AF30" s="54"/>
      <c r="AG30" s="54"/>
      <c r="AH30" s="54"/>
      <c r="AI30" s="54"/>
      <c r="AJ30" s="54"/>
      <c r="AK30" s="54"/>
      <c r="AL30" s="54"/>
      <c r="AM30" s="54"/>
      <c r="AN30" s="54"/>
      <c r="AO30" s="54"/>
      <c r="AP30" s="54"/>
    </row>
    <row r="31" spans="1:42" x14ac:dyDescent="0.25">
      <c r="A31" t="s">
        <v>538</v>
      </c>
      <c r="B31" t="s">
        <v>229</v>
      </c>
      <c r="C31" t="s">
        <v>537</v>
      </c>
      <c r="D31" t="s">
        <v>83</v>
      </c>
      <c r="E31" t="s">
        <v>105</v>
      </c>
      <c r="F31" s="33" t="str">
        <f>IFERROR(VLOOKUP(D31,'Tabelas auxiliares'!$A$3:$B$62,2,FALSE),"")</f>
        <v>SUGEPE-FOLHA - PASEP + AUX. MORADIA</v>
      </c>
      <c r="G31" s="33" t="str">
        <f>IFERROR(VLOOKUP($B31,'Tabelas auxiliares'!$A$66:$C$106,2,FALSE),"")</f>
        <v>FOLHA DE PAGAMENTO - GERAL</v>
      </c>
      <c r="H31" s="33" t="str">
        <f>IFERROR(VLOOKUP($B31,'Tabelas auxiliares'!$A$66:$C$106,3,FALSE),"")</f>
        <v>FOLHA DE PAGAMENTO / CONTRIBUICAO PARA O PSS / SUBSTITUICOES / INSS PATRONAL / PASEP</v>
      </c>
      <c r="I31" s="205" t="s">
        <v>718</v>
      </c>
      <c r="J31" s="205" t="s">
        <v>719</v>
      </c>
      <c r="K31" s="205" t="s">
        <v>720</v>
      </c>
      <c r="L31" s="205" t="s">
        <v>721</v>
      </c>
      <c r="M31" s="205" t="s">
        <v>545</v>
      </c>
      <c r="N31" s="205" t="s">
        <v>111</v>
      </c>
      <c r="O31" s="205" t="s">
        <v>570</v>
      </c>
      <c r="P31" s="205" t="s">
        <v>722</v>
      </c>
      <c r="Q31" s="205" t="s">
        <v>549</v>
      </c>
      <c r="R31" s="205" t="s">
        <v>545</v>
      </c>
      <c r="S31" s="205" t="s">
        <v>723</v>
      </c>
      <c r="T31" s="205" t="s">
        <v>711</v>
      </c>
      <c r="U31" s="205" t="s">
        <v>121</v>
      </c>
      <c r="V31" s="205" t="s">
        <v>724</v>
      </c>
      <c r="W31" s="205" t="s">
        <v>725</v>
      </c>
      <c r="X31" s="205" t="s">
        <v>726</v>
      </c>
      <c r="Y31" s="33" t="str">
        <f t="shared" si="0"/>
        <v>3</v>
      </c>
      <c r="Z31" s="33" t="str">
        <f>IF(T31="","",IF(AND(T31&lt;&gt;'Tabelas auxiliares'!$B$240,T31&lt;&gt;'Tabelas auxiliares'!$B$241,T31&lt;&gt;'Tabelas auxiliares'!$C$240,T31&lt;&gt;'Tabelas auxiliares'!$C$241,T31&lt;&gt;'Tabelas auxiliares'!$D$240),"FOLHA DE PESSOAL",IF(Y31='Tabelas auxiliares'!$A$241,"CUSTEIO",IF(Y31='Tabelas auxiliares'!$A$240,"INVESTIMENTO","ERRO - VERIFICAR"))))</f>
        <v>FOLHA DE PESSOAL</v>
      </c>
      <c r="AA31" s="46">
        <f t="shared" si="1"/>
        <v>481690.63</v>
      </c>
      <c r="AB31" s="206"/>
      <c r="AC31" s="206">
        <v>481690.63</v>
      </c>
      <c r="AD31" s="205"/>
      <c r="AE31" s="54" t="str">
        <f t="shared" si="2"/>
        <v>2025</v>
      </c>
      <c r="AF31" s="54"/>
      <c r="AG31" s="54"/>
      <c r="AH31" s="54"/>
      <c r="AI31" s="54"/>
      <c r="AJ31" s="54"/>
      <c r="AK31" s="54"/>
      <c r="AL31" s="54"/>
      <c r="AM31" s="54"/>
      <c r="AN31" s="54"/>
      <c r="AO31" s="54"/>
      <c r="AP31" s="54"/>
    </row>
    <row r="32" spans="1:42" x14ac:dyDescent="0.25">
      <c r="A32" t="s">
        <v>538</v>
      </c>
      <c r="B32" t="s">
        <v>229</v>
      </c>
      <c r="C32" t="s">
        <v>537</v>
      </c>
      <c r="D32" t="s">
        <v>83</v>
      </c>
      <c r="E32" t="s">
        <v>105</v>
      </c>
      <c r="F32" s="33" t="str">
        <f>IFERROR(VLOOKUP(D32,'Tabelas auxiliares'!$A$3:$B$62,2,FALSE),"")</f>
        <v>SUGEPE-FOLHA - PASEP + AUX. MORADIA</v>
      </c>
      <c r="G32" s="33" t="str">
        <f>IFERROR(VLOOKUP($B32,'Tabelas auxiliares'!$A$66:$C$106,2,FALSE),"")</f>
        <v>FOLHA DE PAGAMENTO - GERAL</v>
      </c>
      <c r="H32" s="33" t="str">
        <f>IFERROR(VLOOKUP($B32,'Tabelas auxiliares'!$A$66:$C$106,3,FALSE),"")</f>
        <v>FOLHA DE PAGAMENTO / CONTRIBUICAO PARA O PSS / SUBSTITUICOES / INSS PATRONAL / PASEP</v>
      </c>
      <c r="I32" s="205" t="s">
        <v>718</v>
      </c>
      <c r="J32" s="205" t="s">
        <v>719</v>
      </c>
      <c r="K32" s="205" t="s">
        <v>720</v>
      </c>
      <c r="L32" s="205" t="s">
        <v>721</v>
      </c>
      <c r="M32" s="205" t="s">
        <v>545</v>
      </c>
      <c r="N32" s="205" t="s">
        <v>111</v>
      </c>
      <c r="O32" s="205" t="s">
        <v>570</v>
      </c>
      <c r="P32" s="205" t="s">
        <v>722</v>
      </c>
      <c r="Q32" s="205" t="s">
        <v>549</v>
      </c>
      <c r="R32" s="205" t="s">
        <v>545</v>
      </c>
      <c r="S32" s="205" t="s">
        <v>723</v>
      </c>
      <c r="T32" s="205" t="s">
        <v>711</v>
      </c>
      <c r="U32" s="205" t="s">
        <v>121</v>
      </c>
      <c r="V32" s="205" t="s">
        <v>727</v>
      </c>
      <c r="W32" s="205" t="s">
        <v>728</v>
      </c>
      <c r="X32" s="205" t="s">
        <v>729</v>
      </c>
      <c r="Y32" s="33" t="str">
        <f t="shared" si="0"/>
        <v>3</v>
      </c>
      <c r="Z32" s="33" t="str">
        <f>IF(T32="","",IF(AND(T32&lt;&gt;'Tabelas auxiliares'!$B$240,T32&lt;&gt;'Tabelas auxiliares'!$B$241,T32&lt;&gt;'Tabelas auxiliares'!$C$240,T32&lt;&gt;'Tabelas auxiliares'!$C$241,T32&lt;&gt;'Tabelas auxiliares'!$D$240),"FOLHA DE PESSOAL",IF(Y32='Tabelas auxiliares'!$A$241,"CUSTEIO",IF(Y32='Tabelas auxiliares'!$A$240,"INVESTIMENTO","ERRO - VERIFICAR"))))</f>
        <v>FOLHA DE PESSOAL</v>
      </c>
      <c r="AA32" s="46">
        <f t="shared" si="1"/>
        <v>9057.2800000000007</v>
      </c>
      <c r="AB32" s="206"/>
      <c r="AC32" s="206">
        <v>9057.2800000000007</v>
      </c>
      <c r="AD32" s="206"/>
      <c r="AE32" s="54" t="str">
        <f t="shared" si="2"/>
        <v>2025</v>
      </c>
      <c r="AF32" s="54"/>
      <c r="AG32" s="54"/>
      <c r="AH32" s="54"/>
      <c r="AI32" s="54"/>
      <c r="AJ32" s="54"/>
      <c r="AK32" s="54"/>
      <c r="AL32" s="54"/>
      <c r="AM32" s="54"/>
      <c r="AN32" s="54"/>
      <c r="AO32" s="54"/>
      <c r="AP32" s="54"/>
    </row>
    <row r="33" spans="1:42" x14ac:dyDescent="0.25">
      <c r="A33" t="s">
        <v>538</v>
      </c>
      <c r="B33" t="s">
        <v>229</v>
      </c>
      <c r="C33" t="s">
        <v>537</v>
      </c>
      <c r="D33" t="s">
        <v>83</v>
      </c>
      <c r="E33" t="s">
        <v>105</v>
      </c>
      <c r="F33" s="33" t="str">
        <f>IFERROR(VLOOKUP(D33,'Tabelas auxiliares'!$A$3:$B$62,2,FALSE),"")</f>
        <v>SUGEPE-FOLHA - PASEP + AUX. MORADIA</v>
      </c>
      <c r="G33" s="33" t="str">
        <f>IFERROR(VLOOKUP($B33,'Tabelas auxiliares'!$A$66:$C$106,2,FALSE),"")</f>
        <v>FOLHA DE PAGAMENTO - GERAL</v>
      </c>
      <c r="H33" s="33" t="str">
        <f>IFERROR(VLOOKUP($B33,'Tabelas auxiliares'!$A$66:$C$106,3,FALSE),"")</f>
        <v>FOLHA DE PAGAMENTO / CONTRIBUICAO PARA O PSS / SUBSTITUICOES / INSS PATRONAL / PASEP</v>
      </c>
      <c r="I33" s="205" t="s">
        <v>718</v>
      </c>
      <c r="J33" s="205" t="s">
        <v>719</v>
      </c>
      <c r="K33" s="205" t="s">
        <v>720</v>
      </c>
      <c r="L33" s="205" t="s">
        <v>721</v>
      </c>
      <c r="M33" s="205" t="s">
        <v>545</v>
      </c>
      <c r="N33" s="205" t="s">
        <v>111</v>
      </c>
      <c r="O33" s="205" t="s">
        <v>570</v>
      </c>
      <c r="P33" s="205" t="s">
        <v>722</v>
      </c>
      <c r="Q33" s="205" t="s">
        <v>549</v>
      </c>
      <c r="R33" s="205" t="s">
        <v>545</v>
      </c>
      <c r="S33" s="205" t="s">
        <v>723</v>
      </c>
      <c r="T33" s="205" t="s">
        <v>711</v>
      </c>
      <c r="U33" s="205" t="s">
        <v>121</v>
      </c>
      <c r="V33" s="205" t="s">
        <v>730</v>
      </c>
      <c r="W33" s="205" t="s">
        <v>731</v>
      </c>
      <c r="X33" s="205" t="s">
        <v>732</v>
      </c>
      <c r="Y33" s="33" t="str">
        <f t="shared" si="0"/>
        <v>3</v>
      </c>
      <c r="Z33" s="33" t="str">
        <f>IF(T33="","",IF(AND(T33&lt;&gt;'Tabelas auxiliares'!$B$240,T33&lt;&gt;'Tabelas auxiliares'!$B$241,T33&lt;&gt;'Tabelas auxiliares'!$C$240,T33&lt;&gt;'Tabelas auxiliares'!$C$241,T33&lt;&gt;'Tabelas auxiliares'!$D$240),"FOLHA DE PESSOAL",IF(Y33='Tabelas auxiliares'!$A$241,"CUSTEIO",IF(Y33='Tabelas auxiliares'!$A$240,"INVESTIMENTO","ERRO - VERIFICAR"))))</f>
        <v>FOLHA DE PESSOAL</v>
      </c>
      <c r="AA33" s="46">
        <f t="shared" si="1"/>
        <v>252.37</v>
      </c>
      <c r="AB33" s="206"/>
      <c r="AC33" s="206">
        <v>252.37</v>
      </c>
      <c r="AD33" s="206"/>
      <c r="AE33" s="54" t="str">
        <f t="shared" si="2"/>
        <v>2025</v>
      </c>
      <c r="AF33" s="54"/>
      <c r="AG33" s="54"/>
      <c r="AH33" s="54"/>
      <c r="AI33" s="54"/>
      <c r="AJ33" s="54"/>
      <c r="AK33" s="54"/>
      <c r="AL33" s="54"/>
      <c r="AM33" s="54"/>
      <c r="AN33" s="54"/>
      <c r="AO33" s="54"/>
      <c r="AP33" s="54"/>
    </row>
    <row r="34" spans="1:42" x14ac:dyDescent="0.25">
      <c r="A34" t="s">
        <v>538</v>
      </c>
      <c r="B34" t="s">
        <v>229</v>
      </c>
      <c r="C34" t="s">
        <v>537</v>
      </c>
      <c r="D34" t="s">
        <v>83</v>
      </c>
      <c r="E34" t="s">
        <v>105</v>
      </c>
      <c r="F34" s="33" t="str">
        <f>IFERROR(VLOOKUP(D34,'Tabelas auxiliares'!$A$3:$B$62,2,FALSE),"")</f>
        <v>SUGEPE-FOLHA - PASEP + AUX. MORADIA</v>
      </c>
      <c r="G34" s="33" t="str">
        <f>IFERROR(VLOOKUP($B34,'Tabelas auxiliares'!$A$66:$C$106,2,FALSE),"")</f>
        <v>FOLHA DE PAGAMENTO - GERAL</v>
      </c>
      <c r="H34" s="33" t="str">
        <f>IFERROR(VLOOKUP($B34,'Tabelas auxiliares'!$A$66:$C$106,3,FALSE),"")</f>
        <v>FOLHA DE PAGAMENTO / CONTRIBUICAO PARA O PSS / SUBSTITUICOES / INSS PATRONAL / PASEP</v>
      </c>
      <c r="I34" s="205" t="s">
        <v>718</v>
      </c>
      <c r="J34" s="205" t="s">
        <v>719</v>
      </c>
      <c r="K34" s="205" t="s">
        <v>733</v>
      </c>
      <c r="L34" s="205" t="s">
        <v>721</v>
      </c>
      <c r="M34" s="205" t="s">
        <v>545</v>
      </c>
      <c r="N34" s="205" t="s">
        <v>111</v>
      </c>
      <c r="O34" s="205" t="s">
        <v>570</v>
      </c>
      <c r="P34" s="205" t="s">
        <v>722</v>
      </c>
      <c r="Q34" s="205" t="s">
        <v>549</v>
      </c>
      <c r="R34" s="205" t="s">
        <v>545</v>
      </c>
      <c r="S34" s="205" t="s">
        <v>723</v>
      </c>
      <c r="T34" s="205" t="s">
        <v>711</v>
      </c>
      <c r="U34" s="205" t="s">
        <v>121</v>
      </c>
      <c r="V34" s="205" t="s">
        <v>734</v>
      </c>
      <c r="W34" s="205" t="s">
        <v>735</v>
      </c>
      <c r="X34" s="205" t="s">
        <v>736</v>
      </c>
      <c r="Y34" s="33" t="str">
        <f t="shared" si="0"/>
        <v>3</v>
      </c>
      <c r="Z34" s="33" t="str">
        <f>IF(T34="","",IF(AND(T34&lt;&gt;'Tabelas auxiliares'!$B$240,T34&lt;&gt;'Tabelas auxiliares'!$B$241,T34&lt;&gt;'Tabelas auxiliares'!$C$240,T34&lt;&gt;'Tabelas auxiliares'!$C$241,T34&lt;&gt;'Tabelas auxiliares'!$D$240),"FOLHA DE PESSOAL",IF(Y34='Tabelas auxiliares'!$A$241,"CUSTEIO",IF(Y34='Tabelas auxiliares'!$A$240,"INVESTIMENTO","ERRO - VERIFICAR"))))</f>
        <v>FOLHA DE PESSOAL</v>
      </c>
      <c r="AA34" s="46">
        <f t="shared" si="1"/>
        <v>96042.15</v>
      </c>
      <c r="AB34" s="206"/>
      <c r="AC34" s="206">
        <v>96042.15</v>
      </c>
      <c r="AD34" s="206"/>
      <c r="AE34" s="54" t="str">
        <f t="shared" si="2"/>
        <v>2025</v>
      </c>
      <c r="AF34" s="54"/>
      <c r="AG34" s="54"/>
      <c r="AH34" s="54"/>
      <c r="AI34" s="54"/>
      <c r="AJ34" s="54"/>
      <c r="AK34" s="54"/>
      <c r="AL34" s="54"/>
      <c r="AM34" s="54"/>
      <c r="AN34" s="54"/>
      <c r="AO34" s="54"/>
      <c r="AP34" s="54"/>
    </row>
    <row r="35" spans="1:42" x14ac:dyDescent="0.25">
      <c r="A35" t="s">
        <v>538</v>
      </c>
      <c r="B35" t="s">
        <v>229</v>
      </c>
      <c r="C35" t="s">
        <v>537</v>
      </c>
      <c r="D35" t="s">
        <v>83</v>
      </c>
      <c r="E35" t="s">
        <v>105</v>
      </c>
      <c r="F35" s="33" t="str">
        <f>IFERROR(VLOOKUP(D35,'Tabelas auxiliares'!$A$3:$B$62,2,FALSE),"")</f>
        <v>SUGEPE-FOLHA - PASEP + AUX. MORADIA</v>
      </c>
      <c r="G35" s="33" t="str">
        <f>IFERROR(VLOOKUP($B35,'Tabelas auxiliares'!$A$66:$C$106,2,FALSE),"")</f>
        <v>FOLHA DE PAGAMENTO - GERAL</v>
      </c>
      <c r="H35" s="33" t="str">
        <f>IFERROR(VLOOKUP($B35,'Tabelas auxiliares'!$A$66:$C$106,3,FALSE),"")</f>
        <v>FOLHA DE PAGAMENTO / CONTRIBUICAO PARA O PSS / SUBSTITUICOES / INSS PATRONAL / PASEP</v>
      </c>
      <c r="I35" s="205" t="s">
        <v>718</v>
      </c>
      <c r="J35" s="205" t="s">
        <v>719</v>
      </c>
      <c r="K35" s="205" t="s">
        <v>737</v>
      </c>
      <c r="L35" s="205" t="s">
        <v>721</v>
      </c>
      <c r="M35" s="205" t="s">
        <v>545</v>
      </c>
      <c r="N35" s="205" t="s">
        <v>113</v>
      </c>
      <c r="O35" s="205" t="s">
        <v>570</v>
      </c>
      <c r="P35" s="205" t="s">
        <v>710</v>
      </c>
      <c r="Q35" s="205" t="s">
        <v>549</v>
      </c>
      <c r="R35" s="205" t="s">
        <v>545</v>
      </c>
      <c r="S35" s="205" t="s">
        <v>550</v>
      </c>
      <c r="T35" s="205" t="s">
        <v>711</v>
      </c>
      <c r="U35" s="205" t="s">
        <v>122</v>
      </c>
      <c r="V35" s="205" t="s">
        <v>738</v>
      </c>
      <c r="W35" s="205" t="s">
        <v>739</v>
      </c>
      <c r="X35" s="205" t="s">
        <v>740</v>
      </c>
      <c r="Y35" s="33" t="str">
        <f t="shared" si="0"/>
        <v>3</v>
      </c>
      <c r="Z35" s="33" t="str">
        <f>IF(T35="","",IF(AND(T35&lt;&gt;'Tabelas auxiliares'!$B$240,T35&lt;&gt;'Tabelas auxiliares'!$B$241,T35&lt;&gt;'Tabelas auxiliares'!$C$240,T35&lt;&gt;'Tabelas auxiliares'!$C$241,T35&lt;&gt;'Tabelas auxiliares'!$D$240),"FOLHA DE PESSOAL",IF(Y35='Tabelas auxiliares'!$A$241,"CUSTEIO",IF(Y35='Tabelas auxiliares'!$A$240,"INVESTIMENTO","ERRO - VERIFICAR"))))</f>
        <v>FOLHA DE PESSOAL</v>
      </c>
      <c r="AA35" s="46">
        <f t="shared" si="1"/>
        <v>717056.82</v>
      </c>
      <c r="AB35" s="206">
        <v>2704.94</v>
      </c>
      <c r="AC35" s="206">
        <v>714351.88</v>
      </c>
      <c r="AD35" s="206"/>
      <c r="AE35" s="54" t="str">
        <f t="shared" si="2"/>
        <v>2025</v>
      </c>
      <c r="AF35" s="54"/>
      <c r="AG35" s="54"/>
      <c r="AH35" s="54"/>
      <c r="AI35" s="54"/>
      <c r="AJ35" s="54"/>
      <c r="AK35" s="54"/>
      <c r="AL35" s="54"/>
      <c r="AM35" s="54"/>
      <c r="AN35" s="54"/>
      <c r="AO35" s="54"/>
      <c r="AP35" s="54"/>
    </row>
    <row r="36" spans="1:42" x14ac:dyDescent="0.25">
      <c r="A36" t="s">
        <v>538</v>
      </c>
      <c r="B36" t="s">
        <v>229</v>
      </c>
      <c r="C36" t="s">
        <v>537</v>
      </c>
      <c r="D36" t="s">
        <v>83</v>
      </c>
      <c r="E36" t="s">
        <v>105</v>
      </c>
      <c r="F36" s="33" t="str">
        <f>IFERROR(VLOOKUP(D36,'Tabelas auxiliares'!$A$3:$B$62,2,FALSE),"")</f>
        <v>SUGEPE-FOLHA - PASEP + AUX. MORADIA</v>
      </c>
      <c r="G36" s="33" t="str">
        <f>IFERROR(VLOOKUP($B36,'Tabelas auxiliares'!$A$66:$C$106,2,FALSE),"")</f>
        <v>FOLHA DE PAGAMENTO - GERAL</v>
      </c>
      <c r="H36" s="33" t="str">
        <f>IFERROR(VLOOKUP($B36,'Tabelas auxiliares'!$A$66:$C$106,3,FALSE),"")</f>
        <v>FOLHA DE PAGAMENTO / CONTRIBUICAO PARA O PSS / SUBSTITUICOES / INSS PATRONAL / PASEP</v>
      </c>
      <c r="I36" s="205" t="s">
        <v>718</v>
      </c>
      <c r="J36" s="205" t="s">
        <v>719</v>
      </c>
      <c r="K36" s="205" t="s">
        <v>737</v>
      </c>
      <c r="L36" s="205" t="s">
        <v>721</v>
      </c>
      <c r="M36" s="205" t="s">
        <v>545</v>
      </c>
      <c r="N36" s="205" t="s">
        <v>113</v>
      </c>
      <c r="O36" s="205" t="s">
        <v>570</v>
      </c>
      <c r="P36" s="205" t="s">
        <v>710</v>
      </c>
      <c r="Q36" s="205" t="s">
        <v>549</v>
      </c>
      <c r="R36" s="205" t="s">
        <v>545</v>
      </c>
      <c r="S36" s="205" t="s">
        <v>550</v>
      </c>
      <c r="T36" s="205" t="s">
        <v>711</v>
      </c>
      <c r="U36" s="205" t="s">
        <v>122</v>
      </c>
      <c r="V36" s="205" t="s">
        <v>741</v>
      </c>
      <c r="W36" s="205" t="s">
        <v>742</v>
      </c>
      <c r="X36" s="205" t="s">
        <v>743</v>
      </c>
      <c r="Y36" s="33" t="str">
        <f t="shared" si="0"/>
        <v>3</v>
      </c>
      <c r="Z36" s="33" t="str">
        <f>IF(T36="","",IF(AND(T36&lt;&gt;'Tabelas auxiliares'!$B$240,T36&lt;&gt;'Tabelas auxiliares'!$B$241,T36&lt;&gt;'Tabelas auxiliares'!$C$240,T36&lt;&gt;'Tabelas auxiliares'!$C$241,T36&lt;&gt;'Tabelas auxiliares'!$D$240),"FOLHA DE PESSOAL",IF(Y36='Tabelas auxiliares'!$A$241,"CUSTEIO",IF(Y36='Tabelas auxiliares'!$A$240,"INVESTIMENTO","ERRO - VERIFICAR"))))</f>
        <v>FOLHA DE PESSOAL</v>
      </c>
      <c r="AA36" s="46">
        <f t="shared" si="1"/>
        <v>41926.559999999998</v>
      </c>
      <c r="AB36" s="206"/>
      <c r="AC36" s="206">
        <v>41926.559999999998</v>
      </c>
      <c r="AD36" s="206"/>
      <c r="AE36" s="54" t="str">
        <f t="shared" si="2"/>
        <v>2025</v>
      </c>
      <c r="AF36" s="54"/>
      <c r="AG36" s="54"/>
      <c r="AH36" s="54"/>
      <c r="AI36" s="54"/>
      <c r="AJ36" s="54"/>
      <c r="AK36" s="54"/>
      <c r="AL36" s="54"/>
      <c r="AM36" s="54"/>
      <c r="AN36" s="54"/>
      <c r="AO36" s="54"/>
      <c r="AP36" s="54"/>
    </row>
    <row r="37" spans="1:42" x14ac:dyDescent="0.25">
      <c r="A37" t="s">
        <v>538</v>
      </c>
      <c r="B37" t="s">
        <v>229</v>
      </c>
      <c r="C37" t="s">
        <v>537</v>
      </c>
      <c r="D37" t="s">
        <v>83</v>
      </c>
      <c r="E37" t="s">
        <v>105</v>
      </c>
      <c r="F37" s="33" t="str">
        <f>IFERROR(VLOOKUP(D37,'Tabelas auxiliares'!$A$3:$B$62,2,FALSE),"")</f>
        <v>SUGEPE-FOLHA - PASEP + AUX. MORADIA</v>
      </c>
      <c r="G37" s="33" t="str">
        <f>IFERROR(VLOOKUP($B37,'Tabelas auxiliares'!$A$66:$C$106,2,FALSE),"")</f>
        <v>FOLHA DE PAGAMENTO - GERAL</v>
      </c>
      <c r="H37" s="33" t="str">
        <f>IFERROR(VLOOKUP($B37,'Tabelas auxiliares'!$A$66:$C$106,3,FALSE),"")</f>
        <v>FOLHA DE PAGAMENTO / CONTRIBUICAO PARA O PSS / SUBSTITUICOES / INSS PATRONAL / PASEP</v>
      </c>
      <c r="I37" s="205" t="s">
        <v>718</v>
      </c>
      <c r="J37" s="205" t="s">
        <v>719</v>
      </c>
      <c r="K37" s="205" t="s">
        <v>737</v>
      </c>
      <c r="L37" s="205" t="s">
        <v>721</v>
      </c>
      <c r="M37" s="205" t="s">
        <v>545</v>
      </c>
      <c r="N37" s="205" t="s">
        <v>113</v>
      </c>
      <c r="O37" s="205" t="s">
        <v>570</v>
      </c>
      <c r="P37" s="205" t="s">
        <v>710</v>
      </c>
      <c r="Q37" s="205" t="s">
        <v>549</v>
      </c>
      <c r="R37" s="205" t="s">
        <v>545</v>
      </c>
      <c r="S37" s="205" t="s">
        <v>550</v>
      </c>
      <c r="T37" s="205" t="s">
        <v>711</v>
      </c>
      <c r="U37" s="205" t="s">
        <v>122</v>
      </c>
      <c r="V37" s="205" t="s">
        <v>744</v>
      </c>
      <c r="W37" s="205" t="s">
        <v>745</v>
      </c>
      <c r="X37" s="205" t="s">
        <v>746</v>
      </c>
      <c r="Y37" s="33" t="str">
        <f t="shared" si="0"/>
        <v>3</v>
      </c>
      <c r="Z37" s="33" t="str">
        <f>IF(T37="","",IF(AND(T37&lt;&gt;'Tabelas auxiliares'!$B$240,T37&lt;&gt;'Tabelas auxiliares'!$B$241,T37&lt;&gt;'Tabelas auxiliares'!$C$240,T37&lt;&gt;'Tabelas auxiliares'!$C$241,T37&lt;&gt;'Tabelas auxiliares'!$D$240),"FOLHA DE PESSOAL",IF(Y37='Tabelas auxiliares'!$A$241,"CUSTEIO",IF(Y37='Tabelas auxiliares'!$A$240,"INVESTIMENTO","ERRO - VERIFICAR"))))</f>
        <v>FOLHA DE PESSOAL</v>
      </c>
      <c r="AA37" s="46">
        <f t="shared" si="1"/>
        <v>27951.040000000001</v>
      </c>
      <c r="AB37" s="206"/>
      <c r="AC37" s="206">
        <v>27951.040000000001</v>
      </c>
      <c r="AD37" s="206"/>
      <c r="AE37" s="54" t="str">
        <f t="shared" si="2"/>
        <v>2025</v>
      </c>
      <c r="AF37" s="54"/>
      <c r="AG37" s="54"/>
      <c r="AH37" s="54"/>
      <c r="AI37" s="54"/>
      <c r="AJ37" s="54"/>
      <c r="AK37" s="54"/>
      <c r="AL37" s="54"/>
      <c r="AM37" s="54"/>
      <c r="AN37" s="54"/>
      <c r="AO37" s="54"/>
      <c r="AP37" s="54"/>
    </row>
    <row r="38" spans="1:42" x14ac:dyDescent="0.25">
      <c r="A38" t="s">
        <v>538</v>
      </c>
      <c r="B38" t="s">
        <v>229</v>
      </c>
      <c r="C38" t="s">
        <v>537</v>
      </c>
      <c r="D38" t="s">
        <v>83</v>
      </c>
      <c r="E38" t="s">
        <v>105</v>
      </c>
      <c r="F38" s="33" t="str">
        <f>IFERROR(VLOOKUP(D38,'Tabelas auxiliares'!$A$3:$B$62,2,FALSE),"")</f>
        <v>SUGEPE-FOLHA - PASEP + AUX. MORADIA</v>
      </c>
      <c r="G38" s="33" t="str">
        <f>IFERROR(VLOOKUP($B38,'Tabelas auxiliares'!$A$66:$C$106,2,FALSE),"")</f>
        <v>FOLHA DE PAGAMENTO - GERAL</v>
      </c>
      <c r="H38" s="33" t="str">
        <f>IFERROR(VLOOKUP($B38,'Tabelas auxiliares'!$A$66:$C$106,3,FALSE),"")</f>
        <v>FOLHA DE PAGAMENTO / CONTRIBUICAO PARA O PSS / SUBSTITUICOES / INSS PATRONAL / PASEP</v>
      </c>
      <c r="I38" s="205" t="s">
        <v>718</v>
      </c>
      <c r="J38" s="205" t="s">
        <v>719</v>
      </c>
      <c r="K38" s="205" t="s">
        <v>737</v>
      </c>
      <c r="L38" s="205" t="s">
        <v>721</v>
      </c>
      <c r="M38" s="205" t="s">
        <v>545</v>
      </c>
      <c r="N38" s="205" t="s">
        <v>113</v>
      </c>
      <c r="O38" s="205" t="s">
        <v>570</v>
      </c>
      <c r="P38" s="205" t="s">
        <v>710</v>
      </c>
      <c r="Q38" s="205" t="s">
        <v>549</v>
      </c>
      <c r="R38" s="205" t="s">
        <v>545</v>
      </c>
      <c r="S38" s="205" t="s">
        <v>550</v>
      </c>
      <c r="T38" s="205" t="s">
        <v>711</v>
      </c>
      <c r="U38" s="205" t="s">
        <v>122</v>
      </c>
      <c r="V38" s="205" t="s">
        <v>747</v>
      </c>
      <c r="W38" s="205" t="s">
        <v>748</v>
      </c>
      <c r="X38" s="205" t="s">
        <v>749</v>
      </c>
      <c r="Y38" s="33" t="str">
        <f t="shared" si="0"/>
        <v>3</v>
      </c>
      <c r="Z38" s="33" t="str">
        <f>IF(T38="","",IF(AND(T38&lt;&gt;'Tabelas auxiliares'!$B$240,T38&lt;&gt;'Tabelas auxiliares'!$B$241,T38&lt;&gt;'Tabelas auxiliares'!$C$240,T38&lt;&gt;'Tabelas auxiliares'!$C$241,T38&lt;&gt;'Tabelas auxiliares'!$D$240),"FOLHA DE PESSOAL",IF(Y38='Tabelas auxiliares'!$A$241,"CUSTEIO",IF(Y38='Tabelas auxiliares'!$A$240,"INVESTIMENTO","ERRO - VERIFICAR"))))</f>
        <v>FOLHA DE PESSOAL</v>
      </c>
      <c r="AA38" s="46">
        <f t="shared" si="1"/>
        <v>7337.14</v>
      </c>
      <c r="AB38" s="206">
        <v>7337.14</v>
      </c>
      <c r="AC38" s="206"/>
      <c r="AD38" s="206"/>
      <c r="AE38" s="54" t="str">
        <f t="shared" si="2"/>
        <v>2025</v>
      </c>
      <c r="AF38" s="54"/>
      <c r="AG38" s="54"/>
      <c r="AH38" s="54"/>
      <c r="AI38" s="54"/>
      <c r="AJ38" s="54"/>
      <c r="AK38" s="54"/>
      <c r="AL38" s="54"/>
      <c r="AM38" s="54"/>
      <c r="AN38" s="54"/>
      <c r="AO38" s="54"/>
      <c r="AP38" s="54"/>
    </row>
    <row r="39" spans="1:42" x14ac:dyDescent="0.25">
      <c r="A39" t="s">
        <v>538</v>
      </c>
      <c r="B39" t="s">
        <v>229</v>
      </c>
      <c r="C39" t="s">
        <v>537</v>
      </c>
      <c r="D39" t="s">
        <v>83</v>
      </c>
      <c r="E39" t="s">
        <v>105</v>
      </c>
      <c r="F39" s="33" t="str">
        <f>IFERROR(VLOOKUP(D39,'Tabelas auxiliares'!$A$3:$B$62,2,FALSE),"")</f>
        <v>SUGEPE-FOLHA - PASEP + AUX. MORADIA</v>
      </c>
      <c r="G39" s="33" t="str">
        <f>IFERROR(VLOOKUP($B39,'Tabelas auxiliares'!$A$66:$C$106,2,FALSE),"")</f>
        <v>FOLHA DE PAGAMENTO - GERAL</v>
      </c>
      <c r="H39" s="33" t="str">
        <f>IFERROR(VLOOKUP($B39,'Tabelas auxiliares'!$A$66:$C$106,3,FALSE),"")</f>
        <v>FOLHA DE PAGAMENTO / CONTRIBUICAO PARA O PSS / SUBSTITUICOES / INSS PATRONAL / PASEP</v>
      </c>
      <c r="I39" s="205" t="s">
        <v>718</v>
      </c>
      <c r="J39" s="205" t="s">
        <v>719</v>
      </c>
      <c r="K39" s="205" t="s">
        <v>750</v>
      </c>
      <c r="L39" s="205" t="s">
        <v>721</v>
      </c>
      <c r="M39" s="205" t="s">
        <v>545</v>
      </c>
      <c r="N39" s="205" t="s">
        <v>113</v>
      </c>
      <c r="O39" s="205" t="s">
        <v>570</v>
      </c>
      <c r="P39" s="205" t="s">
        <v>710</v>
      </c>
      <c r="Q39" s="205" t="s">
        <v>549</v>
      </c>
      <c r="R39" s="205" t="s">
        <v>545</v>
      </c>
      <c r="S39" s="205" t="s">
        <v>550</v>
      </c>
      <c r="T39" s="205" t="s">
        <v>711</v>
      </c>
      <c r="U39" s="205" t="s">
        <v>122</v>
      </c>
      <c r="V39" s="205" t="s">
        <v>751</v>
      </c>
      <c r="W39" s="205" t="s">
        <v>752</v>
      </c>
      <c r="X39" s="205" t="s">
        <v>753</v>
      </c>
      <c r="Y39" s="33" t="str">
        <f t="shared" si="0"/>
        <v>3</v>
      </c>
      <c r="Z39" s="33" t="str">
        <f>IF(T39="","",IF(AND(T39&lt;&gt;'Tabelas auxiliares'!$B$240,T39&lt;&gt;'Tabelas auxiliares'!$B$241,T39&lt;&gt;'Tabelas auxiliares'!$C$240,T39&lt;&gt;'Tabelas auxiliares'!$C$241,T39&lt;&gt;'Tabelas auxiliares'!$D$240),"FOLHA DE PESSOAL",IF(Y39='Tabelas auxiliares'!$A$241,"CUSTEIO",IF(Y39='Tabelas auxiliares'!$A$240,"INVESTIMENTO","ERRO - VERIFICAR"))))</f>
        <v>FOLHA DE PESSOAL</v>
      </c>
      <c r="AA39" s="46">
        <f t="shared" si="1"/>
        <v>9411716.1600000001</v>
      </c>
      <c r="AB39" s="206">
        <v>12001.56</v>
      </c>
      <c r="AC39" s="206">
        <v>9394209.7699999996</v>
      </c>
      <c r="AD39" s="206">
        <v>5504.83</v>
      </c>
      <c r="AE39" s="54" t="str">
        <f t="shared" si="2"/>
        <v>2025</v>
      </c>
      <c r="AF39" s="54"/>
      <c r="AG39" s="54"/>
      <c r="AH39" s="54"/>
      <c r="AI39" s="54"/>
      <c r="AJ39" s="54"/>
      <c r="AK39" s="54"/>
      <c r="AL39" s="54"/>
      <c r="AM39" s="54"/>
      <c r="AN39" s="54"/>
      <c r="AO39" s="54"/>
      <c r="AP39" s="54"/>
    </row>
    <row r="40" spans="1:42" x14ac:dyDescent="0.25">
      <c r="A40" t="s">
        <v>538</v>
      </c>
      <c r="B40" t="s">
        <v>229</v>
      </c>
      <c r="C40" t="s">
        <v>537</v>
      </c>
      <c r="D40" t="s">
        <v>83</v>
      </c>
      <c r="E40" t="s">
        <v>105</v>
      </c>
      <c r="F40" s="33" t="str">
        <f>IFERROR(VLOOKUP(D40,'Tabelas auxiliares'!$A$3:$B$62,2,FALSE),"")</f>
        <v>SUGEPE-FOLHA - PASEP + AUX. MORADIA</v>
      </c>
      <c r="G40" s="33" t="str">
        <f>IFERROR(VLOOKUP($B40,'Tabelas auxiliares'!$A$66:$C$106,2,FALSE),"")</f>
        <v>FOLHA DE PAGAMENTO - GERAL</v>
      </c>
      <c r="H40" s="33" t="str">
        <f>IFERROR(VLOOKUP($B40,'Tabelas auxiliares'!$A$66:$C$106,3,FALSE),"")</f>
        <v>FOLHA DE PAGAMENTO / CONTRIBUICAO PARA O PSS / SUBSTITUICOES / INSS PATRONAL / PASEP</v>
      </c>
      <c r="I40" s="205" t="s">
        <v>718</v>
      </c>
      <c r="J40" s="205" t="s">
        <v>719</v>
      </c>
      <c r="K40" s="205" t="s">
        <v>750</v>
      </c>
      <c r="L40" s="205" t="s">
        <v>721</v>
      </c>
      <c r="M40" s="205" t="s">
        <v>545</v>
      </c>
      <c r="N40" s="205" t="s">
        <v>113</v>
      </c>
      <c r="O40" s="205" t="s">
        <v>570</v>
      </c>
      <c r="P40" s="205" t="s">
        <v>710</v>
      </c>
      <c r="Q40" s="205" t="s">
        <v>549</v>
      </c>
      <c r="R40" s="205" t="s">
        <v>545</v>
      </c>
      <c r="S40" s="205" t="s">
        <v>550</v>
      </c>
      <c r="T40" s="205" t="s">
        <v>711</v>
      </c>
      <c r="U40" s="205" t="s">
        <v>122</v>
      </c>
      <c r="V40" s="205" t="s">
        <v>754</v>
      </c>
      <c r="W40" s="205" t="s">
        <v>755</v>
      </c>
      <c r="X40" s="205" t="s">
        <v>756</v>
      </c>
      <c r="Y40" s="33" t="str">
        <f t="shared" si="0"/>
        <v>3</v>
      </c>
      <c r="Z40" s="33" t="str">
        <f>IF(T40="","",IF(AND(T40&lt;&gt;'Tabelas auxiliares'!$B$240,T40&lt;&gt;'Tabelas auxiliares'!$B$241,T40&lt;&gt;'Tabelas auxiliares'!$C$240,T40&lt;&gt;'Tabelas auxiliares'!$C$241,T40&lt;&gt;'Tabelas auxiliares'!$D$240),"FOLHA DE PESSOAL",IF(Y40='Tabelas auxiliares'!$A$241,"CUSTEIO",IF(Y40='Tabelas auxiliares'!$A$240,"INVESTIMENTO","ERRO - VERIFICAR"))))</f>
        <v>FOLHA DE PESSOAL</v>
      </c>
      <c r="AA40" s="46">
        <f t="shared" si="1"/>
        <v>2083.1</v>
      </c>
      <c r="AB40" s="206"/>
      <c r="AC40" s="206">
        <v>2083.1</v>
      </c>
      <c r="AD40" s="206"/>
      <c r="AE40" s="54" t="str">
        <f t="shared" si="2"/>
        <v>2025</v>
      </c>
      <c r="AF40" s="54"/>
      <c r="AG40" s="54"/>
      <c r="AH40" s="54"/>
      <c r="AI40" s="54"/>
      <c r="AJ40" s="54"/>
      <c r="AK40" s="54"/>
      <c r="AL40" s="54"/>
      <c r="AM40" s="54"/>
      <c r="AN40" s="54"/>
      <c r="AO40" s="54"/>
      <c r="AP40" s="54"/>
    </row>
    <row r="41" spans="1:42" x14ac:dyDescent="0.25">
      <c r="A41" t="s">
        <v>538</v>
      </c>
      <c r="B41" t="s">
        <v>229</v>
      </c>
      <c r="C41" t="s">
        <v>537</v>
      </c>
      <c r="D41" t="s">
        <v>83</v>
      </c>
      <c r="E41" t="s">
        <v>105</v>
      </c>
      <c r="F41" s="33" t="str">
        <f>IFERROR(VLOOKUP(D41,'Tabelas auxiliares'!$A$3:$B$62,2,FALSE),"")</f>
        <v>SUGEPE-FOLHA - PASEP + AUX. MORADIA</v>
      </c>
      <c r="G41" s="33" t="str">
        <f>IFERROR(VLOOKUP($B41,'Tabelas auxiliares'!$A$66:$C$106,2,FALSE),"")</f>
        <v>FOLHA DE PAGAMENTO - GERAL</v>
      </c>
      <c r="H41" s="33" t="str">
        <f>IFERROR(VLOOKUP($B41,'Tabelas auxiliares'!$A$66:$C$106,3,FALSE),"")</f>
        <v>FOLHA DE PAGAMENTO / CONTRIBUICAO PARA O PSS / SUBSTITUICOES / INSS PATRONAL / PASEP</v>
      </c>
      <c r="I41" s="205" t="s">
        <v>718</v>
      </c>
      <c r="J41" s="205" t="s">
        <v>719</v>
      </c>
      <c r="K41" s="205" t="s">
        <v>750</v>
      </c>
      <c r="L41" s="205" t="s">
        <v>721</v>
      </c>
      <c r="M41" s="205" t="s">
        <v>545</v>
      </c>
      <c r="N41" s="205" t="s">
        <v>113</v>
      </c>
      <c r="O41" s="205" t="s">
        <v>570</v>
      </c>
      <c r="P41" s="205" t="s">
        <v>710</v>
      </c>
      <c r="Q41" s="205" t="s">
        <v>549</v>
      </c>
      <c r="R41" s="205" t="s">
        <v>545</v>
      </c>
      <c r="S41" s="205" t="s">
        <v>550</v>
      </c>
      <c r="T41" s="205" t="s">
        <v>711</v>
      </c>
      <c r="U41" s="205" t="s">
        <v>122</v>
      </c>
      <c r="V41" s="205" t="s">
        <v>757</v>
      </c>
      <c r="W41" s="205" t="s">
        <v>758</v>
      </c>
      <c r="X41" s="205" t="s">
        <v>759</v>
      </c>
      <c r="Y41" s="33" t="str">
        <f t="shared" si="0"/>
        <v>3</v>
      </c>
      <c r="Z41" s="33" t="str">
        <f>IF(T41="","",IF(AND(T41&lt;&gt;'Tabelas auxiliares'!$B$240,T41&lt;&gt;'Tabelas auxiliares'!$B$241,T41&lt;&gt;'Tabelas auxiliares'!$C$240,T41&lt;&gt;'Tabelas auxiliares'!$C$241,T41&lt;&gt;'Tabelas auxiliares'!$D$240),"FOLHA DE PESSOAL",IF(Y41='Tabelas auxiliares'!$A$241,"CUSTEIO",IF(Y41='Tabelas auxiliares'!$A$240,"INVESTIMENTO","ERRO - VERIFICAR"))))</f>
        <v>FOLHA DE PESSOAL</v>
      </c>
      <c r="AA41" s="46">
        <f t="shared" si="1"/>
        <v>582.34</v>
      </c>
      <c r="AB41" s="206"/>
      <c r="AC41" s="206">
        <v>582.34</v>
      </c>
      <c r="AD41" s="205"/>
      <c r="AE41" s="54" t="str">
        <f t="shared" si="2"/>
        <v>2025</v>
      </c>
      <c r="AF41" s="54"/>
      <c r="AG41" s="54"/>
      <c r="AH41" s="54"/>
      <c r="AI41" s="54"/>
      <c r="AJ41" s="54"/>
      <c r="AK41" s="54"/>
      <c r="AL41" s="54"/>
      <c r="AM41" s="54"/>
      <c r="AN41" s="54"/>
      <c r="AO41" s="54"/>
      <c r="AP41" s="54"/>
    </row>
    <row r="42" spans="1:42" x14ac:dyDescent="0.25">
      <c r="A42" t="s">
        <v>538</v>
      </c>
      <c r="B42" t="s">
        <v>229</v>
      </c>
      <c r="C42" t="s">
        <v>537</v>
      </c>
      <c r="D42" t="s">
        <v>83</v>
      </c>
      <c r="E42" t="s">
        <v>105</v>
      </c>
      <c r="F42" s="33" t="str">
        <f>IFERROR(VLOOKUP(D42,'Tabelas auxiliares'!$A$3:$B$62,2,FALSE),"")</f>
        <v>SUGEPE-FOLHA - PASEP + AUX. MORADIA</v>
      </c>
      <c r="G42" s="33" t="str">
        <f>IFERROR(VLOOKUP($B42,'Tabelas auxiliares'!$A$66:$C$106,2,FALSE),"")</f>
        <v>FOLHA DE PAGAMENTO - GERAL</v>
      </c>
      <c r="H42" s="33" t="str">
        <f>IFERROR(VLOOKUP($B42,'Tabelas auxiliares'!$A$66:$C$106,3,FALSE),"")</f>
        <v>FOLHA DE PAGAMENTO / CONTRIBUICAO PARA O PSS / SUBSTITUICOES / INSS PATRONAL / PASEP</v>
      </c>
      <c r="I42" s="205" t="s">
        <v>718</v>
      </c>
      <c r="J42" s="205" t="s">
        <v>719</v>
      </c>
      <c r="K42" s="205" t="s">
        <v>750</v>
      </c>
      <c r="L42" s="205" t="s">
        <v>721</v>
      </c>
      <c r="M42" s="205" t="s">
        <v>545</v>
      </c>
      <c r="N42" s="205" t="s">
        <v>113</v>
      </c>
      <c r="O42" s="205" t="s">
        <v>570</v>
      </c>
      <c r="P42" s="205" t="s">
        <v>710</v>
      </c>
      <c r="Q42" s="205" t="s">
        <v>549</v>
      </c>
      <c r="R42" s="205" t="s">
        <v>545</v>
      </c>
      <c r="S42" s="205" t="s">
        <v>550</v>
      </c>
      <c r="T42" s="205" t="s">
        <v>711</v>
      </c>
      <c r="U42" s="205" t="s">
        <v>122</v>
      </c>
      <c r="V42" s="205" t="s">
        <v>760</v>
      </c>
      <c r="W42" s="205" t="s">
        <v>761</v>
      </c>
      <c r="X42" s="205" t="s">
        <v>762</v>
      </c>
      <c r="Y42" s="33" t="str">
        <f t="shared" si="0"/>
        <v>3</v>
      </c>
      <c r="Z42" s="33" t="str">
        <f>IF(T42="","",IF(AND(T42&lt;&gt;'Tabelas auxiliares'!$B$240,T42&lt;&gt;'Tabelas auxiliares'!$B$241,T42&lt;&gt;'Tabelas auxiliares'!$C$240,T42&lt;&gt;'Tabelas auxiliares'!$C$241,T42&lt;&gt;'Tabelas auxiliares'!$D$240),"FOLHA DE PESSOAL",IF(Y42='Tabelas auxiliares'!$A$241,"CUSTEIO",IF(Y42='Tabelas auxiliares'!$A$240,"INVESTIMENTO","ERRO - VERIFICAR"))))</f>
        <v>FOLHA DE PESSOAL</v>
      </c>
      <c r="AA42" s="46">
        <f t="shared" si="1"/>
        <v>11712.06</v>
      </c>
      <c r="AB42" s="206"/>
      <c r="AC42" s="206">
        <v>11712.06</v>
      </c>
      <c r="AD42" s="205"/>
      <c r="AE42" s="54" t="str">
        <f t="shared" si="2"/>
        <v>2025</v>
      </c>
      <c r="AF42" s="54"/>
      <c r="AG42" s="54"/>
      <c r="AH42" s="54"/>
      <c r="AI42" s="54"/>
      <c r="AJ42" s="54"/>
      <c r="AK42" s="54"/>
      <c r="AL42" s="54"/>
      <c r="AM42" s="54"/>
      <c r="AN42" s="54"/>
      <c r="AO42" s="54"/>
      <c r="AP42" s="54"/>
    </row>
    <row r="43" spans="1:42" x14ac:dyDescent="0.25">
      <c r="A43" t="s">
        <v>538</v>
      </c>
      <c r="B43" t="s">
        <v>229</v>
      </c>
      <c r="C43" t="s">
        <v>537</v>
      </c>
      <c r="D43" t="s">
        <v>83</v>
      </c>
      <c r="E43" t="s">
        <v>105</v>
      </c>
      <c r="F43" s="33" t="str">
        <f>IFERROR(VLOOKUP(D43,'Tabelas auxiliares'!$A$3:$B$62,2,FALSE),"")</f>
        <v>SUGEPE-FOLHA - PASEP + AUX. MORADIA</v>
      </c>
      <c r="G43" s="33" t="str">
        <f>IFERROR(VLOOKUP($B43,'Tabelas auxiliares'!$A$66:$C$106,2,FALSE),"")</f>
        <v>FOLHA DE PAGAMENTO - GERAL</v>
      </c>
      <c r="H43" s="33" t="str">
        <f>IFERROR(VLOOKUP($B43,'Tabelas auxiliares'!$A$66:$C$106,3,FALSE),"")</f>
        <v>FOLHA DE PAGAMENTO / CONTRIBUICAO PARA O PSS / SUBSTITUICOES / INSS PATRONAL / PASEP</v>
      </c>
      <c r="I43" s="205" t="s">
        <v>718</v>
      </c>
      <c r="J43" s="205" t="s">
        <v>719</v>
      </c>
      <c r="K43" s="205" t="s">
        <v>750</v>
      </c>
      <c r="L43" s="205" t="s">
        <v>721</v>
      </c>
      <c r="M43" s="205" t="s">
        <v>545</v>
      </c>
      <c r="N43" s="205" t="s">
        <v>113</v>
      </c>
      <c r="O43" s="205" t="s">
        <v>570</v>
      </c>
      <c r="P43" s="205" t="s">
        <v>710</v>
      </c>
      <c r="Q43" s="205" t="s">
        <v>549</v>
      </c>
      <c r="R43" s="205" t="s">
        <v>545</v>
      </c>
      <c r="S43" s="205" t="s">
        <v>550</v>
      </c>
      <c r="T43" s="205" t="s">
        <v>711</v>
      </c>
      <c r="U43" s="205" t="s">
        <v>122</v>
      </c>
      <c r="V43" s="205" t="s">
        <v>763</v>
      </c>
      <c r="W43" s="205" t="s">
        <v>764</v>
      </c>
      <c r="X43" s="205" t="s">
        <v>765</v>
      </c>
      <c r="Y43" s="33" t="str">
        <f t="shared" si="0"/>
        <v>3</v>
      </c>
      <c r="Z43" s="33" t="str">
        <f>IF(T43="","",IF(AND(T43&lt;&gt;'Tabelas auxiliares'!$B$240,T43&lt;&gt;'Tabelas auxiliares'!$B$241,T43&lt;&gt;'Tabelas auxiliares'!$C$240,T43&lt;&gt;'Tabelas auxiliares'!$C$241,T43&lt;&gt;'Tabelas auxiliares'!$D$240),"FOLHA DE PESSOAL",IF(Y43='Tabelas auxiliares'!$A$241,"CUSTEIO",IF(Y43='Tabelas auxiliares'!$A$240,"INVESTIMENTO","ERRO - VERIFICAR"))))</f>
        <v>FOLHA DE PESSOAL</v>
      </c>
      <c r="AA43" s="46">
        <f t="shared" si="1"/>
        <v>59512.4</v>
      </c>
      <c r="AB43" s="206"/>
      <c r="AC43" s="206">
        <v>59512.4</v>
      </c>
      <c r="AD43" s="205"/>
      <c r="AE43" s="54" t="str">
        <f t="shared" si="2"/>
        <v>2025</v>
      </c>
      <c r="AF43" s="54"/>
      <c r="AG43" s="54"/>
      <c r="AH43" s="54"/>
      <c r="AI43" s="54"/>
      <c r="AJ43" s="54"/>
      <c r="AK43" s="54"/>
      <c r="AL43" s="54"/>
      <c r="AM43" s="54"/>
      <c r="AN43" s="54"/>
      <c r="AO43" s="54"/>
      <c r="AP43" s="54"/>
    </row>
    <row r="44" spans="1:42" x14ac:dyDescent="0.25">
      <c r="A44" t="s">
        <v>538</v>
      </c>
      <c r="B44" t="s">
        <v>229</v>
      </c>
      <c r="C44" t="s">
        <v>537</v>
      </c>
      <c r="D44" t="s">
        <v>83</v>
      </c>
      <c r="E44" t="s">
        <v>105</v>
      </c>
      <c r="F44" s="33" t="str">
        <f>IFERROR(VLOOKUP(D44,'Tabelas auxiliares'!$A$3:$B$62,2,FALSE),"")</f>
        <v>SUGEPE-FOLHA - PASEP + AUX. MORADIA</v>
      </c>
      <c r="G44" s="33" t="str">
        <f>IFERROR(VLOOKUP($B44,'Tabelas auxiliares'!$A$66:$C$106,2,FALSE),"")</f>
        <v>FOLHA DE PAGAMENTO - GERAL</v>
      </c>
      <c r="H44" s="33" t="str">
        <f>IFERROR(VLOOKUP($B44,'Tabelas auxiliares'!$A$66:$C$106,3,FALSE),"")</f>
        <v>FOLHA DE PAGAMENTO / CONTRIBUICAO PARA O PSS / SUBSTITUICOES / INSS PATRONAL / PASEP</v>
      </c>
      <c r="I44" s="205" t="s">
        <v>718</v>
      </c>
      <c r="J44" s="205" t="s">
        <v>719</v>
      </c>
      <c r="K44" s="205" t="s">
        <v>750</v>
      </c>
      <c r="L44" s="205" t="s">
        <v>721</v>
      </c>
      <c r="M44" s="205" t="s">
        <v>545</v>
      </c>
      <c r="N44" s="205" t="s">
        <v>113</v>
      </c>
      <c r="O44" s="205" t="s">
        <v>570</v>
      </c>
      <c r="P44" s="205" t="s">
        <v>710</v>
      </c>
      <c r="Q44" s="205" t="s">
        <v>549</v>
      </c>
      <c r="R44" s="205" t="s">
        <v>545</v>
      </c>
      <c r="S44" s="205" t="s">
        <v>550</v>
      </c>
      <c r="T44" s="205" t="s">
        <v>711</v>
      </c>
      <c r="U44" s="205" t="s">
        <v>122</v>
      </c>
      <c r="V44" s="205" t="s">
        <v>766</v>
      </c>
      <c r="W44" s="205" t="s">
        <v>767</v>
      </c>
      <c r="X44" s="205" t="s">
        <v>768</v>
      </c>
      <c r="Y44" s="33" t="str">
        <f t="shared" si="0"/>
        <v>3</v>
      </c>
      <c r="Z44" s="33" t="str">
        <f>IF(T44="","",IF(AND(T44&lt;&gt;'Tabelas auxiliares'!$B$240,T44&lt;&gt;'Tabelas auxiliares'!$B$241,T44&lt;&gt;'Tabelas auxiliares'!$C$240,T44&lt;&gt;'Tabelas auxiliares'!$C$241,T44&lt;&gt;'Tabelas auxiliares'!$D$240),"FOLHA DE PESSOAL",IF(Y44='Tabelas auxiliares'!$A$241,"CUSTEIO",IF(Y44='Tabelas auxiliares'!$A$240,"INVESTIMENTO","ERRO - VERIFICAR"))))</f>
        <v>FOLHA DE PESSOAL</v>
      </c>
      <c r="AA44" s="46">
        <f t="shared" si="1"/>
        <v>3710.4900000000002</v>
      </c>
      <c r="AB44" s="206">
        <v>22.26</v>
      </c>
      <c r="AC44" s="206">
        <v>3688.23</v>
      </c>
      <c r="AD44" s="205"/>
      <c r="AE44" s="54" t="str">
        <f t="shared" si="2"/>
        <v>2025</v>
      </c>
      <c r="AF44" s="54"/>
      <c r="AG44" s="54"/>
      <c r="AH44" s="54"/>
      <c r="AI44" s="54"/>
      <c r="AJ44" s="54"/>
      <c r="AK44" s="54"/>
      <c r="AL44" s="54"/>
      <c r="AM44" s="54"/>
      <c r="AN44" s="54"/>
      <c r="AO44" s="54"/>
      <c r="AP44" s="54"/>
    </row>
    <row r="45" spans="1:42" x14ac:dyDescent="0.25">
      <c r="A45" t="s">
        <v>538</v>
      </c>
      <c r="B45" t="s">
        <v>229</v>
      </c>
      <c r="C45" t="s">
        <v>537</v>
      </c>
      <c r="D45" t="s">
        <v>83</v>
      </c>
      <c r="E45" t="s">
        <v>105</v>
      </c>
      <c r="F45" s="33" t="str">
        <f>IFERROR(VLOOKUP(D45,'Tabelas auxiliares'!$A$3:$B$62,2,FALSE),"")</f>
        <v>SUGEPE-FOLHA - PASEP + AUX. MORADIA</v>
      </c>
      <c r="G45" s="33" t="str">
        <f>IFERROR(VLOOKUP($B45,'Tabelas auxiliares'!$A$66:$C$106,2,FALSE),"")</f>
        <v>FOLHA DE PAGAMENTO - GERAL</v>
      </c>
      <c r="H45" s="33" t="str">
        <f>IFERROR(VLOOKUP($B45,'Tabelas auxiliares'!$A$66:$C$106,3,FALSE),"")</f>
        <v>FOLHA DE PAGAMENTO / CONTRIBUICAO PARA O PSS / SUBSTITUICOES / INSS PATRONAL / PASEP</v>
      </c>
      <c r="I45" s="205" t="s">
        <v>718</v>
      </c>
      <c r="J45" s="205" t="s">
        <v>719</v>
      </c>
      <c r="K45" s="205" t="s">
        <v>750</v>
      </c>
      <c r="L45" s="205" t="s">
        <v>721</v>
      </c>
      <c r="M45" s="205" t="s">
        <v>545</v>
      </c>
      <c r="N45" s="205" t="s">
        <v>113</v>
      </c>
      <c r="O45" s="205" t="s">
        <v>570</v>
      </c>
      <c r="P45" s="205" t="s">
        <v>710</v>
      </c>
      <c r="Q45" s="205" t="s">
        <v>549</v>
      </c>
      <c r="R45" s="205" t="s">
        <v>545</v>
      </c>
      <c r="S45" s="205" t="s">
        <v>550</v>
      </c>
      <c r="T45" s="205" t="s">
        <v>711</v>
      </c>
      <c r="U45" s="205" t="s">
        <v>122</v>
      </c>
      <c r="V45" s="205" t="s">
        <v>769</v>
      </c>
      <c r="W45" s="205" t="s">
        <v>770</v>
      </c>
      <c r="X45" s="205" t="s">
        <v>771</v>
      </c>
      <c r="Y45" s="33" t="str">
        <f t="shared" si="0"/>
        <v>3</v>
      </c>
      <c r="Z45" s="33" t="str">
        <f>IF(T45="","",IF(AND(T45&lt;&gt;'Tabelas auxiliares'!$B$240,T45&lt;&gt;'Tabelas auxiliares'!$B$241,T45&lt;&gt;'Tabelas auxiliares'!$C$240,T45&lt;&gt;'Tabelas auxiliares'!$C$241,T45&lt;&gt;'Tabelas auxiliares'!$D$240),"FOLHA DE PESSOAL",IF(Y45='Tabelas auxiliares'!$A$241,"CUSTEIO",IF(Y45='Tabelas auxiliares'!$A$240,"INVESTIMENTO","ERRO - VERIFICAR"))))</f>
        <v>FOLHA DE PESSOAL</v>
      </c>
      <c r="AA45" s="46">
        <f t="shared" si="1"/>
        <v>8070936.5999999996</v>
      </c>
      <c r="AB45" s="206">
        <v>885.13</v>
      </c>
      <c r="AC45" s="206">
        <v>8070051.4699999997</v>
      </c>
      <c r="AD45" s="205"/>
      <c r="AE45" s="54" t="str">
        <f t="shared" si="2"/>
        <v>2025</v>
      </c>
      <c r="AF45" s="54"/>
      <c r="AG45" s="54"/>
      <c r="AH45" s="54"/>
      <c r="AI45" s="54"/>
      <c r="AJ45" s="54"/>
      <c r="AK45" s="54"/>
      <c r="AL45" s="54"/>
      <c r="AM45" s="54"/>
      <c r="AN45" s="54"/>
      <c r="AO45" s="54"/>
      <c r="AP45" s="54"/>
    </row>
    <row r="46" spans="1:42" x14ac:dyDescent="0.25">
      <c r="A46" t="s">
        <v>538</v>
      </c>
      <c r="B46" t="s">
        <v>229</v>
      </c>
      <c r="C46" t="s">
        <v>537</v>
      </c>
      <c r="D46" t="s">
        <v>83</v>
      </c>
      <c r="E46" t="s">
        <v>105</v>
      </c>
      <c r="F46" s="33" t="str">
        <f>IFERROR(VLOOKUP(D46,'Tabelas auxiliares'!$A$3:$B$62,2,FALSE),"")</f>
        <v>SUGEPE-FOLHA - PASEP + AUX. MORADIA</v>
      </c>
      <c r="G46" s="33" t="str">
        <f>IFERROR(VLOOKUP($B46,'Tabelas auxiliares'!$A$66:$C$106,2,FALSE),"")</f>
        <v>FOLHA DE PAGAMENTO - GERAL</v>
      </c>
      <c r="H46" s="33" t="str">
        <f>IFERROR(VLOOKUP($B46,'Tabelas auxiliares'!$A$66:$C$106,3,FALSE),"")</f>
        <v>FOLHA DE PAGAMENTO / CONTRIBUICAO PARA O PSS / SUBSTITUICOES / INSS PATRONAL / PASEP</v>
      </c>
      <c r="I46" s="205" t="s">
        <v>718</v>
      </c>
      <c r="J46" s="205" t="s">
        <v>719</v>
      </c>
      <c r="K46" s="205" t="s">
        <v>750</v>
      </c>
      <c r="L46" s="205" t="s">
        <v>721</v>
      </c>
      <c r="M46" s="205" t="s">
        <v>545</v>
      </c>
      <c r="N46" s="205" t="s">
        <v>113</v>
      </c>
      <c r="O46" s="205" t="s">
        <v>570</v>
      </c>
      <c r="P46" s="205" t="s">
        <v>710</v>
      </c>
      <c r="Q46" s="205" t="s">
        <v>549</v>
      </c>
      <c r="R46" s="205" t="s">
        <v>545</v>
      </c>
      <c r="S46" s="205" t="s">
        <v>550</v>
      </c>
      <c r="T46" s="205" t="s">
        <v>711</v>
      </c>
      <c r="U46" s="205" t="s">
        <v>122</v>
      </c>
      <c r="V46" s="205" t="s">
        <v>772</v>
      </c>
      <c r="W46" s="205" t="s">
        <v>773</v>
      </c>
      <c r="X46" s="205" t="s">
        <v>774</v>
      </c>
      <c r="Y46" s="33" t="str">
        <f t="shared" si="0"/>
        <v>3</v>
      </c>
      <c r="Z46" s="33" t="str">
        <f>IF(T46="","",IF(AND(T46&lt;&gt;'Tabelas auxiliares'!$B$240,T46&lt;&gt;'Tabelas auxiliares'!$B$241,T46&lt;&gt;'Tabelas auxiliares'!$C$240,T46&lt;&gt;'Tabelas auxiliares'!$C$241,T46&lt;&gt;'Tabelas auxiliares'!$D$240),"FOLHA DE PESSOAL",IF(Y46='Tabelas auxiliares'!$A$241,"CUSTEIO",IF(Y46='Tabelas auxiliares'!$A$240,"INVESTIMENTO","ERRO - VERIFICAR"))))</f>
        <v>FOLHA DE PESSOAL</v>
      </c>
      <c r="AA46" s="46">
        <f t="shared" si="1"/>
        <v>120694.92</v>
      </c>
      <c r="AB46" s="206">
        <v>14.3</v>
      </c>
      <c r="AC46" s="206">
        <v>120680.62</v>
      </c>
      <c r="AD46" s="205"/>
      <c r="AE46" s="54" t="str">
        <f t="shared" si="2"/>
        <v>2025</v>
      </c>
      <c r="AF46" s="54"/>
      <c r="AG46" s="54"/>
      <c r="AH46" s="54"/>
      <c r="AI46" s="54"/>
      <c r="AJ46" s="54"/>
      <c r="AK46" s="54"/>
      <c r="AL46" s="54"/>
      <c r="AM46" s="54"/>
      <c r="AN46" s="54"/>
      <c r="AO46" s="54"/>
      <c r="AP46" s="54"/>
    </row>
    <row r="47" spans="1:42" x14ac:dyDescent="0.25">
      <c r="A47" t="s">
        <v>538</v>
      </c>
      <c r="B47" t="s">
        <v>229</v>
      </c>
      <c r="C47" t="s">
        <v>537</v>
      </c>
      <c r="D47" t="s">
        <v>83</v>
      </c>
      <c r="E47" t="s">
        <v>105</v>
      </c>
      <c r="F47" s="33" t="str">
        <f>IFERROR(VLOOKUP(D47,'Tabelas auxiliares'!$A$3:$B$62,2,FALSE),"")</f>
        <v>SUGEPE-FOLHA - PASEP + AUX. MORADIA</v>
      </c>
      <c r="G47" s="33" t="str">
        <f>IFERROR(VLOOKUP($B47,'Tabelas auxiliares'!$A$66:$C$106,2,FALSE),"")</f>
        <v>FOLHA DE PAGAMENTO - GERAL</v>
      </c>
      <c r="H47" s="33" t="str">
        <f>IFERROR(VLOOKUP($B47,'Tabelas auxiliares'!$A$66:$C$106,3,FALSE),"")</f>
        <v>FOLHA DE PAGAMENTO / CONTRIBUICAO PARA O PSS / SUBSTITUICOES / INSS PATRONAL / PASEP</v>
      </c>
      <c r="I47" s="205" t="s">
        <v>718</v>
      </c>
      <c r="J47" s="205" t="s">
        <v>719</v>
      </c>
      <c r="K47" s="205" t="s">
        <v>750</v>
      </c>
      <c r="L47" s="205" t="s">
        <v>721</v>
      </c>
      <c r="M47" s="205" t="s">
        <v>545</v>
      </c>
      <c r="N47" s="205" t="s">
        <v>113</v>
      </c>
      <c r="O47" s="205" t="s">
        <v>570</v>
      </c>
      <c r="P47" s="205" t="s">
        <v>710</v>
      </c>
      <c r="Q47" s="205" t="s">
        <v>549</v>
      </c>
      <c r="R47" s="205" t="s">
        <v>545</v>
      </c>
      <c r="S47" s="205" t="s">
        <v>550</v>
      </c>
      <c r="T47" s="205" t="s">
        <v>711</v>
      </c>
      <c r="U47" s="205" t="s">
        <v>122</v>
      </c>
      <c r="V47" s="205" t="s">
        <v>775</v>
      </c>
      <c r="W47" s="205" t="s">
        <v>776</v>
      </c>
      <c r="X47" s="205" t="s">
        <v>777</v>
      </c>
      <c r="Y47" s="33" t="str">
        <f t="shared" si="0"/>
        <v>3</v>
      </c>
      <c r="Z47" s="33" t="str">
        <f>IF(T47="","",IF(AND(T47&lt;&gt;'Tabelas auxiliares'!$B$240,T47&lt;&gt;'Tabelas auxiliares'!$B$241,T47&lt;&gt;'Tabelas auxiliares'!$C$240,T47&lt;&gt;'Tabelas auxiliares'!$C$241,T47&lt;&gt;'Tabelas auxiliares'!$D$240),"FOLHA DE PESSOAL",IF(Y47='Tabelas auxiliares'!$A$241,"CUSTEIO",IF(Y47='Tabelas auxiliares'!$A$240,"INVESTIMENTO","ERRO - VERIFICAR"))))</f>
        <v>FOLHA DE PESSOAL</v>
      </c>
      <c r="AA47" s="46">
        <f t="shared" si="1"/>
        <v>218511.96</v>
      </c>
      <c r="AB47" s="206"/>
      <c r="AC47" s="206">
        <v>218511.96</v>
      </c>
      <c r="AD47" s="206"/>
      <c r="AE47" s="54" t="str">
        <f t="shared" si="2"/>
        <v>2025</v>
      </c>
      <c r="AF47" s="54"/>
      <c r="AG47" s="54"/>
      <c r="AH47" s="54"/>
      <c r="AI47" s="54"/>
      <c r="AJ47" s="54"/>
      <c r="AK47" s="54"/>
      <c r="AL47" s="54"/>
      <c r="AM47" s="54"/>
      <c r="AN47" s="54"/>
      <c r="AO47" s="54"/>
      <c r="AP47" s="54"/>
    </row>
    <row r="48" spans="1:42" x14ac:dyDescent="0.25">
      <c r="A48" t="s">
        <v>538</v>
      </c>
      <c r="B48" t="s">
        <v>229</v>
      </c>
      <c r="C48" t="s">
        <v>537</v>
      </c>
      <c r="D48" t="s">
        <v>83</v>
      </c>
      <c r="E48" t="s">
        <v>105</v>
      </c>
      <c r="F48" s="33" t="str">
        <f>IFERROR(VLOOKUP(D48,'Tabelas auxiliares'!$A$3:$B$62,2,FALSE),"")</f>
        <v>SUGEPE-FOLHA - PASEP + AUX. MORADIA</v>
      </c>
      <c r="G48" s="33" t="str">
        <f>IFERROR(VLOOKUP($B48,'Tabelas auxiliares'!$A$66:$C$106,2,FALSE),"")</f>
        <v>FOLHA DE PAGAMENTO - GERAL</v>
      </c>
      <c r="H48" s="33" t="str">
        <f>IFERROR(VLOOKUP($B48,'Tabelas auxiliares'!$A$66:$C$106,3,FALSE),"")</f>
        <v>FOLHA DE PAGAMENTO / CONTRIBUICAO PARA O PSS / SUBSTITUICOES / INSS PATRONAL / PASEP</v>
      </c>
      <c r="I48" s="205" t="s">
        <v>718</v>
      </c>
      <c r="J48" s="205" t="s">
        <v>719</v>
      </c>
      <c r="K48" s="205" t="s">
        <v>750</v>
      </c>
      <c r="L48" s="205" t="s">
        <v>721</v>
      </c>
      <c r="M48" s="205" t="s">
        <v>545</v>
      </c>
      <c r="N48" s="205" t="s">
        <v>113</v>
      </c>
      <c r="O48" s="205" t="s">
        <v>570</v>
      </c>
      <c r="P48" s="205" t="s">
        <v>710</v>
      </c>
      <c r="Q48" s="205" t="s">
        <v>549</v>
      </c>
      <c r="R48" s="205" t="s">
        <v>545</v>
      </c>
      <c r="S48" s="205" t="s">
        <v>550</v>
      </c>
      <c r="T48" s="205" t="s">
        <v>711</v>
      </c>
      <c r="U48" s="205" t="s">
        <v>122</v>
      </c>
      <c r="V48" s="205" t="s">
        <v>778</v>
      </c>
      <c r="W48" s="205" t="s">
        <v>779</v>
      </c>
      <c r="X48" s="205" t="s">
        <v>780</v>
      </c>
      <c r="Y48" s="33" t="str">
        <f t="shared" si="0"/>
        <v>3</v>
      </c>
      <c r="Z48" s="33" t="str">
        <f>IF(T48="","",IF(AND(T48&lt;&gt;'Tabelas auxiliares'!$B$240,T48&lt;&gt;'Tabelas auxiliares'!$B$241,T48&lt;&gt;'Tabelas auxiliares'!$C$240,T48&lt;&gt;'Tabelas auxiliares'!$C$241,T48&lt;&gt;'Tabelas auxiliares'!$D$240),"FOLHA DE PESSOAL",IF(Y48='Tabelas auxiliares'!$A$241,"CUSTEIO",IF(Y48='Tabelas auxiliares'!$A$240,"INVESTIMENTO","ERRO - VERIFICAR"))))</f>
        <v>FOLHA DE PESSOAL</v>
      </c>
      <c r="AA48" s="46">
        <f t="shared" si="1"/>
        <v>4588.1899999999996</v>
      </c>
      <c r="AB48" s="206"/>
      <c r="AC48" s="206">
        <v>4588.1899999999996</v>
      </c>
      <c r="AD48" s="206"/>
      <c r="AE48" s="54" t="str">
        <f t="shared" si="2"/>
        <v>2025</v>
      </c>
      <c r="AF48" s="54"/>
      <c r="AG48" s="54"/>
      <c r="AH48" s="54"/>
      <c r="AI48" s="54"/>
      <c r="AJ48" s="54"/>
      <c r="AK48" s="54"/>
      <c r="AL48" s="54"/>
      <c r="AM48" s="54"/>
      <c r="AN48" s="54"/>
      <c r="AO48" s="54"/>
      <c r="AP48" s="54"/>
    </row>
    <row r="49" spans="1:42" x14ac:dyDescent="0.25">
      <c r="A49" t="s">
        <v>538</v>
      </c>
      <c r="B49" t="s">
        <v>229</v>
      </c>
      <c r="C49" t="s">
        <v>537</v>
      </c>
      <c r="D49" t="s">
        <v>83</v>
      </c>
      <c r="E49" t="s">
        <v>105</v>
      </c>
      <c r="F49" s="33" t="str">
        <f>IFERROR(VLOOKUP(D49,'Tabelas auxiliares'!$A$3:$B$62,2,FALSE),"")</f>
        <v>SUGEPE-FOLHA - PASEP + AUX. MORADIA</v>
      </c>
      <c r="G49" s="33" t="str">
        <f>IFERROR(VLOOKUP($B49,'Tabelas auxiliares'!$A$66:$C$106,2,FALSE),"")</f>
        <v>FOLHA DE PAGAMENTO - GERAL</v>
      </c>
      <c r="H49" s="33" t="str">
        <f>IFERROR(VLOOKUP($B49,'Tabelas auxiliares'!$A$66:$C$106,3,FALSE),"")</f>
        <v>FOLHA DE PAGAMENTO / CONTRIBUICAO PARA O PSS / SUBSTITUICOES / INSS PATRONAL / PASEP</v>
      </c>
      <c r="I49" s="205" t="s">
        <v>718</v>
      </c>
      <c r="J49" s="205" t="s">
        <v>719</v>
      </c>
      <c r="K49" s="205" t="s">
        <v>750</v>
      </c>
      <c r="L49" s="205" t="s">
        <v>721</v>
      </c>
      <c r="M49" s="205" t="s">
        <v>545</v>
      </c>
      <c r="N49" s="205" t="s">
        <v>113</v>
      </c>
      <c r="O49" s="205" t="s">
        <v>570</v>
      </c>
      <c r="P49" s="205" t="s">
        <v>710</v>
      </c>
      <c r="Q49" s="205" t="s">
        <v>549</v>
      </c>
      <c r="R49" s="205" t="s">
        <v>545</v>
      </c>
      <c r="S49" s="205" t="s">
        <v>550</v>
      </c>
      <c r="T49" s="205" t="s">
        <v>711</v>
      </c>
      <c r="U49" s="205" t="s">
        <v>122</v>
      </c>
      <c r="V49" s="205" t="s">
        <v>781</v>
      </c>
      <c r="W49" s="205" t="s">
        <v>782</v>
      </c>
      <c r="X49" s="205" t="s">
        <v>783</v>
      </c>
      <c r="Y49" s="33" t="str">
        <f t="shared" si="0"/>
        <v>3</v>
      </c>
      <c r="Z49" s="33" t="str">
        <f>IF(T49="","",IF(AND(T49&lt;&gt;'Tabelas auxiliares'!$B$240,T49&lt;&gt;'Tabelas auxiliares'!$B$241,T49&lt;&gt;'Tabelas auxiliares'!$C$240,T49&lt;&gt;'Tabelas auxiliares'!$C$241,T49&lt;&gt;'Tabelas auxiliares'!$D$240),"FOLHA DE PESSOAL",IF(Y49='Tabelas auxiliares'!$A$241,"CUSTEIO",IF(Y49='Tabelas auxiliares'!$A$240,"INVESTIMENTO","ERRO - VERIFICAR"))))</f>
        <v>FOLHA DE PESSOAL</v>
      </c>
      <c r="AA49" s="46">
        <f t="shared" si="1"/>
        <v>37284.75</v>
      </c>
      <c r="AB49" s="206">
        <v>1252.3399999999999</v>
      </c>
      <c r="AC49" s="206">
        <v>36032.410000000003</v>
      </c>
      <c r="AD49" s="206"/>
      <c r="AE49" s="54" t="str">
        <f t="shared" si="2"/>
        <v>2025</v>
      </c>
      <c r="AF49" s="54"/>
      <c r="AG49" s="54"/>
      <c r="AH49" s="54"/>
      <c r="AI49" s="54"/>
      <c r="AJ49" s="54"/>
      <c r="AK49" s="54"/>
      <c r="AL49" s="54"/>
      <c r="AM49" s="54"/>
      <c r="AN49" s="54"/>
      <c r="AO49" s="54"/>
      <c r="AP49" s="54"/>
    </row>
    <row r="50" spans="1:42" x14ac:dyDescent="0.25">
      <c r="A50" t="s">
        <v>538</v>
      </c>
      <c r="B50" t="s">
        <v>229</v>
      </c>
      <c r="C50" t="s">
        <v>537</v>
      </c>
      <c r="D50" t="s">
        <v>83</v>
      </c>
      <c r="E50" t="s">
        <v>105</v>
      </c>
      <c r="F50" s="33" t="str">
        <f>IFERROR(VLOOKUP(D50,'Tabelas auxiliares'!$A$3:$B$62,2,FALSE),"")</f>
        <v>SUGEPE-FOLHA - PASEP + AUX. MORADIA</v>
      </c>
      <c r="G50" s="33" t="str">
        <f>IFERROR(VLOOKUP($B50,'Tabelas auxiliares'!$A$66:$C$106,2,FALSE),"")</f>
        <v>FOLHA DE PAGAMENTO - GERAL</v>
      </c>
      <c r="H50" s="33" t="str">
        <f>IFERROR(VLOOKUP($B50,'Tabelas auxiliares'!$A$66:$C$106,3,FALSE),"")</f>
        <v>FOLHA DE PAGAMENTO / CONTRIBUICAO PARA O PSS / SUBSTITUICOES / INSS PATRONAL / PASEP</v>
      </c>
      <c r="I50" s="205" t="s">
        <v>718</v>
      </c>
      <c r="J50" s="205" t="s">
        <v>719</v>
      </c>
      <c r="K50" s="205" t="s">
        <v>750</v>
      </c>
      <c r="L50" s="205" t="s">
        <v>721</v>
      </c>
      <c r="M50" s="205" t="s">
        <v>545</v>
      </c>
      <c r="N50" s="205" t="s">
        <v>113</v>
      </c>
      <c r="O50" s="205" t="s">
        <v>570</v>
      </c>
      <c r="P50" s="205" t="s">
        <v>710</v>
      </c>
      <c r="Q50" s="205" t="s">
        <v>549</v>
      </c>
      <c r="R50" s="205" t="s">
        <v>545</v>
      </c>
      <c r="S50" s="205" t="s">
        <v>550</v>
      </c>
      <c r="T50" s="205" t="s">
        <v>711</v>
      </c>
      <c r="U50" s="205" t="s">
        <v>122</v>
      </c>
      <c r="V50" s="205" t="s">
        <v>784</v>
      </c>
      <c r="W50" s="205" t="s">
        <v>785</v>
      </c>
      <c r="X50" s="205" t="s">
        <v>786</v>
      </c>
      <c r="Y50" s="33" t="str">
        <f t="shared" si="0"/>
        <v>3</v>
      </c>
      <c r="Z50" s="33" t="str">
        <f>IF(T50="","",IF(AND(T50&lt;&gt;'Tabelas auxiliares'!$B$240,T50&lt;&gt;'Tabelas auxiliares'!$B$241,T50&lt;&gt;'Tabelas auxiliares'!$C$240,T50&lt;&gt;'Tabelas auxiliares'!$C$241,T50&lt;&gt;'Tabelas auxiliares'!$D$240),"FOLHA DE PESSOAL",IF(Y50='Tabelas auxiliares'!$A$241,"CUSTEIO",IF(Y50='Tabelas auxiliares'!$A$240,"INVESTIMENTO","ERRO - VERIFICAR"))))</f>
        <v>FOLHA DE PESSOAL</v>
      </c>
      <c r="AA50" s="46">
        <f t="shared" si="1"/>
        <v>459806.43000000005</v>
      </c>
      <c r="AB50" s="206">
        <v>20764.47</v>
      </c>
      <c r="AC50" s="206">
        <v>439041.96</v>
      </c>
      <c r="AD50" s="206"/>
      <c r="AE50" s="54" t="str">
        <f t="shared" si="2"/>
        <v>2025</v>
      </c>
      <c r="AF50" s="54"/>
      <c r="AG50" s="54"/>
      <c r="AH50" s="54"/>
      <c r="AI50" s="54"/>
      <c r="AJ50" s="54"/>
      <c r="AK50" s="54"/>
      <c r="AL50" s="54"/>
      <c r="AM50" s="54"/>
      <c r="AN50" s="54"/>
      <c r="AO50" s="54"/>
      <c r="AP50" s="54"/>
    </row>
    <row r="51" spans="1:42" x14ac:dyDescent="0.25">
      <c r="A51" t="s">
        <v>538</v>
      </c>
      <c r="B51" t="s">
        <v>229</v>
      </c>
      <c r="C51" t="s">
        <v>537</v>
      </c>
      <c r="D51" t="s">
        <v>83</v>
      </c>
      <c r="E51" t="s">
        <v>105</v>
      </c>
      <c r="F51" s="33" t="str">
        <f>IFERROR(VLOOKUP(D51,'Tabelas auxiliares'!$A$3:$B$62,2,FALSE),"")</f>
        <v>SUGEPE-FOLHA - PASEP + AUX. MORADIA</v>
      </c>
      <c r="G51" s="33" t="str">
        <f>IFERROR(VLOOKUP($B51,'Tabelas auxiliares'!$A$66:$C$106,2,FALSE),"")</f>
        <v>FOLHA DE PAGAMENTO - GERAL</v>
      </c>
      <c r="H51" s="33" t="str">
        <f>IFERROR(VLOOKUP($B51,'Tabelas auxiliares'!$A$66:$C$106,3,FALSE),"")</f>
        <v>FOLHA DE PAGAMENTO / CONTRIBUICAO PARA O PSS / SUBSTITUICOES / INSS PATRONAL / PASEP</v>
      </c>
      <c r="I51" s="205" t="s">
        <v>718</v>
      </c>
      <c r="J51" s="205" t="s">
        <v>719</v>
      </c>
      <c r="K51" s="205" t="s">
        <v>750</v>
      </c>
      <c r="L51" s="205" t="s">
        <v>721</v>
      </c>
      <c r="M51" s="205" t="s">
        <v>545</v>
      </c>
      <c r="N51" s="205" t="s">
        <v>113</v>
      </c>
      <c r="O51" s="205" t="s">
        <v>570</v>
      </c>
      <c r="P51" s="205" t="s">
        <v>710</v>
      </c>
      <c r="Q51" s="205" t="s">
        <v>549</v>
      </c>
      <c r="R51" s="205" t="s">
        <v>545</v>
      </c>
      <c r="S51" s="205" t="s">
        <v>550</v>
      </c>
      <c r="T51" s="205" t="s">
        <v>711</v>
      </c>
      <c r="U51" s="205" t="s">
        <v>122</v>
      </c>
      <c r="V51" s="205" t="s">
        <v>787</v>
      </c>
      <c r="W51" s="205" t="s">
        <v>788</v>
      </c>
      <c r="X51" s="205" t="s">
        <v>789</v>
      </c>
      <c r="Y51" s="33" t="str">
        <f t="shared" si="0"/>
        <v>3</v>
      </c>
      <c r="Z51" s="33" t="str">
        <f>IF(T51="","",IF(AND(T51&lt;&gt;'Tabelas auxiliares'!$B$240,T51&lt;&gt;'Tabelas auxiliares'!$B$241,T51&lt;&gt;'Tabelas auxiliares'!$C$240,T51&lt;&gt;'Tabelas auxiliares'!$C$241,T51&lt;&gt;'Tabelas auxiliares'!$D$240),"FOLHA DE PESSOAL",IF(Y51='Tabelas auxiliares'!$A$241,"CUSTEIO",IF(Y51='Tabelas auxiliares'!$A$240,"INVESTIMENTO","ERRO - VERIFICAR"))))</f>
        <v>FOLHA DE PESSOAL</v>
      </c>
      <c r="AA51" s="46">
        <f t="shared" si="1"/>
        <v>720366</v>
      </c>
      <c r="AB51" s="206">
        <v>200515.59</v>
      </c>
      <c r="AC51" s="206">
        <v>519850.41</v>
      </c>
      <c r="AD51" s="206"/>
      <c r="AE51" s="54" t="str">
        <f t="shared" si="2"/>
        <v>2025</v>
      </c>
      <c r="AF51" s="54"/>
      <c r="AG51" s="54"/>
      <c r="AH51" s="54"/>
      <c r="AI51" s="54"/>
      <c r="AJ51" s="54"/>
      <c r="AK51" s="54"/>
      <c r="AL51" s="54"/>
      <c r="AM51" s="54"/>
      <c r="AN51" s="54"/>
      <c r="AO51" s="54"/>
      <c r="AP51" s="54"/>
    </row>
    <row r="52" spans="1:42" x14ac:dyDescent="0.25">
      <c r="A52" t="s">
        <v>538</v>
      </c>
      <c r="B52" t="s">
        <v>229</v>
      </c>
      <c r="C52" t="s">
        <v>537</v>
      </c>
      <c r="D52" t="s">
        <v>83</v>
      </c>
      <c r="E52" t="s">
        <v>105</v>
      </c>
      <c r="F52" s="33" t="str">
        <f>IFERROR(VLOOKUP(D52,'Tabelas auxiliares'!$A$3:$B$62,2,FALSE),"")</f>
        <v>SUGEPE-FOLHA - PASEP + AUX. MORADIA</v>
      </c>
      <c r="G52" s="33" t="str">
        <f>IFERROR(VLOOKUP($B52,'Tabelas auxiliares'!$A$66:$C$106,2,FALSE),"")</f>
        <v>FOLHA DE PAGAMENTO - GERAL</v>
      </c>
      <c r="H52" s="33" t="str">
        <f>IFERROR(VLOOKUP($B52,'Tabelas auxiliares'!$A$66:$C$106,3,FALSE),"")</f>
        <v>FOLHA DE PAGAMENTO / CONTRIBUICAO PARA O PSS / SUBSTITUICOES / INSS PATRONAL / PASEP</v>
      </c>
      <c r="I52" s="205" t="s">
        <v>718</v>
      </c>
      <c r="J52" s="205" t="s">
        <v>719</v>
      </c>
      <c r="K52" s="205" t="s">
        <v>750</v>
      </c>
      <c r="L52" s="205" t="s">
        <v>721</v>
      </c>
      <c r="M52" s="205" t="s">
        <v>545</v>
      </c>
      <c r="N52" s="205" t="s">
        <v>113</v>
      </c>
      <c r="O52" s="205" t="s">
        <v>570</v>
      </c>
      <c r="P52" s="205" t="s">
        <v>710</v>
      </c>
      <c r="Q52" s="205" t="s">
        <v>549</v>
      </c>
      <c r="R52" s="205" t="s">
        <v>545</v>
      </c>
      <c r="S52" s="205" t="s">
        <v>550</v>
      </c>
      <c r="T52" s="205" t="s">
        <v>711</v>
      </c>
      <c r="U52" s="205" t="s">
        <v>122</v>
      </c>
      <c r="V52" s="205" t="s">
        <v>790</v>
      </c>
      <c r="W52" s="205" t="s">
        <v>791</v>
      </c>
      <c r="X52" s="205" t="s">
        <v>792</v>
      </c>
      <c r="Y52" s="33" t="str">
        <f t="shared" si="0"/>
        <v>3</v>
      </c>
      <c r="Z52" s="33" t="str">
        <f>IF(T52="","",IF(AND(T52&lt;&gt;'Tabelas auxiliares'!$B$240,T52&lt;&gt;'Tabelas auxiliares'!$B$241,T52&lt;&gt;'Tabelas auxiliares'!$C$240,T52&lt;&gt;'Tabelas auxiliares'!$C$241,T52&lt;&gt;'Tabelas auxiliares'!$D$240),"FOLHA DE PESSOAL",IF(Y52='Tabelas auxiliares'!$A$241,"CUSTEIO",IF(Y52='Tabelas auxiliares'!$A$240,"INVESTIMENTO","ERRO - VERIFICAR"))))</f>
        <v>FOLHA DE PESSOAL</v>
      </c>
      <c r="AA52" s="46">
        <f t="shared" si="1"/>
        <v>57815.399999999994</v>
      </c>
      <c r="AB52" s="206">
        <v>31407.89</v>
      </c>
      <c r="AC52" s="206">
        <v>26407.51</v>
      </c>
      <c r="AD52" s="206"/>
      <c r="AE52" s="54" t="str">
        <f t="shared" si="2"/>
        <v>2025</v>
      </c>
      <c r="AF52" s="54"/>
      <c r="AG52" s="54"/>
      <c r="AH52" s="54"/>
      <c r="AI52" s="54"/>
      <c r="AJ52" s="54"/>
      <c r="AK52" s="54"/>
      <c r="AL52" s="54"/>
      <c r="AM52" s="54"/>
      <c r="AN52" s="54"/>
      <c r="AO52" s="54"/>
      <c r="AP52" s="54"/>
    </row>
    <row r="53" spans="1:42" x14ac:dyDescent="0.25">
      <c r="A53" t="s">
        <v>538</v>
      </c>
      <c r="B53" t="s">
        <v>229</v>
      </c>
      <c r="C53" t="s">
        <v>537</v>
      </c>
      <c r="D53" t="s">
        <v>83</v>
      </c>
      <c r="E53" t="s">
        <v>105</v>
      </c>
      <c r="F53" s="33" t="str">
        <f>IFERROR(VLOOKUP(D53,'Tabelas auxiliares'!$A$3:$B$62,2,FALSE),"")</f>
        <v>SUGEPE-FOLHA - PASEP + AUX. MORADIA</v>
      </c>
      <c r="G53" s="33" t="str">
        <f>IFERROR(VLOOKUP($B53,'Tabelas auxiliares'!$A$66:$C$106,2,FALSE),"")</f>
        <v>FOLHA DE PAGAMENTO - GERAL</v>
      </c>
      <c r="H53" s="33" t="str">
        <f>IFERROR(VLOOKUP($B53,'Tabelas auxiliares'!$A$66:$C$106,3,FALSE),"")</f>
        <v>FOLHA DE PAGAMENTO / CONTRIBUICAO PARA O PSS / SUBSTITUICOES / INSS PATRONAL / PASEP</v>
      </c>
      <c r="I53" s="205" t="s">
        <v>718</v>
      </c>
      <c r="J53" s="205" t="s">
        <v>719</v>
      </c>
      <c r="K53" s="205" t="s">
        <v>793</v>
      </c>
      <c r="L53" s="205" t="s">
        <v>721</v>
      </c>
      <c r="M53" s="205" t="s">
        <v>545</v>
      </c>
      <c r="N53" s="205" t="s">
        <v>113</v>
      </c>
      <c r="O53" s="205" t="s">
        <v>570</v>
      </c>
      <c r="P53" s="205" t="s">
        <v>710</v>
      </c>
      <c r="Q53" s="205" t="s">
        <v>549</v>
      </c>
      <c r="R53" s="205" t="s">
        <v>545</v>
      </c>
      <c r="S53" s="205" t="s">
        <v>550</v>
      </c>
      <c r="T53" s="205" t="s">
        <v>711</v>
      </c>
      <c r="U53" s="205" t="s">
        <v>122</v>
      </c>
      <c r="V53" s="205" t="s">
        <v>794</v>
      </c>
      <c r="W53" s="205" t="s">
        <v>795</v>
      </c>
      <c r="X53" s="205" t="s">
        <v>796</v>
      </c>
      <c r="Y53" s="33" t="str">
        <f t="shared" si="0"/>
        <v>3</v>
      </c>
      <c r="Z53" s="33" t="str">
        <f>IF(T53="","",IF(AND(T53&lt;&gt;'Tabelas auxiliares'!$B$240,T53&lt;&gt;'Tabelas auxiliares'!$B$241,T53&lt;&gt;'Tabelas auxiliares'!$C$240,T53&lt;&gt;'Tabelas auxiliares'!$C$241,T53&lt;&gt;'Tabelas auxiliares'!$D$240),"FOLHA DE PESSOAL",IF(Y53='Tabelas auxiliares'!$A$241,"CUSTEIO",IF(Y53='Tabelas auxiliares'!$A$240,"INVESTIMENTO","ERRO - VERIFICAR"))))</f>
        <v>FOLHA DE PESSOAL</v>
      </c>
      <c r="AA53" s="46">
        <f t="shared" si="1"/>
        <v>47733.599999999999</v>
      </c>
      <c r="AB53" s="206"/>
      <c r="AC53" s="206">
        <v>47733.599999999999</v>
      </c>
      <c r="AD53" s="206"/>
      <c r="AE53" s="54" t="str">
        <f t="shared" si="2"/>
        <v>2025</v>
      </c>
      <c r="AF53" s="54"/>
      <c r="AG53" s="54"/>
      <c r="AH53" s="54"/>
      <c r="AI53" s="54"/>
      <c r="AJ53" s="54"/>
      <c r="AK53" s="54"/>
      <c r="AL53" s="54"/>
      <c r="AM53" s="54"/>
      <c r="AN53" s="54"/>
      <c r="AO53" s="54"/>
      <c r="AP53" s="54"/>
    </row>
    <row r="54" spans="1:42" x14ac:dyDescent="0.25">
      <c r="A54" t="s">
        <v>538</v>
      </c>
      <c r="B54" t="s">
        <v>229</v>
      </c>
      <c r="C54" t="s">
        <v>537</v>
      </c>
      <c r="D54" t="s">
        <v>83</v>
      </c>
      <c r="E54" t="s">
        <v>105</v>
      </c>
      <c r="F54" s="33" t="str">
        <f>IFERROR(VLOOKUP(D54,'Tabelas auxiliares'!$A$3:$B$62,2,FALSE),"")</f>
        <v>SUGEPE-FOLHA - PASEP + AUX. MORADIA</v>
      </c>
      <c r="G54" s="33" t="str">
        <f>IFERROR(VLOOKUP($B54,'Tabelas auxiliares'!$A$66:$C$106,2,FALSE),"")</f>
        <v>FOLHA DE PAGAMENTO - GERAL</v>
      </c>
      <c r="H54" s="33" t="str">
        <f>IFERROR(VLOOKUP($B54,'Tabelas auxiliares'!$A$66:$C$106,3,FALSE),"")</f>
        <v>FOLHA DE PAGAMENTO / CONTRIBUICAO PARA O PSS / SUBSTITUICOES / INSS PATRONAL / PASEP</v>
      </c>
      <c r="I54" s="205" t="s">
        <v>718</v>
      </c>
      <c r="J54" s="205" t="s">
        <v>719</v>
      </c>
      <c r="K54" s="205" t="s">
        <v>797</v>
      </c>
      <c r="L54" s="205" t="s">
        <v>721</v>
      </c>
      <c r="M54" s="205" t="s">
        <v>545</v>
      </c>
      <c r="N54" s="205" t="s">
        <v>113</v>
      </c>
      <c r="O54" s="205" t="s">
        <v>570</v>
      </c>
      <c r="P54" s="205" t="s">
        <v>710</v>
      </c>
      <c r="Q54" s="205" t="s">
        <v>549</v>
      </c>
      <c r="R54" s="205" t="s">
        <v>545</v>
      </c>
      <c r="S54" s="205" t="s">
        <v>550</v>
      </c>
      <c r="T54" s="205" t="s">
        <v>711</v>
      </c>
      <c r="U54" s="205" t="s">
        <v>122</v>
      </c>
      <c r="V54" s="205" t="s">
        <v>798</v>
      </c>
      <c r="W54" s="205" t="s">
        <v>799</v>
      </c>
      <c r="X54" s="205" t="s">
        <v>800</v>
      </c>
      <c r="Y54" s="33" t="str">
        <f t="shared" si="0"/>
        <v>3</v>
      </c>
      <c r="Z54" s="33" t="str">
        <f>IF(T54="","",IF(AND(T54&lt;&gt;'Tabelas auxiliares'!$B$240,T54&lt;&gt;'Tabelas auxiliares'!$B$241,T54&lt;&gt;'Tabelas auxiliares'!$C$240,T54&lt;&gt;'Tabelas auxiliares'!$C$241,T54&lt;&gt;'Tabelas auxiliares'!$D$240),"FOLHA DE PESSOAL",IF(Y54='Tabelas auxiliares'!$A$241,"CUSTEIO",IF(Y54='Tabelas auxiliares'!$A$240,"INVESTIMENTO","ERRO - VERIFICAR"))))</f>
        <v>FOLHA DE PESSOAL</v>
      </c>
      <c r="AA54" s="46">
        <f t="shared" si="1"/>
        <v>4156.7</v>
      </c>
      <c r="AB54" s="206">
        <v>270.83</v>
      </c>
      <c r="AC54" s="206">
        <v>3885.87</v>
      </c>
      <c r="AD54" s="206"/>
      <c r="AE54" s="54" t="str">
        <f t="shared" si="2"/>
        <v>2025</v>
      </c>
      <c r="AF54" s="54"/>
      <c r="AG54" s="54"/>
      <c r="AH54" s="54"/>
      <c r="AI54" s="54"/>
      <c r="AJ54" s="54"/>
      <c r="AK54" s="54"/>
      <c r="AL54" s="54"/>
      <c r="AM54" s="54"/>
      <c r="AN54" s="54"/>
      <c r="AO54" s="54"/>
      <c r="AP54" s="54"/>
    </row>
    <row r="55" spans="1:42" x14ac:dyDescent="0.25">
      <c r="A55" t="s">
        <v>538</v>
      </c>
      <c r="B55" t="s">
        <v>229</v>
      </c>
      <c r="C55" t="s">
        <v>537</v>
      </c>
      <c r="D55" t="s">
        <v>83</v>
      </c>
      <c r="E55" t="s">
        <v>105</v>
      </c>
      <c r="F55" s="33" t="str">
        <f>IFERROR(VLOOKUP(D55,'Tabelas auxiliares'!$A$3:$B$62,2,FALSE),"")</f>
        <v>SUGEPE-FOLHA - PASEP + AUX. MORADIA</v>
      </c>
      <c r="G55" s="33" t="str">
        <f>IFERROR(VLOOKUP($B55,'Tabelas auxiliares'!$A$66:$C$106,2,FALSE),"")</f>
        <v>FOLHA DE PAGAMENTO - GERAL</v>
      </c>
      <c r="H55" s="33" t="str">
        <f>IFERROR(VLOOKUP($B55,'Tabelas auxiliares'!$A$66:$C$106,3,FALSE),"")</f>
        <v>FOLHA DE PAGAMENTO / CONTRIBUICAO PARA O PSS / SUBSTITUICOES / INSS PATRONAL / PASEP</v>
      </c>
      <c r="I55" s="205" t="s">
        <v>718</v>
      </c>
      <c r="J55" s="205" t="s">
        <v>719</v>
      </c>
      <c r="K55" s="205" t="s">
        <v>801</v>
      </c>
      <c r="L55" s="205" t="s">
        <v>721</v>
      </c>
      <c r="M55" s="205" t="s">
        <v>545</v>
      </c>
      <c r="N55" s="205" t="s">
        <v>113</v>
      </c>
      <c r="O55" s="205" t="s">
        <v>570</v>
      </c>
      <c r="P55" s="205" t="s">
        <v>710</v>
      </c>
      <c r="Q55" s="205" t="s">
        <v>549</v>
      </c>
      <c r="R55" s="205" t="s">
        <v>545</v>
      </c>
      <c r="S55" s="205" t="s">
        <v>550</v>
      </c>
      <c r="T55" s="205" t="s">
        <v>711</v>
      </c>
      <c r="U55" s="205" t="s">
        <v>122</v>
      </c>
      <c r="V55" s="205" t="s">
        <v>802</v>
      </c>
      <c r="W55" s="205" t="s">
        <v>803</v>
      </c>
      <c r="X55" s="205" t="s">
        <v>804</v>
      </c>
      <c r="Y55" s="33" t="str">
        <f t="shared" si="0"/>
        <v>3</v>
      </c>
      <c r="Z55" s="33" t="str">
        <f>IF(T55="","",IF(AND(T55&lt;&gt;'Tabelas auxiliares'!$B$240,T55&lt;&gt;'Tabelas auxiliares'!$B$241,T55&lt;&gt;'Tabelas auxiliares'!$C$240,T55&lt;&gt;'Tabelas auxiliares'!$C$241,T55&lt;&gt;'Tabelas auxiliares'!$D$240),"FOLHA DE PESSOAL",IF(Y55='Tabelas auxiliares'!$A$241,"CUSTEIO",IF(Y55='Tabelas auxiliares'!$A$240,"INVESTIMENTO","ERRO - VERIFICAR"))))</f>
        <v>FOLHA DE PESSOAL</v>
      </c>
      <c r="AA55" s="46">
        <f t="shared" si="1"/>
        <v>22279.72</v>
      </c>
      <c r="AB55" s="206"/>
      <c r="AC55" s="206">
        <v>22279.72</v>
      </c>
      <c r="AD55" s="206"/>
      <c r="AE55" s="54" t="str">
        <f t="shared" si="2"/>
        <v>2025</v>
      </c>
      <c r="AF55" s="54"/>
      <c r="AG55" s="54"/>
      <c r="AH55" s="54"/>
      <c r="AI55" s="54"/>
      <c r="AJ55" s="54"/>
      <c r="AK55" s="54"/>
      <c r="AL55" s="54"/>
      <c r="AM55" s="54"/>
      <c r="AN55" s="54"/>
      <c r="AO55" s="54"/>
      <c r="AP55" s="54"/>
    </row>
    <row r="56" spans="1:42" x14ac:dyDescent="0.25">
      <c r="A56" t="s">
        <v>538</v>
      </c>
      <c r="B56" t="s">
        <v>229</v>
      </c>
      <c r="C56" t="s">
        <v>537</v>
      </c>
      <c r="D56" t="s">
        <v>83</v>
      </c>
      <c r="E56" t="s">
        <v>105</v>
      </c>
      <c r="F56" s="33" t="str">
        <f>IFERROR(VLOOKUP(D56,'Tabelas auxiliares'!$A$3:$B$62,2,FALSE),"")</f>
        <v>SUGEPE-FOLHA - PASEP + AUX. MORADIA</v>
      </c>
      <c r="G56" s="33" t="str">
        <f>IFERROR(VLOOKUP($B56,'Tabelas auxiliares'!$A$66:$C$106,2,FALSE),"")</f>
        <v>FOLHA DE PAGAMENTO - GERAL</v>
      </c>
      <c r="H56" s="33" t="str">
        <f>IFERROR(VLOOKUP($B56,'Tabelas auxiliares'!$A$66:$C$106,3,FALSE),"")</f>
        <v>FOLHA DE PAGAMENTO / CONTRIBUICAO PARA O PSS / SUBSTITUICOES / INSS PATRONAL / PASEP</v>
      </c>
      <c r="I56" s="205" t="s">
        <v>718</v>
      </c>
      <c r="J56" s="205" t="s">
        <v>719</v>
      </c>
      <c r="K56" s="205" t="s">
        <v>805</v>
      </c>
      <c r="L56" s="205" t="s">
        <v>721</v>
      </c>
      <c r="M56" s="205" t="s">
        <v>806</v>
      </c>
      <c r="N56" s="205" t="s">
        <v>113</v>
      </c>
      <c r="O56" s="205" t="s">
        <v>570</v>
      </c>
      <c r="P56" s="205" t="s">
        <v>710</v>
      </c>
      <c r="Q56" s="205" t="s">
        <v>549</v>
      </c>
      <c r="R56" s="205" t="s">
        <v>545</v>
      </c>
      <c r="S56" s="205" t="s">
        <v>550</v>
      </c>
      <c r="T56" s="205" t="s">
        <v>711</v>
      </c>
      <c r="U56" s="205" t="s">
        <v>122</v>
      </c>
      <c r="V56" s="205" t="s">
        <v>807</v>
      </c>
      <c r="W56" s="205" t="s">
        <v>808</v>
      </c>
      <c r="X56" s="205" t="s">
        <v>809</v>
      </c>
      <c r="Y56" s="33" t="str">
        <f t="shared" si="0"/>
        <v>3</v>
      </c>
      <c r="Z56" s="33" t="str">
        <f>IF(T56="","",IF(AND(T56&lt;&gt;'Tabelas auxiliares'!$B$240,T56&lt;&gt;'Tabelas auxiliares'!$B$241,T56&lt;&gt;'Tabelas auxiliares'!$C$240,T56&lt;&gt;'Tabelas auxiliares'!$C$241,T56&lt;&gt;'Tabelas auxiliares'!$D$240),"FOLHA DE PESSOAL",IF(Y56='Tabelas auxiliares'!$A$241,"CUSTEIO",IF(Y56='Tabelas auxiliares'!$A$240,"INVESTIMENTO","ERRO - VERIFICAR"))))</f>
        <v>FOLHA DE PESSOAL</v>
      </c>
      <c r="AA56" s="46">
        <f t="shared" si="1"/>
        <v>131955.66</v>
      </c>
      <c r="AB56" s="206"/>
      <c r="AC56" s="206">
        <v>131955.66</v>
      </c>
      <c r="AD56" s="206"/>
      <c r="AE56" s="54" t="str">
        <f t="shared" si="2"/>
        <v>2025</v>
      </c>
      <c r="AF56" s="54"/>
      <c r="AG56" s="54"/>
      <c r="AH56" s="54"/>
      <c r="AI56" s="54"/>
      <c r="AJ56" s="54"/>
      <c r="AK56" s="54"/>
      <c r="AL56" s="54"/>
      <c r="AM56" s="54"/>
      <c r="AN56" s="54"/>
      <c r="AO56" s="54"/>
      <c r="AP56" s="54"/>
    </row>
    <row r="57" spans="1:42" x14ac:dyDescent="0.25">
      <c r="A57" t="s">
        <v>538</v>
      </c>
      <c r="B57" t="s">
        <v>229</v>
      </c>
      <c r="C57" t="s">
        <v>537</v>
      </c>
      <c r="D57" t="s">
        <v>83</v>
      </c>
      <c r="E57" t="s">
        <v>105</v>
      </c>
      <c r="F57" s="33" t="str">
        <f>IFERROR(VLOOKUP(D57,'Tabelas auxiliares'!$A$3:$B$62,2,FALSE),"")</f>
        <v>SUGEPE-FOLHA - PASEP + AUX. MORADIA</v>
      </c>
      <c r="G57" s="33" t="str">
        <f>IFERROR(VLOOKUP($B57,'Tabelas auxiliares'!$A$66:$C$106,2,FALSE),"")</f>
        <v>FOLHA DE PAGAMENTO - GERAL</v>
      </c>
      <c r="H57" s="33" t="str">
        <f>IFERROR(VLOOKUP($B57,'Tabelas auxiliares'!$A$66:$C$106,3,FALSE),"")</f>
        <v>FOLHA DE PAGAMENTO / CONTRIBUICAO PARA O PSS / SUBSTITUICOES / INSS PATRONAL / PASEP</v>
      </c>
      <c r="I57" s="205" t="s">
        <v>718</v>
      </c>
      <c r="J57" s="205" t="s">
        <v>719</v>
      </c>
      <c r="K57" s="205" t="s">
        <v>810</v>
      </c>
      <c r="L57" s="205" t="s">
        <v>721</v>
      </c>
      <c r="M57" s="205" t="s">
        <v>811</v>
      </c>
      <c r="N57" s="205" t="s">
        <v>569</v>
      </c>
      <c r="O57" s="205" t="s">
        <v>570</v>
      </c>
      <c r="P57" s="205" t="s">
        <v>571</v>
      </c>
      <c r="Q57" s="205" t="s">
        <v>549</v>
      </c>
      <c r="R57" s="205" t="s">
        <v>545</v>
      </c>
      <c r="S57" s="205" t="s">
        <v>550</v>
      </c>
      <c r="T57" s="205" t="s">
        <v>150</v>
      </c>
      <c r="U57" s="205" t="s">
        <v>572</v>
      </c>
      <c r="V57" s="205" t="s">
        <v>812</v>
      </c>
      <c r="W57" s="205" t="s">
        <v>813</v>
      </c>
      <c r="X57" s="205" t="s">
        <v>814</v>
      </c>
      <c r="Y57" s="33" t="str">
        <f t="shared" si="0"/>
        <v>3</v>
      </c>
      <c r="Z57" s="33" t="str">
        <f>IF(T57="","",IF(AND(T57&lt;&gt;'Tabelas auxiliares'!$B$240,T57&lt;&gt;'Tabelas auxiliares'!$B$241,T57&lt;&gt;'Tabelas auxiliares'!$C$240,T57&lt;&gt;'Tabelas auxiliares'!$C$241,T57&lt;&gt;'Tabelas auxiliares'!$D$240),"FOLHA DE PESSOAL",IF(Y57='Tabelas auxiliares'!$A$241,"CUSTEIO",IF(Y57='Tabelas auxiliares'!$A$240,"INVESTIMENTO","ERRO - VERIFICAR"))))</f>
        <v>CUSTEIO</v>
      </c>
      <c r="AA57" s="46">
        <f t="shared" si="1"/>
        <v>197705.86</v>
      </c>
      <c r="AB57" s="206"/>
      <c r="AC57" s="206">
        <v>197705.86</v>
      </c>
      <c r="AD57" s="206"/>
      <c r="AE57" s="54" t="str">
        <f t="shared" si="2"/>
        <v>2025</v>
      </c>
      <c r="AF57" s="54"/>
      <c r="AG57" s="54"/>
      <c r="AH57" s="54"/>
      <c r="AI57" s="54"/>
      <c r="AJ57" s="54"/>
      <c r="AK57" s="54"/>
      <c r="AL57" s="54"/>
      <c r="AM57" s="54"/>
      <c r="AN57" s="54"/>
      <c r="AO57" s="54"/>
      <c r="AP57" s="54"/>
    </row>
    <row r="58" spans="1:42" x14ac:dyDescent="0.25">
      <c r="A58" t="s">
        <v>538</v>
      </c>
      <c r="B58" t="s">
        <v>229</v>
      </c>
      <c r="C58" t="s">
        <v>537</v>
      </c>
      <c r="D58" t="s">
        <v>83</v>
      </c>
      <c r="E58" t="s">
        <v>105</v>
      </c>
      <c r="F58" s="33" t="str">
        <f>IFERROR(VLOOKUP(D58,'Tabelas auxiliares'!$A$3:$B$62,2,FALSE),"")</f>
        <v>SUGEPE-FOLHA - PASEP + AUX. MORADIA</v>
      </c>
      <c r="G58" s="33" t="str">
        <f>IFERROR(VLOOKUP($B58,'Tabelas auxiliares'!$A$66:$C$106,2,FALSE),"")</f>
        <v>FOLHA DE PAGAMENTO - GERAL</v>
      </c>
      <c r="H58" s="33" t="str">
        <f>IFERROR(VLOOKUP($B58,'Tabelas auxiliares'!$A$66:$C$106,3,FALSE),"")</f>
        <v>FOLHA DE PAGAMENTO / CONTRIBUICAO PARA O PSS / SUBSTITUICOES / INSS PATRONAL / PASEP</v>
      </c>
      <c r="I58" s="205" t="s">
        <v>815</v>
      </c>
      <c r="J58" s="205" t="s">
        <v>719</v>
      </c>
      <c r="K58" s="205" t="s">
        <v>816</v>
      </c>
      <c r="L58" s="205" t="s">
        <v>721</v>
      </c>
      <c r="M58" s="205" t="s">
        <v>817</v>
      </c>
      <c r="N58" s="205" t="s">
        <v>112</v>
      </c>
      <c r="O58" s="205" t="s">
        <v>570</v>
      </c>
      <c r="P58" s="205" t="s">
        <v>684</v>
      </c>
      <c r="Q58" s="205" t="s">
        <v>549</v>
      </c>
      <c r="R58" s="205" t="s">
        <v>545</v>
      </c>
      <c r="S58" s="205" t="s">
        <v>550</v>
      </c>
      <c r="T58" s="205" t="s">
        <v>685</v>
      </c>
      <c r="U58" s="205" t="s">
        <v>106</v>
      </c>
      <c r="V58" s="205" t="s">
        <v>686</v>
      </c>
      <c r="W58" s="205" t="s">
        <v>687</v>
      </c>
      <c r="X58" s="205" t="s">
        <v>818</v>
      </c>
      <c r="Y58" s="33" t="str">
        <f t="shared" si="0"/>
        <v>3</v>
      </c>
      <c r="Z58" s="33" t="str">
        <f>IF(T58="","",IF(AND(T58&lt;&gt;'Tabelas auxiliares'!$B$240,T58&lt;&gt;'Tabelas auxiliares'!$B$241,T58&lt;&gt;'Tabelas auxiliares'!$C$240,T58&lt;&gt;'Tabelas auxiliares'!$C$241,T58&lt;&gt;'Tabelas auxiliares'!$D$240),"FOLHA DE PESSOAL",IF(Y58='Tabelas auxiliares'!$A$241,"CUSTEIO",IF(Y58='Tabelas auxiliares'!$A$240,"INVESTIMENTO","ERRO - VERIFICAR"))))</f>
        <v>FOLHA DE PESSOAL</v>
      </c>
      <c r="AA58" s="46">
        <f t="shared" si="1"/>
        <v>3957376.88</v>
      </c>
      <c r="AB58" s="206"/>
      <c r="AC58" s="206">
        <v>3957376.88</v>
      </c>
      <c r="AD58" s="206"/>
      <c r="AE58" s="54" t="str">
        <f t="shared" si="2"/>
        <v>2025</v>
      </c>
      <c r="AF58" s="54"/>
      <c r="AG58" s="54"/>
      <c r="AH58" s="54"/>
      <c r="AI58" s="54"/>
      <c r="AJ58" s="54"/>
      <c r="AK58" s="54"/>
      <c r="AL58" s="54"/>
      <c r="AM58" s="54"/>
      <c r="AN58" s="54"/>
      <c r="AO58" s="54"/>
      <c r="AP58" s="54"/>
    </row>
    <row r="59" spans="1:42" x14ac:dyDescent="0.25">
      <c r="A59" t="s">
        <v>538</v>
      </c>
      <c r="B59" t="s">
        <v>231</v>
      </c>
      <c r="C59" t="s">
        <v>537</v>
      </c>
      <c r="D59" t="s">
        <v>85</v>
      </c>
      <c r="E59" t="s">
        <v>105</v>
      </c>
      <c r="F59" s="33" t="str">
        <f>IFERROR(VLOOKUP(D59,'Tabelas auxiliares'!$A$3:$B$62,2,FALSE),"")</f>
        <v>SUGEPE - CONTRATAÇÃO DE ESTAGIÁRIOS * D.U.C</v>
      </c>
      <c r="G59" s="33" t="str">
        <f>IFERROR(VLOOKUP($B59,'Tabelas auxiliares'!$A$66:$C$106,2,FALSE),"")</f>
        <v>FOLHA DE PAGAMENTO - ESTAGIÁRIOS</v>
      </c>
      <c r="H59" s="33" t="str">
        <f>IFERROR(VLOOKUP($B59,'Tabelas auxiliares'!$A$66:$C$106,3,FALSE),"")</f>
        <v>FOLHA DE PAGAMENTO - ESTAGIÁRIOS</v>
      </c>
      <c r="I59" s="205" t="s">
        <v>718</v>
      </c>
      <c r="J59" s="205" t="s">
        <v>719</v>
      </c>
      <c r="K59" s="205" t="s">
        <v>819</v>
      </c>
      <c r="L59" s="205" t="s">
        <v>721</v>
      </c>
      <c r="M59" s="205" t="s">
        <v>545</v>
      </c>
      <c r="N59" s="205" t="s">
        <v>569</v>
      </c>
      <c r="O59" s="205" t="s">
        <v>570</v>
      </c>
      <c r="P59" s="205" t="s">
        <v>571</v>
      </c>
      <c r="Q59" s="205" t="s">
        <v>549</v>
      </c>
      <c r="R59" s="205" t="s">
        <v>545</v>
      </c>
      <c r="S59" s="205" t="s">
        <v>550</v>
      </c>
      <c r="T59" s="205" t="s">
        <v>150</v>
      </c>
      <c r="U59" s="205" t="s">
        <v>572</v>
      </c>
      <c r="V59" s="205" t="s">
        <v>820</v>
      </c>
      <c r="W59" s="205" t="s">
        <v>821</v>
      </c>
      <c r="X59" s="205" t="s">
        <v>822</v>
      </c>
      <c r="Y59" s="33" t="str">
        <f t="shared" si="0"/>
        <v>3</v>
      </c>
      <c r="Z59" s="33" t="str">
        <f>IF(T59="","",IF(AND(T59&lt;&gt;'Tabelas auxiliares'!$B$240,T59&lt;&gt;'Tabelas auxiliares'!$B$241,T59&lt;&gt;'Tabelas auxiliares'!$C$240,T59&lt;&gt;'Tabelas auxiliares'!$C$241,T59&lt;&gt;'Tabelas auxiliares'!$D$240),"FOLHA DE PESSOAL",IF(Y59='Tabelas auxiliares'!$A$241,"CUSTEIO",IF(Y59='Tabelas auxiliares'!$A$240,"INVESTIMENTO","ERRO - VERIFICAR"))))</f>
        <v>CUSTEIO</v>
      </c>
      <c r="AA59" s="46">
        <f t="shared" si="1"/>
        <v>36908.78</v>
      </c>
      <c r="AB59" s="206">
        <v>472.59</v>
      </c>
      <c r="AC59" s="206">
        <v>36436.19</v>
      </c>
      <c r="AD59" s="206"/>
      <c r="AE59" s="54" t="str">
        <f t="shared" si="2"/>
        <v>2025</v>
      </c>
      <c r="AF59" s="54"/>
      <c r="AG59" s="54"/>
      <c r="AH59" s="54"/>
      <c r="AI59" s="54"/>
      <c r="AJ59" s="54"/>
      <c r="AK59" s="54"/>
      <c r="AL59" s="54"/>
      <c r="AM59" s="54"/>
      <c r="AN59" s="54"/>
      <c r="AO59" s="54"/>
      <c r="AP59" s="54"/>
    </row>
    <row r="60" spans="1:42" x14ac:dyDescent="0.25">
      <c r="A60" t="s">
        <v>538</v>
      </c>
      <c r="B60" t="s">
        <v>231</v>
      </c>
      <c r="C60" t="s">
        <v>537</v>
      </c>
      <c r="D60" t="s">
        <v>85</v>
      </c>
      <c r="E60" t="s">
        <v>105</v>
      </c>
      <c r="F60" s="33" t="str">
        <f>IFERROR(VLOOKUP(D60,'Tabelas auxiliares'!$A$3:$B$62,2,FALSE),"")</f>
        <v>SUGEPE - CONTRATAÇÃO DE ESTAGIÁRIOS * D.U.C</v>
      </c>
      <c r="G60" s="33" t="str">
        <f>IFERROR(VLOOKUP($B60,'Tabelas auxiliares'!$A$66:$C$106,2,FALSE),"")</f>
        <v>FOLHA DE PAGAMENTO - ESTAGIÁRIOS</v>
      </c>
      <c r="H60" s="33" t="str">
        <f>IFERROR(VLOOKUP($B60,'Tabelas auxiliares'!$A$66:$C$106,3,FALSE),"")</f>
        <v>FOLHA DE PAGAMENTO - ESTAGIÁRIOS</v>
      </c>
      <c r="I60" s="205" t="s">
        <v>718</v>
      </c>
      <c r="J60" s="205" t="s">
        <v>719</v>
      </c>
      <c r="K60" s="205" t="s">
        <v>823</v>
      </c>
      <c r="L60" s="205" t="s">
        <v>721</v>
      </c>
      <c r="M60" s="205" t="s">
        <v>545</v>
      </c>
      <c r="N60" s="205" t="s">
        <v>569</v>
      </c>
      <c r="O60" s="205" t="s">
        <v>570</v>
      </c>
      <c r="P60" s="205" t="s">
        <v>571</v>
      </c>
      <c r="Q60" s="205" t="s">
        <v>549</v>
      </c>
      <c r="R60" s="205" t="s">
        <v>545</v>
      </c>
      <c r="S60" s="205" t="s">
        <v>550</v>
      </c>
      <c r="T60" s="205" t="s">
        <v>150</v>
      </c>
      <c r="U60" s="205" t="s">
        <v>572</v>
      </c>
      <c r="V60" s="205" t="s">
        <v>824</v>
      </c>
      <c r="W60" s="205" t="s">
        <v>825</v>
      </c>
      <c r="X60" s="205" t="s">
        <v>826</v>
      </c>
      <c r="Y60" s="33" t="str">
        <f t="shared" si="0"/>
        <v>3</v>
      </c>
      <c r="Z60" s="33" t="str">
        <f>IF(T60="","",IF(AND(T60&lt;&gt;'Tabelas auxiliares'!$B$240,T60&lt;&gt;'Tabelas auxiliares'!$B$241,T60&lt;&gt;'Tabelas auxiliares'!$C$240,T60&lt;&gt;'Tabelas auxiliares'!$C$241,T60&lt;&gt;'Tabelas auxiliares'!$D$240),"FOLHA DE PESSOAL",IF(Y60='Tabelas auxiliares'!$A$241,"CUSTEIO",IF(Y60='Tabelas auxiliares'!$A$240,"INVESTIMENTO","ERRO - VERIFICAR"))))</f>
        <v>CUSTEIO</v>
      </c>
      <c r="AA60" s="46">
        <f t="shared" si="1"/>
        <v>6400</v>
      </c>
      <c r="AB60" s="206">
        <v>3940</v>
      </c>
      <c r="AC60" s="206">
        <v>2460</v>
      </c>
      <c r="AD60" s="206"/>
      <c r="AE60" s="54" t="str">
        <f t="shared" si="2"/>
        <v>2025</v>
      </c>
      <c r="AF60" s="54"/>
      <c r="AG60" s="54"/>
      <c r="AH60" s="54"/>
      <c r="AI60" s="54"/>
      <c r="AJ60" s="54"/>
      <c r="AK60" s="54"/>
      <c r="AL60" s="54"/>
      <c r="AM60" s="54"/>
      <c r="AN60" s="54"/>
      <c r="AO60" s="54"/>
      <c r="AP60" s="54"/>
    </row>
    <row r="61" spans="1:42" x14ac:dyDescent="0.25">
      <c r="A61" t="s">
        <v>538</v>
      </c>
      <c r="B61" t="s">
        <v>258</v>
      </c>
      <c r="C61" t="s">
        <v>537</v>
      </c>
      <c r="D61" t="s">
        <v>83</v>
      </c>
      <c r="E61" t="s">
        <v>105</v>
      </c>
      <c r="F61" s="33" t="str">
        <f>IFERROR(VLOOKUP(D61,'Tabelas auxiliares'!$A$3:$B$62,2,FALSE),"")</f>
        <v>SUGEPE-FOLHA - PASEP + AUX. MORADIA</v>
      </c>
      <c r="G61" s="33" t="str">
        <f>IFERROR(VLOOKUP($B61,'Tabelas auxiliares'!$A$66:$C$106,2,FALSE),"")</f>
        <v>FOLHA DE PAGAMENTO - BENEFÍCIOS</v>
      </c>
      <c r="H61" s="33" t="str">
        <f>IFERROR(VLOOKUP($B61,'Tabelas auxiliares'!$A$66:$C$106,3,FALSE),"")</f>
        <v xml:space="preserve">AUXILIO FUNERAL / CONTRATACAO POR TEMPO DETERMINADO / BENEF.ASSIST. DO SERVIDOR E DO MILITAR / AUXILIO-ALIMENTACAO / AUXILIO-TRANSPORTE / INDENIZACOES E RESTITUICOES / DESPESAS DE EXERCICIOS ANTERIORES </v>
      </c>
      <c r="I61" s="205" t="s">
        <v>718</v>
      </c>
      <c r="J61" s="205" t="s">
        <v>719</v>
      </c>
      <c r="K61" s="205" t="s">
        <v>827</v>
      </c>
      <c r="L61" s="205" t="s">
        <v>721</v>
      </c>
      <c r="M61" s="205" t="s">
        <v>545</v>
      </c>
      <c r="N61" s="205" t="s">
        <v>114</v>
      </c>
      <c r="O61" s="205" t="s">
        <v>828</v>
      </c>
      <c r="P61" s="205" t="s">
        <v>829</v>
      </c>
      <c r="Q61" s="205" t="s">
        <v>549</v>
      </c>
      <c r="R61" s="205" t="s">
        <v>545</v>
      </c>
      <c r="S61" s="205" t="s">
        <v>550</v>
      </c>
      <c r="T61" s="205" t="s">
        <v>711</v>
      </c>
      <c r="U61" s="205" t="s">
        <v>124</v>
      </c>
      <c r="V61" s="205" t="s">
        <v>830</v>
      </c>
      <c r="W61" s="205" t="s">
        <v>831</v>
      </c>
      <c r="X61" s="205" t="s">
        <v>832</v>
      </c>
      <c r="Y61" s="33" t="str">
        <f t="shared" si="0"/>
        <v>3</v>
      </c>
      <c r="Z61" s="33" t="str">
        <f>IF(T61="","",IF(AND(T61&lt;&gt;'Tabelas auxiliares'!$B$240,T61&lt;&gt;'Tabelas auxiliares'!$B$241,T61&lt;&gt;'Tabelas auxiliares'!$C$240,T61&lt;&gt;'Tabelas auxiliares'!$C$241,T61&lt;&gt;'Tabelas auxiliares'!$D$240),"FOLHA DE PESSOAL",IF(Y61='Tabelas auxiliares'!$A$241,"CUSTEIO",IF(Y61='Tabelas auxiliares'!$A$240,"INVESTIMENTO","ERRO - VERIFICAR"))))</f>
        <v>FOLHA DE PESSOAL</v>
      </c>
      <c r="AA61" s="46">
        <f t="shared" si="1"/>
        <v>64863.61</v>
      </c>
      <c r="AB61" s="206">
        <v>3136.35</v>
      </c>
      <c r="AC61" s="206">
        <v>61727.26</v>
      </c>
      <c r="AD61" s="206"/>
      <c r="AE61" s="54" t="str">
        <f t="shared" si="2"/>
        <v>2025</v>
      </c>
      <c r="AF61" s="54"/>
      <c r="AG61" s="54"/>
      <c r="AH61" s="54"/>
      <c r="AI61" s="54"/>
      <c r="AJ61" s="54"/>
      <c r="AK61" s="54"/>
      <c r="AL61" s="54"/>
      <c r="AM61" s="54"/>
      <c r="AN61" s="54"/>
      <c r="AO61" s="54"/>
      <c r="AP61" s="54"/>
    </row>
    <row r="62" spans="1:42" x14ac:dyDescent="0.25">
      <c r="A62" t="s">
        <v>538</v>
      </c>
      <c r="B62" t="s">
        <v>258</v>
      </c>
      <c r="C62" t="s">
        <v>537</v>
      </c>
      <c r="D62" t="s">
        <v>83</v>
      </c>
      <c r="E62" t="s">
        <v>105</v>
      </c>
      <c r="F62" s="33" t="str">
        <f>IFERROR(VLOOKUP(D62,'Tabelas auxiliares'!$A$3:$B$62,2,FALSE),"")</f>
        <v>SUGEPE-FOLHA - PASEP + AUX. MORADIA</v>
      </c>
      <c r="G62" s="33" t="str">
        <f>IFERROR(VLOOKUP($B62,'Tabelas auxiliares'!$A$66:$C$106,2,FALSE),"")</f>
        <v>FOLHA DE PAGAMENTO - BENEFÍCIOS</v>
      </c>
      <c r="H62" s="33" t="str">
        <f>IFERROR(VLOOKUP($B62,'Tabelas auxiliares'!$A$66:$C$106,3,FALSE),"")</f>
        <v xml:space="preserve">AUXILIO FUNERAL / CONTRATACAO POR TEMPO DETERMINADO / BENEF.ASSIST. DO SERVIDOR E DO MILITAR / AUXILIO-ALIMENTACAO / AUXILIO-TRANSPORTE / INDENIZACOES E RESTITUICOES / DESPESAS DE EXERCICIOS ANTERIORES </v>
      </c>
      <c r="I62" s="205" t="s">
        <v>718</v>
      </c>
      <c r="J62" s="205" t="s">
        <v>719</v>
      </c>
      <c r="K62" s="205" t="s">
        <v>833</v>
      </c>
      <c r="L62" s="205" t="s">
        <v>721</v>
      </c>
      <c r="M62" s="205" t="s">
        <v>545</v>
      </c>
      <c r="N62" s="205" t="s">
        <v>114</v>
      </c>
      <c r="O62" s="205" t="s">
        <v>560</v>
      </c>
      <c r="P62" s="205" t="s">
        <v>834</v>
      </c>
      <c r="Q62" s="205" t="s">
        <v>549</v>
      </c>
      <c r="R62" s="205" t="s">
        <v>545</v>
      </c>
      <c r="S62" s="205" t="s">
        <v>550</v>
      </c>
      <c r="T62" s="205" t="s">
        <v>711</v>
      </c>
      <c r="U62" s="205" t="s">
        <v>126</v>
      </c>
      <c r="V62" s="205" t="s">
        <v>835</v>
      </c>
      <c r="W62" s="205" t="s">
        <v>836</v>
      </c>
      <c r="X62" s="205" t="s">
        <v>837</v>
      </c>
      <c r="Y62" s="33" t="str">
        <f t="shared" si="0"/>
        <v>3</v>
      </c>
      <c r="Z62" s="33" t="str">
        <f>IF(T62="","",IF(AND(T62&lt;&gt;'Tabelas auxiliares'!$B$240,T62&lt;&gt;'Tabelas auxiliares'!$B$241,T62&lt;&gt;'Tabelas auxiliares'!$C$240,T62&lt;&gt;'Tabelas auxiliares'!$C$241,T62&lt;&gt;'Tabelas auxiliares'!$D$240),"FOLHA DE PESSOAL",IF(Y62='Tabelas auxiliares'!$A$241,"CUSTEIO",IF(Y62='Tabelas auxiliares'!$A$240,"INVESTIMENTO","ERRO - VERIFICAR"))))</f>
        <v>FOLHA DE PESSOAL</v>
      </c>
      <c r="AA62" s="46">
        <f t="shared" si="1"/>
        <v>2424.5</v>
      </c>
      <c r="AB62" s="206">
        <v>242.45</v>
      </c>
      <c r="AC62" s="206">
        <v>2182.0500000000002</v>
      </c>
      <c r="AD62" s="206"/>
      <c r="AE62" s="54" t="str">
        <f t="shared" si="2"/>
        <v>2025</v>
      </c>
      <c r="AF62" s="54"/>
      <c r="AG62" s="54"/>
      <c r="AH62" s="54"/>
      <c r="AI62" s="54"/>
      <c r="AJ62" s="54"/>
      <c r="AK62" s="54"/>
      <c r="AL62" s="54"/>
      <c r="AM62" s="54"/>
      <c r="AN62" s="54"/>
      <c r="AO62" s="54"/>
      <c r="AP62" s="54"/>
    </row>
    <row r="63" spans="1:42" x14ac:dyDescent="0.25">
      <c r="A63" t="s">
        <v>538</v>
      </c>
      <c r="B63" t="s">
        <v>258</v>
      </c>
      <c r="C63" t="s">
        <v>537</v>
      </c>
      <c r="D63" t="s">
        <v>83</v>
      </c>
      <c r="E63" t="s">
        <v>105</v>
      </c>
      <c r="F63" s="33" t="str">
        <f>IFERROR(VLOOKUP(D63,'Tabelas auxiliares'!$A$3:$B$62,2,FALSE),"")</f>
        <v>SUGEPE-FOLHA - PASEP + AUX. MORADIA</v>
      </c>
      <c r="G63" s="33" t="str">
        <f>IFERROR(VLOOKUP($B63,'Tabelas auxiliares'!$A$66:$C$106,2,FALSE),"")</f>
        <v>FOLHA DE PAGAMENTO - BENEFÍCIOS</v>
      </c>
      <c r="H63" s="33" t="str">
        <f>IFERROR(VLOOKUP($B63,'Tabelas auxiliares'!$A$66:$C$106,3,FALSE),"")</f>
        <v xml:space="preserve">AUXILIO FUNERAL / CONTRATACAO POR TEMPO DETERMINADO / BENEF.ASSIST. DO SERVIDOR E DO MILITAR / AUXILIO-ALIMENTACAO / AUXILIO-TRANSPORTE / INDENIZACOES E RESTITUICOES / DESPESAS DE EXERCICIOS ANTERIORES </v>
      </c>
      <c r="I63" s="205" t="s">
        <v>718</v>
      </c>
      <c r="J63" s="205" t="s">
        <v>719</v>
      </c>
      <c r="K63" s="205" t="s">
        <v>838</v>
      </c>
      <c r="L63" s="205" t="s">
        <v>721</v>
      </c>
      <c r="M63" s="205" t="s">
        <v>545</v>
      </c>
      <c r="N63" s="205" t="s">
        <v>114</v>
      </c>
      <c r="O63" s="205" t="s">
        <v>547</v>
      </c>
      <c r="P63" s="205" t="s">
        <v>839</v>
      </c>
      <c r="Q63" s="205" t="s">
        <v>549</v>
      </c>
      <c r="R63" s="205" t="s">
        <v>545</v>
      </c>
      <c r="S63" s="205" t="s">
        <v>550</v>
      </c>
      <c r="T63" s="205" t="s">
        <v>711</v>
      </c>
      <c r="U63" s="205" t="s">
        <v>123</v>
      </c>
      <c r="V63" s="205" t="s">
        <v>840</v>
      </c>
      <c r="W63" s="205" t="s">
        <v>841</v>
      </c>
      <c r="X63" s="205" t="s">
        <v>842</v>
      </c>
      <c r="Y63" s="33" t="str">
        <f t="shared" si="0"/>
        <v>3</v>
      </c>
      <c r="Z63" s="33" t="str">
        <f>IF(T63="","",IF(AND(T63&lt;&gt;'Tabelas auxiliares'!$B$240,T63&lt;&gt;'Tabelas auxiliares'!$B$241,T63&lt;&gt;'Tabelas auxiliares'!$C$240,T63&lt;&gt;'Tabelas auxiliares'!$C$241,T63&lt;&gt;'Tabelas auxiliares'!$D$240),"FOLHA DE PESSOAL",IF(Y63='Tabelas auxiliares'!$A$241,"CUSTEIO",IF(Y63='Tabelas auxiliares'!$A$240,"INVESTIMENTO","ERRO - VERIFICAR"))))</f>
        <v>FOLHA DE PESSOAL</v>
      </c>
      <c r="AA63" s="46">
        <f t="shared" si="1"/>
        <v>3267.6000000000004</v>
      </c>
      <c r="AB63" s="206">
        <v>526.53</v>
      </c>
      <c r="AC63" s="206">
        <v>2741.07</v>
      </c>
      <c r="AD63" s="206"/>
      <c r="AE63" s="54" t="str">
        <f t="shared" si="2"/>
        <v>2025</v>
      </c>
      <c r="AF63" s="54"/>
      <c r="AG63" s="54"/>
      <c r="AH63" s="54"/>
      <c r="AI63" s="54"/>
      <c r="AJ63" s="54"/>
      <c r="AK63" s="54"/>
      <c r="AL63" s="54"/>
      <c r="AM63" s="54"/>
      <c r="AN63" s="54"/>
      <c r="AO63" s="54"/>
      <c r="AP63" s="54"/>
    </row>
    <row r="64" spans="1:42" x14ac:dyDescent="0.25">
      <c r="A64" t="s">
        <v>538</v>
      </c>
      <c r="B64" t="s">
        <v>258</v>
      </c>
      <c r="C64" t="s">
        <v>537</v>
      </c>
      <c r="D64" t="s">
        <v>83</v>
      </c>
      <c r="E64" t="s">
        <v>105</v>
      </c>
      <c r="F64" s="33" t="str">
        <f>IFERROR(VLOOKUP(D64,'Tabelas auxiliares'!$A$3:$B$62,2,FALSE),"")</f>
        <v>SUGEPE-FOLHA - PASEP + AUX. MORADIA</v>
      </c>
      <c r="G64" s="33" t="str">
        <f>IFERROR(VLOOKUP($B64,'Tabelas auxiliares'!$A$66:$C$106,2,FALSE),"")</f>
        <v>FOLHA DE PAGAMENTO - BENEFÍCIOS</v>
      </c>
      <c r="H64" s="33" t="str">
        <f>IFERROR(VLOOKUP($B64,'Tabelas auxiliares'!$A$66:$C$106,3,FALSE),"")</f>
        <v xml:space="preserve">AUXILIO FUNERAL / CONTRATACAO POR TEMPO DETERMINADO / BENEF.ASSIST. DO SERVIDOR E DO MILITAR / AUXILIO-ALIMENTACAO / AUXILIO-TRANSPORTE / INDENIZACOES E RESTITUICOES / DESPESAS DE EXERCICIOS ANTERIORES </v>
      </c>
      <c r="I64" s="205" t="s">
        <v>718</v>
      </c>
      <c r="J64" s="205" t="s">
        <v>719</v>
      </c>
      <c r="K64" s="205" t="s">
        <v>843</v>
      </c>
      <c r="L64" s="205" t="s">
        <v>721</v>
      </c>
      <c r="M64" s="205" t="s">
        <v>545</v>
      </c>
      <c r="N64" s="205" t="s">
        <v>114</v>
      </c>
      <c r="O64" s="205" t="s">
        <v>844</v>
      </c>
      <c r="P64" s="205" t="s">
        <v>845</v>
      </c>
      <c r="Q64" s="205" t="s">
        <v>549</v>
      </c>
      <c r="R64" s="205" t="s">
        <v>545</v>
      </c>
      <c r="S64" s="205" t="s">
        <v>550</v>
      </c>
      <c r="T64" s="205" t="s">
        <v>711</v>
      </c>
      <c r="U64" s="205" t="s">
        <v>128</v>
      </c>
      <c r="V64" s="205" t="s">
        <v>846</v>
      </c>
      <c r="W64" s="205" t="s">
        <v>847</v>
      </c>
      <c r="X64" s="205" t="s">
        <v>848</v>
      </c>
      <c r="Y64" s="33" t="str">
        <f t="shared" si="0"/>
        <v>3</v>
      </c>
      <c r="Z64" s="33" t="str">
        <f>IF(T64="","",IF(AND(T64&lt;&gt;'Tabelas auxiliares'!$B$240,T64&lt;&gt;'Tabelas auxiliares'!$B$241,T64&lt;&gt;'Tabelas auxiliares'!$C$240,T64&lt;&gt;'Tabelas auxiliares'!$C$241,T64&lt;&gt;'Tabelas auxiliares'!$D$240),"FOLHA DE PESSOAL",IF(Y64='Tabelas auxiliares'!$A$241,"CUSTEIO",IF(Y64='Tabelas auxiliares'!$A$240,"INVESTIMENTO","ERRO - VERIFICAR"))))</f>
        <v>FOLHA DE PESSOAL</v>
      </c>
      <c r="AA64" s="46">
        <f t="shared" si="1"/>
        <v>718.58</v>
      </c>
      <c r="AB64" s="206"/>
      <c r="AC64" s="206">
        <v>718.58</v>
      </c>
      <c r="AD64" s="206"/>
      <c r="AE64" s="54" t="str">
        <f t="shared" si="2"/>
        <v>2025</v>
      </c>
      <c r="AF64" s="54"/>
      <c r="AG64" s="54"/>
      <c r="AH64" s="54"/>
      <c r="AI64" s="54"/>
      <c r="AJ64" s="54"/>
      <c r="AK64" s="54"/>
      <c r="AL64" s="54"/>
      <c r="AM64" s="54"/>
      <c r="AN64" s="54"/>
      <c r="AO64" s="54"/>
      <c r="AP64" s="54"/>
    </row>
    <row r="65" spans="1:42" x14ac:dyDescent="0.25">
      <c r="A65" t="s">
        <v>538</v>
      </c>
      <c r="B65" t="s">
        <v>258</v>
      </c>
      <c r="C65" t="s">
        <v>537</v>
      </c>
      <c r="D65" t="s">
        <v>83</v>
      </c>
      <c r="E65" t="s">
        <v>105</v>
      </c>
      <c r="F65" s="33" t="str">
        <f>IFERROR(VLOOKUP(D65,'Tabelas auxiliares'!$A$3:$B$62,2,FALSE),"")</f>
        <v>SUGEPE-FOLHA - PASEP + AUX. MORADIA</v>
      </c>
      <c r="G65" s="33" t="str">
        <f>IFERROR(VLOOKUP($B65,'Tabelas auxiliares'!$A$66:$C$106,2,FALSE),"")</f>
        <v>FOLHA DE PAGAMENTO - BENEFÍCIOS</v>
      </c>
      <c r="H65" s="33" t="str">
        <f>IFERROR(VLOOKUP($B65,'Tabelas auxiliares'!$A$66:$C$106,3,FALSE),"")</f>
        <v xml:space="preserve">AUXILIO FUNERAL / CONTRATACAO POR TEMPO DETERMINADO / BENEF.ASSIST. DO SERVIDOR E DO MILITAR / AUXILIO-ALIMENTACAO / AUXILIO-TRANSPORTE / INDENIZACOES E RESTITUICOES / DESPESAS DE EXERCICIOS ANTERIORES </v>
      </c>
      <c r="I65" s="205" t="s">
        <v>718</v>
      </c>
      <c r="J65" s="205" t="s">
        <v>719</v>
      </c>
      <c r="K65" s="205" t="s">
        <v>849</v>
      </c>
      <c r="L65" s="205" t="s">
        <v>721</v>
      </c>
      <c r="M65" s="205" t="s">
        <v>545</v>
      </c>
      <c r="N65" s="205" t="s">
        <v>114</v>
      </c>
      <c r="O65" s="205" t="s">
        <v>560</v>
      </c>
      <c r="P65" s="205" t="s">
        <v>834</v>
      </c>
      <c r="Q65" s="205" t="s">
        <v>549</v>
      </c>
      <c r="R65" s="205" t="s">
        <v>545</v>
      </c>
      <c r="S65" s="205" t="s">
        <v>550</v>
      </c>
      <c r="T65" s="205" t="s">
        <v>711</v>
      </c>
      <c r="U65" s="205" t="s">
        <v>126</v>
      </c>
      <c r="V65" s="205" t="s">
        <v>850</v>
      </c>
      <c r="W65" s="205" t="s">
        <v>851</v>
      </c>
      <c r="X65" s="205" t="s">
        <v>852</v>
      </c>
      <c r="Y65" s="33" t="str">
        <f t="shared" si="0"/>
        <v>3</v>
      </c>
      <c r="Z65" s="33" t="str">
        <f>IF(T65="","",IF(AND(T65&lt;&gt;'Tabelas auxiliares'!$B$240,T65&lt;&gt;'Tabelas auxiliares'!$B$241,T65&lt;&gt;'Tabelas auxiliares'!$C$240,T65&lt;&gt;'Tabelas auxiliares'!$C$241,T65&lt;&gt;'Tabelas auxiliares'!$D$240),"FOLHA DE PESSOAL",IF(Y65='Tabelas auxiliares'!$A$241,"CUSTEIO",IF(Y65='Tabelas auxiliares'!$A$240,"INVESTIMENTO","ERRO - VERIFICAR"))))</f>
        <v>FOLHA DE PESSOAL</v>
      </c>
      <c r="AA65" s="46">
        <f t="shared" si="1"/>
        <v>97949.799999999988</v>
      </c>
      <c r="AB65" s="206">
        <v>8703.57</v>
      </c>
      <c r="AC65" s="206">
        <v>89246.23</v>
      </c>
      <c r="AD65" s="205"/>
      <c r="AE65" s="54" t="str">
        <f t="shared" si="2"/>
        <v>2025</v>
      </c>
      <c r="AF65" s="54"/>
      <c r="AG65" s="54"/>
      <c r="AH65" s="54"/>
      <c r="AI65" s="54"/>
      <c r="AJ65" s="54"/>
      <c r="AK65" s="54"/>
      <c r="AL65" s="54"/>
      <c r="AM65" s="54"/>
      <c r="AN65" s="54"/>
      <c r="AO65" s="54"/>
      <c r="AP65" s="54"/>
    </row>
    <row r="66" spans="1:42" x14ac:dyDescent="0.25">
      <c r="A66" t="s">
        <v>538</v>
      </c>
      <c r="B66" t="s">
        <v>258</v>
      </c>
      <c r="C66" t="s">
        <v>537</v>
      </c>
      <c r="D66" t="s">
        <v>83</v>
      </c>
      <c r="E66" t="s">
        <v>105</v>
      </c>
      <c r="F66" s="33" t="str">
        <f>IFERROR(VLOOKUP(D66,'Tabelas auxiliares'!$A$3:$B$62,2,FALSE),"")</f>
        <v>SUGEPE-FOLHA - PASEP + AUX. MORADIA</v>
      </c>
      <c r="G66" s="33" t="str">
        <f>IFERROR(VLOOKUP($B66,'Tabelas auxiliares'!$A$66:$C$106,2,FALSE),"")</f>
        <v>FOLHA DE PAGAMENTO - BENEFÍCIOS</v>
      </c>
      <c r="H66" s="33" t="str">
        <f>IFERROR(VLOOKUP($B66,'Tabelas auxiliares'!$A$66:$C$106,3,FALSE),"")</f>
        <v xml:space="preserve">AUXILIO FUNERAL / CONTRATACAO POR TEMPO DETERMINADO / BENEF.ASSIST. DO SERVIDOR E DO MILITAR / AUXILIO-ALIMENTACAO / AUXILIO-TRANSPORTE / INDENIZACOES E RESTITUICOES / DESPESAS DE EXERCICIOS ANTERIORES </v>
      </c>
      <c r="I66" s="205" t="s">
        <v>718</v>
      </c>
      <c r="J66" s="205" t="s">
        <v>719</v>
      </c>
      <c r="K66" s="205" t="s">
        <v>853</v>
      </c>
      <c r="L66" s="205" t="s">
        <v>721</v>
      </c>
      <c r="M66" s="205" t="s">
        <v>545</v>
      </c>
      <c r="N66" s="205" t="s">
        <v>114</v>
      </c>
      <c r="O66" s="205" t="s">
        <v>828</v>
      </c>
      <c r="P66" s="205" t="s">
        <v>829</v>
      </c>
      <c r="Q66" s="205" t="s">
        <v>549</v>
      </c>
      <c r="R66" s="205" t="s">
        <v>545</v>
      </c>
      <c r="S66" s="205" t="s">
        <v>550</v>
      </c>
      <c r="T66" s="205" t="s">
        <v>711</v>
      </c>
      <c r="U66" s="205" t="s">
        <v>124</v>
      </c>
      <c r="V66" s="205" t="s">
        <v>854</v>
      </c>
      <c r="W66" s="205" t="s">
        <v>855</v>
      </c>
      <c r="X66" s="205" t="s">
        <v>856</v>
      </c>
      <c r="Y66" s="33" t="str">
        <f t="shared" si="0"/>
        <v>3</v>
      </c>
      <c r="Z66" s="33" t="str">
        <f>IF(T66="","",IF(AND(T66&lt;&gt;'Tabelas auxiliares'!$B$240,T66&lt;&gt;'Tabelas auxiliares'!$B$241,T66&lt;&gt;'Tabelas auxiliares'!$C$240,T66&lt;&gt;'Tabelas auxiliares'!$C$241,T66&lt;&gt;'Tabelas auxiliares'!$D$240),"FOLHA DE PESSOAL",IF(Y66='Tabelas auxiliares'!$A$241,"CUSTEIO",IF(Y66='Tabelas auxiliares'!$A$240,"INVESTIMENTO","ERRO - VERIFICAR"))))</f>
        <v>FOLHA DE PESSOAL</v>
      </c>
      <c r="AA66" s="46">
        <f t="shared" si="1"/>
        <v>1487318.17</v>
      </c>
      <c r="AB66" s="206">
        <v>3596.96</v>
      </c>
      <c r="AC66" s="206">
        <v>1483721.21</v>
      </c>
      <c r="AD66" s="205"/>
      <c r="AE66" s="54" t="str">
        <f t="shared" si="2"/>
        <v>2025</v>
      </c>
      <c r="AF66" s="54"/>
      <c r="AG66" s="54"/>
      <c r="AH66" s="54"/>
      <c r="AI66" s="54"/>
      <c r="AJ66" s="54"/>
      <c r="AK66" s="54"/>
      <c r="AL66" s="54"/>
      <c r="AM66" s="54"/>
      <c r="AN66" s="54"/>
      <c r="AO66" s="54"/>
      <c r="AP66" s="54"/>
    </row>
    <row r="67" spans="1:42" x14ac:dyDescent="0.25">
      <c r="A67" t="s">
        <v>538</v>
      </c>
      <c r="B67" t="s">
        <v>258</v>
      </c>
      <c r="C67" t="s">
        <v>537</v>
      </c>
      <c r="D67" t="s">
        <v>83</v>
      </c>
      <c r="E67" t="s">
        <v>105</v>
      </c>
      <c r="F67" s="33" t="str">
        <f>IFERROR(VLOOKUP(D67,'Tabelas auxiliares'!$A$3:$B$62,2,FALSE),"")</f>
        <v>SUGEPE-FOLHA - PASEP + AUX. MORADIA</v>
      </c>
      <c r="G67" s="33" t="str">
        <f>IFERROR(VLOOKUP($B67,'Tabelas auxiliares'!$A$66:$C$106,2,FALSE),"")</f>
        <v>FOLHA DE PAGAMENTO - BENEFÍCIOS</v>
      </c>
      <c r="H67" s="33" t="str">
        <f>IFERROR(VLOOKUP($B67,'Tabelas auxiliares'!$A$66:$C$106,3,FALSE),"")</f>
        <v xml:space="preserve">AUXILIO FUNERAL / CONTRATACAO POR TEMPO DETERMINADO / BENEF.ASSIST. DO SERVIDOR E DO MILITAR / AUXILIO-ALIMENTACAO / AUXILIO-TRANSPORTE / INDENIZACOES E RESTITUICOES / DESPESAS DE EXERCICIOS ANTERIORES </v>
      </c>
      <c r="I67" s="205" t="s">
        <v>718</v>
      </c>
      <c r="J67" s="205" t="s">
        <v>719</v>
      </c>
      <c r="K67" s="205" t="s">
        <v>857</v>
      </c>
      <c r="L67" s="205" t="s">
        <v>721</v>
      </c>
      <c r="M67" s="205" t="s">
        <v>545</v>
      </c>
      <c r="N67" s="205" t="s">
        <v>114</v>
      </c>
      <c r="O67" s="205" t="s">
        <v>547</v>
      </c>
      <c r="P67" s="205" t="s">
        <v>839</v>
      </c>
      <c r="Q67" s="205" t="s">
        <v>549</v>
      </c>
      <c r="R67" s="205" t="s">
        <v>545</v>
      </c>
      <c r="S67" s="205" t="s">
        <v>550</v>
      </c>
      <c r="T67" s="205" t="s">
        <v>711</v>
      </c>
      <c r="U67" s="205" t="s">
        <v>123</v>
      </c>
      <c r="V67" s="205" t="s">
        <v>858</v>
      </c>
      <c r="W67" s="205" t="s">
        <v>859</v>
      </c>
      <c r="X67" s="205" t="s">
        <v>860</v>
      </c>
      <c r="Y67" s="33" t="str">
        <f t="shared" si="0"/>
        <v>3</v>
      </c>
      <c r="Z67" s="33" t="str">
        <f>IF(T67="","",IF(AND(T67&lt;&gt;'Tabelas auxiliares'!$B$240,T67&lt;&gt;'Tabelas auxiliares'!$B$241,T67&lt;&gt;'Tabelas auxiliares'!$C$240,T67&lt;&gt;'Tabelas auxiliares'!$C$241,T67&lt;&gt;'Tabelas auxiliares'!$D$240),"FOLHA DE PESSOAL",IF(Y67='Tabelas auxiliares'!$A$241,"CUSTEIO",IF(Y67='Tabelas auxiliares'!$A$240,"INVESTIMENTO","ERRO - VERIFICAR"))))</f>
        <v>FOLHA DE PESSOAL</v>
      </c>
      <c r="AA67" s="46">
        <f t="shared" si="1"/>
        <v>202889.29</v>
      </c>
      <c r="AB67" s="206">
        <v>93613.1</v>
      </c>
      <c r="AC67" s="206">
        <v>109276.19</v>
      </c>
      <c r="AD67" s="205"/>
      <c r="AE67" s="54" t="str">
        <f t="shared" si="2"/>
        <v>2025</v>
      </c>
      <c r="AF67" s="54"/>
      <c r="AG67" s="54"/>
      <c r="AH67" s="54"/>
      <c r="AI67" s="54"/>
      <c r="AJ67" s="54"/>
      <c r="AK67" s="54"/>
      <c r="AL67" s="54"/>
      <c r="AM67" s="54"/>
      <c r="AN67" s="54"/>
      <c r="AO67" s="54"/>
      <c r="AP67" s="54"/>
    </row>
    <row r="68" spans="1:42" x14ac:dyDescent="0.25">
      <c r="A68" t="s">
        <v>538</v>
      </c>
      <c r="B68" t="s">
        <v>258</v>
      </c>
      <c r="C68" t="s">
        <v>537</v>
      </c>
      <c r="D68" t="s">
        <v>83</v>
      </c>
      <c r="E68" t="s">
        <v>105</v>
      </c>
      <c r="F68" s="33" t="str">
        <f>IFERROR(VLOOKUP(D68,'Tabelas auxiliares'!$A$3:$B$62,2,FALSE),"")</f>
        <v>SUGEPE-FOLHA - PASEP + AUX. MORADIA</v>
      </c>
      <c r="G68" s="33" t="str">
        <f>IFERROR(VLOOKUP($B68,'Tabelas auxiliares'!$A$66:$C$106,2,FALSE),"")</f>
        <v>FOLHA DE PAGAMENTO - BENEFÍCIOS</v>
      </c>
      <c r="H68" s="33" t="str">
        <f>IFERROR(VLOOKUP($B68,'Tabelas auxiliares'!$A$66:$C$106,3,FALSE),"")</f>
        <v xml:space="preserve">AUXILIO FUNERAL / CONTRATACAO POR TEMPO DETERMINADO / BENEF.ASSIST. DO SERVIDOR E DO MILITAR / AUXILIO-ALIMENTACAO / AUXILIO-TRANSPORTE / INDENIZACOES E RESTITUICOES / DESPESAS DE EXERCICIOS ANTERIORES </v>
      </c>
      <c r="I68" s="205" t="s">
        <v>718</v>
      </c>
      <c r="J68" s="205" t="s">
        <v>719</v>
      </c>
      <c r="K68" s="205" t="s">
        <v>861</v>
      </c>
      <c r="L68" s="205" t="s">
        <v>721</v>
      </c>
      <c r="M68" s="205" t="s">
        <v>545</v>
      </c>
      <c r="N68" s="205" t="s">
        <v>114</v>
      </c>
      <c r="O68" s="205" t="s">
        <v>560</v>
      </c>
      <c r="P68" s="205" t="s">
        <v>834</v>
      </c>
      <c r="Q68" s="205" t="s">
        <v>549</v>
      </c>
      <c r="R68" s="205" t="s">
        <v>545</v>
      </c>
      <c r="S68" s="205" t="s">
        <v>550</v>
      </c>
      <c r="T68" s="205" t="s">
        <v>711</v>
      </c>
      <c r="U68" s="205" t="s">
        <v>126</v>
      </c>
      <c r="V68" s="205" t="s">
        <v>862</v>
      </c>
      <c r="W68" s="205" t="s">
        <v>863</v>
      </c>
      <c r="X68" s="205" t="s">
        <v>864</v>
      </c>
      <c r="Y68" s="33" t="str">
        <f t="shared" ref="Y68:Y131" si="3">LEFT(V68,1)</f>
        <v>3</v>
      </c>
      <c r="Z68" s="33" t="str">
        <f>IF(T68="","",IF(AND(T68&lt;&gt;'Tabelas auxiliares'!$B$240,T68&lt;&gt;'Tabelas auxiliares'!$B$241,T68&lt;&gt;'Tabelas auxiliares'!$C$240,T68&lt;&gt;'Tabelas auxiliares'!$C$241,T68&lt;&gt;'Tabelas auxiliares'!$D$240),"FOLHA DE PESSOAL",IF(Y68='Tabelas auxiliares'!$A$241,"CUSTEIO",IF(Y68='Tabelas auxiliares'!$A$240,"INVESTIMENTO","ERRO - VERIFICAR"))))</f>
        <v>FOLHA DE PESSOAL</v>
      </c>
      <c r="AA68" s="46">
        <f t="shared" si="1"/>
        <v>412.17</v>
      </c>
      <c r="AB68" s="206"/>
      <c r="AC68" s="206">
        <v>412.17</v>
      </c>
      <c r="AD68" s="206"/>
      <c r="AE68" s="54" t="str">
        <f t="shared" si="2"/>
        <v>2025</v>
      </c>
      <c r="AF68" s="54"/>
      <c r="AG68" s="54"/>
      <c r="AH68" s="54"/>
      <c r="AI68" s="54"/>
      <c r="AJ68" s="54"/>
      <c r="AK68" s="54"/>
      <c r="AL68" s="54"/>
      <c r="AM68" s="54"/>
      <c r="AN68" s="54"/>
      <c r="AO68" s="54"/>
      <c r="AP68" s="54"/>
    </row>
    <row r="69" spans="1:42" x14ac:dyDescent="0.25">
      <c r="A69" t="s">
        <v>538</v>
      </c>
      <c r="B69" t="s">
        <v>258</v>
      </c>
      <c r="C69" t="s">
        <v>537</v>
      </c>
      <c r="D69" t="s">
        <v>83</v>
      </c>
      <c r="E69" t="s">
        <v>105</v>
      </c>
      <c r="F69" s="33" t="str">
        <f>IFERROR(VLOOKUP(D69,'Tabelas auxiliares'!$A$3:$B$62,2,FALSE),"")</f>
        <v>SUGEPE-FOLHA - PASEP + AUX. MORADIA</v>
      </c>
      <c r="G69" s="33" t="str">
        <f>IFERROR(VLOOKUP($B69,'Tabelas auxiliares'!$A$66:$C$106,2,FALSE),"")</f>
        <v>FOLHA DE PAGAMENTO - BENEFÍCIOS</v>
      </c>
      <c r="H69" s="33" t="str">
        <f>IFERROR(VLOOKUP($B69,'Tabelas auxiliares'!$A$66:$C$106,3,FALSE),"")</f>
        <v xml:space="preserve">AUXILIO FUNERAL / CONTRATACAO POR TEMPO DETERMINADO / BENEF.ASSIST. DO SERVIDOR E DO MILITAR / AUXILIO-ALIMENTACAO / AUXILIO-TRANSPORTE / INDENIZACOES E RESTITUICOES / DESPESAS DE EXERCICIOS ANTERIORES </v>
      </c>
      <c r="I69" s="205" t="s">
        <v>718</v>
      </c>
      <c r="J69" s="205" t="s">
        <v>719</v>
      </c>
      <c r="K69" s="205" t="s">
        <v>865</v>
      </c>
      <c r="L69" s="205" t="s">
        <v>721</v>
      </c>
      <c r="M69" s="205" t="s">
        <v>545</v>
      </c>
      <c r="N69" s="205" t="s">
        <v>116</v>
      </c>
      <c r="O69" s="205" t="s">
        <v>560</v>
      </c>
      <c r="P69" s="205" t="s">
        <v>866</v>
      </c>
      <c r="Q69" s="205" t="s">
        <v>549</v>
      </c>
      <c r="R69" s="205" t="s">
        <v>545</v>
      </c>
      <c r="S69" s="205" t="s">
        <v>550</v>
      </c>
      <c r="T69" s="205" t="s">
        <v>711</v>
      </c>
      <c r="U69" s="205" t="s">
        <v>127</v>
      </c>
      <c r="V69" s="205" t="s">
        <v>867</v>
      </c>
      <c r="W69" s="205" t="s">
        <v>868</v>
      </c>
      <c r="X69" s="205" t="s">
        <v>869</v>
      </c>
      <c r="Y69" s="33" t="str">
        <f t="shared" si="3"/>
        <v>3</v>
      </c>
      <c r="Z69" s="33" t="str">
        <f>IF(T69="","",IF(AND(T69&lt;&gt;'Tabelas auxiliares'!$B$240,T69&lt;&gt;'Tabelas auxiliares'!$B$241,T69&lt;&gt;'Tabelas auxiliares'!$C$240,T69&lt;&gt;'Tabelas auxiliares'!$C$241,T69&lt;&gt;'Tabelas auxiliares'!$D$240),"FOLHA DE PESSOAL",IF(Y69='Tabelas auxiliares'!$A$241,"CUSTEIO",IF(Y69='Tabelas auxiliares'!$A$240,"INVESTIMENTO","ERRO - VERIFICAR"))))</f>
        <v>FOLHA DE PESSOAL</v>
      </c>
      <c r="AA69" s="46">
        <f t="shared" ref="AA69:AA132" si="4">IF(AB69+AC69+AD69&lt;&gt;0,AB69+AC69+AD69,"")</f>
        <v>375</v>
      </c>
      <c r="AB69" s="206"/>
      <c r="AC69" s="206">
        <v>375</v>
      </c>
      <c r="AD69" s="206"/>
      <c r="AE69" s="54" t="str">
        <f t="shared" ref="AE69:AE132" si="5">LEFT(X69,4)</f>
        <v>2025</v>
      </c>
      <c r="AF69" s="54"/>
      <c r="AG69" s="54"/>
      <c r="AH69" s="54"/>
      <c r="AI69" s="54"/>
      <c r="AJ69" s="54"/>
      <c r="AK69" s="54"/>
      <c r="AL69" s="54"/>
      <c r="AM69" s="54"/>
      <c r="AN69" s="54"/>
      <c r="AO69" s="54"/>
      <c r="AP69" s="54"/>
    </row>
    <row r="70" spans="1:42" x14ac:dyDescent="0.25">
      <c r="A70" t="s">
        <v>538</v>
      </c>
      <c r="B70" t="s">
        <v>258</v>
      </c>
      <c r="C70" t="s">
        <v>537</v>
      </c>
      <c r="D70" t="s">
        <v>83</v>
      </c>
      <c r="E70" t="s">
        <v>105</v>
      </c>
      <c r="F70" s="33" t="str">
        <f>IFERROR(VLOOKUP(D70,'Tabelas auxiliares'!$A$3:$B$62,2,FALSE),"")</f>
        <v>SUGEPE-FOLHA - PASEP + AUX. MORADIA</v>
      </c>
      <c r="G70" s="33" t="str">
        <f>IFERROR(VLOOKUP($B70,'Tabelas auxiliares'!$A$66:$C$106,2,FALSE),"")</f>
        <v>FOLHA DE PAGAMENTO - BENEFÍCIOS</v>
      </c>
      <c r="H70" s="33" t="str">
        <f>IFERROR(VLOOKUP($B70,'Tabelas auxiliares'!$A$66:$C$106,3,FALSE),"")</f>
        <v xml:space="preserve">AUXILIO FUNERAL / CONTRATACAO POR TEMPO DETERMINADO / BENEF.ASSIST. DO SERVIDOR E DO MILITAR / AUXILIO-ALIMENTACAO / AUXILIO-TRANSPORTE / INDENIZACOES E RESTITUICOES / DESPESAS DE EXERCICIOS ANTERIORES </v>
      </c>
      <c r="I70" s="205" t="s">
        <v>718</v>
      </c>
      <c r="J70" s="205" t="s">
        <v>719</v>
      </c>
      <c r="K70" s="205" t="s">
        <v>870</v>
      </c>
      <c r="L70" s="205" t="s">
        <v>721</v>
      </c>
      <c r="M70" s="205" t="s">
        <v>545</v>
      </c>
      <c r="N70" s="205" t="s">
        <v>116</v>
      </c>
      <c r="O70" s="205" t="s">
        <v>109</v>
      </c>
      <c r="P70" s="205" t="s">
        <v>871</v>
      </c>
      <c r="Q70" s="205" t="s">
        <v>549</v>
      </c>
      <c r="R70" s="205" t="s">
        <v>545</v>
      </c>
      <c r="S70" s="205" t="s">
        <v>550</v>
      </c>
      <c r="T70" s="205" t="s">
        <v>711</v>
      </c>
      <c r="U70" s="205" t="s">
        <v>872</v>
      </c>
      <c r="V70" s="205" t="s">
        <v>873</v>
      </c>
      <c r="W70" s="205" t="s">
        <v>874</v>
      </c>
      <c r="X70" s="205" t="s">
        <v>875</v>
      </c>
      <c r="Y70" s="33" t="str">
        <f t="shared" si="3"/>
        <v>3</v>
      </c>
      <c r="Z70" s="33" t="str">
        <f>IF(T70="","",IF(AND(T70&lt;&gt;'Tabelas auxiliares'!$B$240,T70&lt;&gt;'Tabelas auxiliares'!$B$241,T70&lt;&gt;'Tabelas auxiliares'!$C$240,T70&lt;&gt;'Tabelas auxiliares'!$C$241,T70&lt;&gt;'Tabelas auxiliares'!$D$240),"FOLHA DE PESSOAL",IF(Y70='Tabelas auxiliares'!$A$241,"CUSTEIO",IF(Y70='Tabelas auxiliares'!$A$240,"INVESTIMENTO","ERRO - VERIFICAR"))))</f>
        <v>FOLHA DE PESSOAL</v>
      </c>
      <c r="AA70" s="46">
        <f t="shared" si="4"/>
        <v>991.61</v>
      </c>
      <c r="AB70" s="206"/>
      <c r="AC70" s="206">
        <v>991.61</v>
      </c>
      <c r="AD70" s="206"/>
      <c r="AE70" s="54" t="str">
        <f t="shared" si="5"/>
        <v>2025</v>
      </c>
      <c r="AF70" s="54"/>
      <c r="AG70" s="54"/>
      <c r="AH70" s="54"/>
      <c r="AI70" s="54"/>
      <c r="AJ70" s="54"/>
      <c r="AK70" s="54"/>
      <c r="AL70" s="54"/>
      <c r="AM70" s="54"/>
      <c r="AN70" s="54"/>
      <c r="AO70" s="54"/>
      <c r="AP70" s="54"/>
    </row>
    <row r="71" spans="1:42" x14ac:dyDescent="0.25">
      <c r="A71" t="s">
        <v>538</v>
      </c>
      <c r="B71" t="s">
        <v>258</v>
      </c>
      <c r="C71" t="s">
        <v>537</v>
      </c>
      <c r="D71" t="s">
        <v>83</v>
      </c>
      <c r="E71" t="s">
        <v>105</v>
      </c>
      <c r="F71" s="33" t="str">
        <f>IFERROR(VLOOKUP(D71,'Tabelas auxiliares'!$A$3:$B$62,2,FALSE),"")</f>
        <v>SUGEPE-FOLHA - PASEP + AUX. MORADIA</v>
      </c>
      <c r="G71" s="33" t="str">
        <f>IFERROR(VLOOKUP($B71,'Tabelas auxiliares'!$A$66:$C$106,2,FALSE),"")</f>
        <v>FOLHA DE PAGAMENTO - BENEFÍCIOS</v>
      </c>
      <c r="H71" s="33" t="str">
        <f>IFERROR(VLOOKUP($B71,'Tabelas auxiliares'!$A$66:$C$106,3,FALSE),"")</f>
        <v xml:space="preserve">AUXILIO FUNERAL / CONTRATACAO POR TEMPO DETERMINADO / BENEF.ASSIST. DO SERVIDOR E DO MILITAR / AUXILIO-ALIMENTACAO / AUXILIO-TRANSPORTE / INDENIZACOES E RESTITUICOES / DESPESAS DE EXERCICIOS ANTERIORES </v>
      </c>
      <c r="I71" s="205" t="s">
        <v>718</v>
      </c>
      <c r="J71" s="205" t="s">
        <v>719</v>
      </c>
      <c r="K71" s="205" t="s">
        <v>876</v>
      </c>
      <c r="L71" s="205" t="s">
        <v>721</v>
      </c>
      <c r="M71" s="205" t="s">
        <v>545</v>
      </c>
      <c r="N71" s="205" t="s">
        <v>116</v>
      </c>
      <c r="O71" s="205" t="s">
        <v>560</v>
      </c>
      <c r="P71" s="205" t="s">
        <v>866</v>
      </c>
      <c r="Q71" s="205" t="s">
        <v>549</v>
      </c>
      <c r="R71" s="205" t="s">
        <v>545</v>
      </c>
      <c r="S71" s="205" t="s">
        <v>550</v>
      </c>
      <c r="T71" s="205" t="s">
        <v>711</v>
      </c>
      <c r="U71" s="205" t="s">
        <v>127</v>
      </c>
      <c r="V71" s="205" t="s">
        <v>873</v>
      </c>
      <c r="W71" s="205" t="s">
        <v>874</v>
      </c>
      <c r="X71" s="205" t="s">
        <v>877</v>
      </c>
      <c r="Y71" s="33" t="str">
        <f t="shared" si="3"/>
        <v>3</v>
      </c>
      <c r="Z71" s="33" t="str">
        <f>IF(T71="","",IF(AND(T71&lt;&gt;'Tabelas auxiliares'!$B$240,T71&lt;&gt;'Tabelas auxiliares'!$B$241,T71&lt;&gt;'Tabelas auxiliares'!$C$240,T71&lt;&gt;'Tabelas auxiliares'!$C$241,T71&lt;&gt;'Tabelas auxiliares'!$D$240),"FOLHA DE PESSOAL",IF(Y71='Tabelas auxiliares'!$A$241,"CUSTEIO",IF(Y71='Tabelas auxiliares'!$A$240,"INVESTIMENTO","ERRO - VERIFICAR"))))</f>
        <v>FOLHA DE PESSOAL</v>
      </c>
      <c r="AA71" s="46">
        <f t="shared" si="4"/>
        <v>259974.09000000003</v>
      </c>
      <c r="AB71" s="206">
        <v>5754.42</v>
      </c>
      <c r="AC71" s="206">
        <v>254219.67</v>
      </c>
      <c r="AD71" s="206"/>
      <c r="AE71" s="54" t="str">
        <f t="shared" si="5"/>
        <v>2025</v>
      </c>
      <c r="AF71" s="54"/>
      <c r="AG71" s="54"/>
      <c r="AH71" s="54"/>
      <c r="AI71" s="54"/>
      <c r="AJ71" s="54"/>
      <c r="AK71" s="54"/>
      <c r="AL71" s="54"/>
      <c r="AM71" s="54"/>
      <c r="AN71" s="54"/>
      <c r="AO71" s="54"/>
      <c r="AP71" s="54"/>
    </row>
    <row r="72" spans="1:42" x14ac:dyDescent="0.25">
      <c r="A72" t="s">
        <v>538</v>
      </c>
      <c r="B72" t="s">
        <v>233</v>
      </c>
      <c r="C72" t="s">
        <v>537</v>
      </c>
      <c r="D72" t="s">
        <v>10</v>
      </c>
      <c r="E72" t="s">
        <v>105</v>
      </c>
      <c r="F72" s="33" t="str">
        <f>IFERROR(VLOOKUP(D72,'Tabelas auxiliares'!$A$3:$B$62,2,FALSE),"")</f>
        <v>GABINETE REITORIA</v>
      </c>
      <c r="G72" s="33" t="str">
        <f>IFERROR(VLOOKUP($B72,'Tabelas auxiliares'!$A$66:$C$106,2,FALSE),"")</f>
        <v>INTERNACIONALIZAÇÃO</v>
      </c>
      <c r="H72" s="33" t="str">
        <f>IFERROR(VLOOKUP($B72,'Tabelas auxiliares'!$A$66:$C$106,3,FALSE),"")</f>
        <v>DIARIAS INTERNACIONAIS / PASSAGENS AEREAS INTERNACIONAIS / AUXILIO PARA EVENTOS INTERNACIONAIS / INSCRICAO PARA  EVENTOS INTERNACIONAIS / ANUIDADES ARI / ENCARGO DE CURSOS E CONCURSOS ARI / CURSOS DE LINGUAS NETEL</v>
      </c>
      <c r="I72" s="205" t="s">
        <v>593</v>
      </c>
      <c r="J72" s="205" t="s">
        <v>878</v>
      </c>
      <c r="K72" s="205" t="s">
        <v>879</v>
      </c>
      <c r="L72" s="205" t="s">
        <v>880</v>
      </c>
      <c r="M72" s="205" t="s">
        <v>545</v>
      </c>
      <c r="N72" s="205" t="s">
        <v>569</v>
      </c>
      <c r="O72" s="205" t="s">
        <v>570</v>
      </c>
      <c r="P72" s="205" t="s">
        <v>571</v>
      </c>
      <c r="Q72" s="205" t="s">
        <v>549</v>
      </c>
      <c r="R72" s="205" t="s">
        <v>545</v>
      </c>
      <c r="S72" s="205" t="s">
        <v>550</v>
      </c>
      <c r="T72" s="205" t="s">
        <v>150</v>
      </c>
      <c r="U72" s="205" t="s">
        <v>572</v>
      </c>
      <c r="V72" s="205" t="s">
        <v>881</v>
      </c>
      <c r="W72" s="205" t="s">
        <v>882</v>
      </c>
      <c r="X72" s="205" t="s">
        <v>883</v>
      </c>
      <c r="Y72" s="33" t="str">
        <f t="shared" si="3"/>
        <v>3</v>
      </c>
      <c r="Z72" s="33" t="str">
        <f>IF(T72="","",IF(AND(T72&lt;&gt;'Tabelas auxiliares'!$B$240,T72&lt;&gt;'Tabelas auxiliares'!$B$241,T72&lt;&gt;'Tabelas auxiliares'!$C$240,T72&lt;&gt;'Tabelas auxiliares'!$C$241,T72&lt;&gt;'Tabelas auxiliares'!$D$240),"FOLHA DE PESSOAL",IF(Y72='Tabelas auxiliares'!$A$241,"CUSTEIO",IF(Y72='Tabelas auxiliares'!$A$240,"INVESTIMENTO","ERRO - VERIFICAR"))))</f>
        <v>CUSTEIO</v>
      </c>
      <c r="AA72" s="46">
        <f t="shared" si="4"/>
        <v>15000</v>
      </c>
      <c r="AB72" s="206">
        <v>15000</v>
      </c>
      <c r="AC72" s="206"/>
      <c r="AD72" s="206"/>
      <c r="AE72" s="54" t="str">
        <f t="shared" si="5"/>
        <v>2025</v>
      </c>
      <c r="AF72" s="54"/>
      <c r="AG72" s="54"/>
      <c r="AH72" s="54"/>
      <c r="AI72" s="54"/>
      <c r="AJ72" s="54"/>
      <c r="AK72" s="54"/>
      <c r="AL72" s="54"/>
      <c r="AM72" s="54"/>
      <c r="AN72" s="54"/>
      <c r="AO72" s="54"/>
      <c r="AP72" s="54"/>
    </row>
    <row r="73" spans="1:42" x14ac:dyDescent="0.25">
      <c r="A73" t="s">
        <v>538</v>
      </c>
      <c r="B73" t="s">
        <v>233</v>
      </c>
      <c r="C73" t="s">
        <v>537</v>
      </c>
      <c r="D73" t="s">
        <v>34</v>
      </c>
      <c r="E73" t="s">
        <v>105</v>
      </c>
      <c r="F73" s="33" t="str">
        <f>IFERROR(VLOOKUP(D73,'Tabelas auxiliares'!$A$3:$B$62,2,FALSE),"")</f>
        <v>CECS - CENTRO DE ENG., MODELAGEM E CIÊNCIAS SOCIAIS APLICADAS</v>
      </c>
      <c r="G73" s="33" t="str">
        <f>IFERROR(VLOOKUP($B73,'Tabelas auxiliares'!$A$66:$C$106,2,FALSE),"")</f>
        <v>INTERNACIONALIZAÇÃO</v>
      </c>
      <c r="H73" s="33" t="str">
        <f>IFERROR(VLOOKUP($B73,'Tabelas auxiliares'!$A$66:$C$106,3,FALSE),"")</f>
        <v>DIARIAS INTERNACIONAIS / PASSAGENS AEREAS INTERNACIONAIS / AUXILIO PARA EVENTOS INTERNACIONAIS / INSCRICAO PARA  EVENTOS INTERNACIONAIS / ANUIDADES ARI / ENCARGO DE CURSOS E CONCURSOS ARI / CURSOS DE LINGUAS NETEL</v>
      </c>
      <c r="I73" s="205" t="s">
        <v>705</v>
      </c>
      <c r="J73" s="205" t="s">
        <v>884</v>
      </c>
      <c r="K73" s="205" t="s">
        <v>885</v>
      </c>
      <c r="L73" s="205" t="s">
        <v>886</v>
      </c>
      <c r="M73" s="205" t="s">
        <v>545</v>
      </c>
      <c r="N73" s="205" t="s">
        <v>569</v>
      </c>
      <c r="O73" s="205" t="s">
        <v>570</v>
      </c>
      <c r="P73" s="205" t="s">
        <v>571</v>
      </c>
      <c r="Q73" s="205" t="s">
        <v>549</v>
      </c>
      <c r="R73" s="205" t="s">
        <v>545</v>
      </c>
      <c r="S73" s="205" t="s">
        <v>550</v>
      </c>
      <c r="T73" s="205" t="s">
        <v>150</v>
      </c>
      <c r="U73" s="205" t="s">
        <v>572</v>
      </c>
      <c r="V73" s="205" t="s">
        <v>887</v>
      </c>
      <c r="W73" s="205" t="s">
        <v>888</v>
      </c>
      <c r="X73" s="205" t="s">
        <v>889</v>
      </c>
      <c r="Y73" s="33" t="str">
        <f t="shared" si="3"/>
        <v>3</v>
      </c>
      <c r="Z73" s="33" t="str">
        <f>IF(T73="","",IF(AND(T73&lt;&gt;'Tabelas auxiliares'!$B$240,T73&lt;&gt;'Tabelas auxiliares'!$B$241,T73&lt;&gt;'Tabelas auxiliares'!$C$240,T73&lt;&gt;'Tabelas auxiliares'!$C$241,T73&lt;&gt;'Tabelas auxiliares'!$D$240),"FOLHA DE PESSOAL",IF(Y73='Tabelas auxiliares'!$A$241,"CUSTEIO",IF(Y73='Tabelas auxiliares'!$A$240,"INVESTIMENTO","ERRO - VERIFICAR"))))</f>
        <v>CUSTEIO</v>
      </c>
      <c r="AA73" s="46">
        <f t="shared" si="4"/>
        <v>2500</v>
      </c>
      <c r="AB73" s="206">
        <v>704.25</v>
      </c>
      <c r="AC73" s="206"/>
      <c r="AD73" s="206">
        <v>1795.75</v>
      </c>
      <c r="AE73" s="54" t="str">
        <f t="shared" si="5"/>
        <v>2025</v>
      </c>
      <c r="AF73" s="54"/>
      <c r="AG73" s="54"/>
      <c r="AH73" s="54"/>
      <c r="AI73" s="54"/>
      <c r="AJ73" s="54"/>
      <c r="AK73" s="54"/>
      <c r="AL73" s="54"/>
      <c r="AM73" s="54"/>
      <c r="AN73" s="54"/>
      <c r="AO73" s="54"/>
      <c r="AP73" s="54"/>
    </row>
    <row r="74" spans="1:42" x14ac:dyDescent="0.25">
      <c r="A74" t="s">
        <v>538</v>
      </c>
      <c r="B74" t="s">
        <v>233</v>
      </c>
      <c r="C74" t="s">
        <v>537</v>
      </c>
      <c r="D74" t="s">
        <v>64</v>
      </c>
      <c r="E74" t="s">
        <v>105</v>
      </c>
      <c r="F74" s="33" t="str">
        <f>IFERROR(VLOOKUP(D74,'Tabelas auxiliares'!$A$3:$B$62,2,FALSE),"")</f>
        <v>ARI - ASSESSORIA DE RELAÇÕES INTERNACIONAIS</v>
      </c>
      <c r="G74" s="33" t="str">
        <f>IFERROR(VLOOKUP($B74,'Tabelas auxiliares'!$A$66:$C$106,2,FALSE),"")</f>
        <v>INTERNACIONALIZAÇÃO</v>
      </c>
      <c r="H74" s="33" t="str">
        <f>IFERROR(VLOOKUP($B74,'Tabelas auxiliares'!$A$66:$C$106,3,FALSE),"")</f>
        <v>DIARIAS INTERNACIONAIS / PASSAGENS AEREAS INTERNACIONAIS / AUXILIO PARA EVENTOS INTERNACIONAIS / INSCRICAO PARA  EVENTOS INTERNACIONAIS / ANUIDADES ARI / ENCARGO DE CURSOS E CONCURSOS ARI / CURSOS DE LINGUAS NETEL</v>
      </c>
      <c r="I74" s="205" t="s">
        <v>890</v>
      </c>
      <c r="J74" s="205" t="s">
        <v>891</v>
      </c>
      <c r="K74" s="205" t="s">
        <v>892</v>
      </c>
      <c r="L74" s="205" t="s">
        <v>893</v>
      </c>
      <c r="M74" s="205" t="s">
        <v>545</v>
      </c>
      <c r="N74" s="205" t="s">
        <v>569</v>
      </c>
      <c r="O74" s="205" t="s">
        <v>570</v>
      </c>
      <c r="P74" s="205" t="s">
        <v>571</v>
      </c>
      <c r="Q74" s="205" t="s">
        <v>549</v>
      </c>
      <c r="R74" s="205" t="s">
        <v>545</v>
      </c>
      <c r="S74" s="205" t="s">
        <v>550</v>
      </c>
      <c r="T74" s="205" t="s">
        <v>150</v>
      </c>
      <c r="U74" s="205" t="s">
        <v>572</v>
      </c>
      <c r="V74" s="205" t="s">
        <v>881</v>
      </c>
      <c r="W74" s="205" t="s">
        <v>882</v>
      </c>
      <c r="X74" s="205" t="s">
        <v>894</v>
      </c>
      <c r="Y74" s="33" t="str">
        <f t="shared" si="3"/>
        <v>3</v>
      </c>
      <c r="Z74" s="33" t="str">
        <f>IF(T74="","",IF(AND(T74&lt;&gt;'Tabelas auxiliares'!$B$240,T74&lt;&gt;'Tabelas auxiliares'!$B$241,T74&lt;&gt;'Tabelas auxiliares'!$C$240,T74&lt;&gt;'Tabelas auxiliares'!$C$241,T74&lt;&gt;'Tabelas auxiliares'!$D$240),"FOLHA DE PESSOAL",IF(Y74='Tabelas auxiliares'!$A$241,"CUSTEIO",IF(Y74='Tabelas auxiliares'!$A$240,"INVESTIMENTO","ERRO - VERIFICAR"))))</f>
        <v>CUSTEIO</v>
      </c>
      <c r="AA74" s="46">
        <f t="shared" si="4"/>
        <v>20000</v>
      </c>
      <c r="AB74" s="206">
        <v>20000</v>
      </c>
      <c r="AC74" s="206"/>
      <c r="AD74" s="205"/>
      <c r="AE74" s="54" t="str">
        <f t="shared" si="5"/>
        <v>2025</v>
      </c>
      <c r="AF74" s="54"/>
      <c r="AG74" s="54"/>
      <c r="AH74" s="54"/>
      <c r="AI74" s="54"/>
      <c r="AJ74" s="54"/>
      <c r="AK74" s="54"/>
      <c r="AL74" s="54"/>
      <c r="AM74" s="54"/>
      <c r="AN74" s="54"/>
      <c r="AO74" s="54"/>
      <c r="AP74" s="54"/>
    </row>
    <row r="75" spans="1:42" x14ac:dyDescent="0.25">
      <c r="A75" t="s">
        <v>538</v>
      </c>
      <c r="B75" t="s">
        <v>233</v>
      </c>
      <c r="C75" t="s">
        <v>537</v>
      </c>
      <c r="D75" t="s">
        <v>64</v>
      </c>
      <c r="E75" t="s">
        <v>105</v>
      </c>
      <c r="F75" s="33" t="str">
        <f>IFERROR(VLOOKUP(D75,'Tabelas auxiliares'!$A$3:$B$62,2,FALSE),"")</f>
        <v>ARI - ASSESSORIA DE RELAÇÕES INTERNACIONAIS</v>
      </c>
      <c r="G75" s="33" t="str">
        <f>IFERROR(VLOOKUP($B75,'Tabelas auxiliares'!$A$66:$C$106,2,FALSE),"")</f>
        <v>INTERNACIONALIZAÇÃO</v>
      </c>
      <c r="H75" s="33" t="str">
        <f>IFERROR(VLOOKUP($B75,'Tabelas auxiliares'!$A$66:$C$106,3,FALSE),"")</f>
        <v>DIARIAS INTERNACIONAIS / PASSAGENS AEREAS INTERNACIONAIS / AUXILIO PARA EVENTOS INTERNACIONAIS / INSCRICAO PARA  EVENTOS INTERNACIONAIS / ANUIDADES ARI / ENCARGO DE CURSOS E CONCURSOS ARI / CURSOS DE LINGUAS NETEL</v>
      </c>
      <c r="I75" s="205" t="s">
        <v>593</v>
      </c>
      <c r="J75" s="205" t="s">
        <v>895</v>
      </c>
      <c r="K75" s="205" t="s">
        <v>896</v>
      </c>
      <c r="L75" s="205" t="s">
        <v>897</v>
      </c>
      <c r="M75" s="205" t="s">
        <v>898</v>
      </c>
      <c r="N75" s="205" t="s">
        <v>899</v>
      </c>
      <c r="O75" s="205" t="s">
        <v>570</v>
      </c>
      <c r="P75" s="205" t="s">
        <v>900</v>
      </c>
      <c r="Q75" s="205" t="s">
        <v>549</v>
      </c>
      <c r="R75" s="205" t="s">
        <v>545</v>
      </c>
      <c r="S75" s="205" t="s">
        <v>550</v>
      </c>
      <c r="T75" s="205" t="s">
        <v>150</v>
      </c>
      <c r="U75" s="205" t="s">
        <v>901</v>
      </c>
      <c r="V75" s="205" t="s">
        <v>902</v>
      </c>
      <c r="W75" s="205" t="s">
        <v>903</v>
      </c>
      <c r="X75" s="205" t="s">
        <v>904</v>
      </c>
      <c r="Y75" s="33" t="str">
        <f t="shared" si="3"/>
        <v>3</v>
      </c>
      <c r="Z75" s="33" t="str">
        <f>IF(T75="","",IF(AND(T75&lt;&gt;'Tabelas auxiliares'!$B$240,T75&lt;&gt;'Tabelas auxiliares'!$B$241,T75&lt;&gt;'Tabelas auxiliares'!$C$240,T75&lt;&gt;'Tabelas auxiliares'!$C$241,T75&lt;&gt;'Tabelas auxiliares'!$D$240),"FOLHA DE PESSOAL",IF(Y75='Tabelas auxiliares'!$A$241,"CUSTEIO",IF(Y75='Tabelas auxiliares'!$A$240,"INVESTIMENTO","ERRO - VERIFICAR"))))</f>
        <v>CUSTEIO</v>
      </c>
      <c r="AA75" s="46">
        <f t="shared" si="4"/>
        <v>7455.48</v>
      </c>
      <c r="AB75" s="206">
        <v>7455.48</v>
      </c>
      <c r="AC75" s="206"/>
      <c r="AD75" s="206"/>
      <c r="AE75" s="54" t="str">
        <f t="shared" si="5"/>
        <v>2025</v>
      </c>
      <c r="AF75" s="54"/>
      <c r="AG75" s="54"/>
      <c r="AH75" s="54"/>
      <c r="AI75" s="54"/>
      <c r="AJ75" s="54"/>
      <c r="AK75" s="54"/>
      <c r="AL75" s="54"/>
      <c r="AM75" s="54"/>
      <c r="AN75" s="54"/>
      <c r="AO75" s="54"/>
      <c r="AP75" s="54"/>
    </row>
    <row r="76" spans="1:42" x14ac:dyDescent="0.25">
      <c r="A76" t="s">
        <v>538</v>
      </c>
      <c r="B76" t="s">
        <v>234</v>
      </c>
      <c r="C76" t="s">
        <v>537</v>
      </c>
      <c r="D76" t="s">
        <v>28</v>
      </c>
      <c r="E76" t="s">
        <v>105</v>
      </c>
      <c r="F76" s="33" t="str">
        <f>IFERROR(VLOOKUP(D76,'Tabelas auxiliares'!$A$3:$B$62,2,FALSE),"")</f>
        <v>PU - PREFEITURA UNIVERSITÁRIA</v>
      </c>
      <c r="G76" s="33" t="str">
        <f>IFERROR(VLOOKUP($B76,'Tabelas auxiliares'!$A$66:$C$106,2,FALSE),"")</f>
        <v>LIMPEZA E COPEIRAGEM</v>
      </c>
      <c r="H76" s="33" t="str">
        <f>IFERROR(VLOOKUP($B76,'Tabelas auxiliares'!$A$66:$C$106,3,FALSE),"")</f>
        <v>LIMPEZA / COPEIRAGEM / COLETA DE LIXO INFECTANTE /MATERIAIS DE LIMPEZA (PAPEL TOALHA, HIGIÊNICO) / COPA (AÇUCAR, CAFÉ, COPOS)/BOMBONAS RESÍDUOS QUÍMICOS</v>
      </c>
      <c r="I76" s="205" t="s">
        <v>585</v>
      </c>
      <c r="J76" s="205" t="s">
        <v>905</v>
      </c>
      <c r="K76" s="205" t="s">
        <v>906</v>
      </c>
      <c r="L76" s="205" t="s">
        <v>907</v>
      </c>
      <c r="M76" s="205" t="s">
        <v>908</v>
      </c>
      <c r="N76" s="205" t="s">
        <v>569</v>
      </c>
      <c r="O76" s="205" t="s">
        <v>570</v>
      </c>
      <c r="P76" s="205" t="s">
        <v>571</v>
      </c>
      <c r="Q76" s="205" t="s">
        <v>549</v>
      </c>
      <c r="R76" s="205" t="s">
        <v>545</v>
      </c>
      <c r="S76" s="205" t="s">
        <v>550</v>
      </c>
      <c r="T76" s="205" t="s">
        <v>150</v>
      </c>
      <c r="U76" s="205" t="s">
        <v>572</v>
      </c>
      <c r="V76" s="205" t="s">
        <v>909</v>
      </c>
      <c r="W76" s="205" t="s">
        <v>910</v>
      </c>
      <c r="X76" s="205" t="s">
        <v>911</v>
      </c>
      <c r="Y76" s="33" t="str">
        <f t="shared" si="3"/>
        <v>3</v>
      </c>
      <c r="Z76" s="33" t="str">
        <f>IF(T76="","",IF(AND(T76&lt;&gt;'Tabelas auxiliares'!$B$240,T76&lt;&gt;'Tabelas auxiliares'!$B$241,T76&lt;&gt;'Tabelas auxiliares'!$C$240,T76&lt;&gt;'Tabelas auxiliares'!$C$241,T76&lt;&gt;'Tabelas auxiliares'!$D$240),"FOLHA DE PESSOAL",IF(Y76='Tabelas auxiliares'!$A$241,"CUSTEIO",IF(Y76='Tabelas auxiliares'!$A$240,"INVESTIMENTO","ERRO - VERIFICAR"))))</f>
        <v>CUSTEIO</v>
      </c>
      <c r="AA76" s="46">
        <f t="shared" si="4"/>
        <v>8520</v>
      </c>
      <c r="AB76" s="206">
        <v>8520</v>
      </c>
      <c r="AC76" s="206"/>
      <c r="AD76" s="205"/>
      <c r="AE76" s="54" t="str">
        <f t="shared" si="5"/>
        <v>2025</v>
      </c>
      <c r="AF76" s="54"/>
      <c r="AG76" s="54"/>
      <c r="AH76" s="54"/>
      <c r="AI76" s="54"/>
      <c r="AJ76" s="54"/>
      <c r="AK76" s="54"/>
      <c r="AL76" s="54"/>
      <c r="AM76" s="54"/>
      <c r="AN76" s="54"/>
      <c r="AO76" s="54"/>
      <c r="AP76" s="54"/>
    </row>
    <row r="77" spans="1:42" x14ac:dyDescent="0.25">
      <c r="A77" t="s">
        <v>538</v>
      </c>
      <c r="B77" t="s">
        <v>240</v>
      </c>
      <c r="C77" t="s">
        <v>537</v>
      </c>
      <c r="D77" t="s">
        <v>30</v>
      </c>
      <c r="E77" t="s">
        <v>105</v>
      </c>
      <c r="F77" s="33" t="str">
        <f>IFERROR(VLOOKUP(D77,'Tabelas auxiliares'!$A$3:$B$62,2,FALSE),"")</f>
        <v>PU - MATERIAL DE EXPEDIENTE * D.U.C</v>
      </c>
      <c r="G77" s="33" t="str">
        <f>IFERROR(VLOOKUP($B77,'Tabelas auxiliares'!$A$66:$C$106,2,FALSE),"")</f>
        <v>MATERIAIS DE CONSUMO NÃO ACADÊMICOS</v>
      </c>
      <c r="H77" s="33" t="str">
        <f>IFERROR(VLOOKUP($B77,'Tabelas auxiliares'!$A$66:$C$106,3,FALSE),"")</f>
        <v>ALMOXARIFADO VIRTUAL/ CARIMBOS/ INSUMOS IMPRESSORA PLOTTER E IMPRESSORA 3D/MATERIAL DE SAÚDE (Ex. PROAP, DSQV, EPI) / MATERIAL DE EXPEDIENTE /MATERIAL ESPORTIVO /TINTAS</v>
      </c>
      <c r="I77" s="205" t="s">
        <v>705</v>
      </c>
      <c r="J77" s="205" t="s">
        <v>912</v>
      </c>
      <c r="K77" s="205" t="s">
        <v>913</v>
      </c>
      <c r="L77" s="205" t="s">
        <v>914</v>
      </c>
      <c r="M77" s="205" t="s">
        <v>915</v>
      </c>
      <c r="N77" s="205" t="s">
        <v>569</v>
      </c>
      <c r="O77" s="205" t="s">
        <v>570</v>
      </c>
      <c r="P77" s="205" t="s">
        <v>571</v>
      </c>
      <c r="Q77" s="205" t="s">
        <v>549</v>
      </c>
      <c r="R77" s="205" t="s">
        <v>545</v>
      </c>
      <c r="S77" s="205" t="s">
        <v>550</v>
      </c>
      <c r="T77" s="205" t="s">
        <v>150</v>
      </c>
      <c r="U77" s="205" t="s">
        <v>572</v>
      </c>
      <c r="V77" s="205" t="s">
        <v>916</v>
      </c>
      <c r="W77" s="205" t="s">
        <v>917</v>
      </c>
      <c r="X77" s="205" t="s">
        <v>918</v>
      </c>
      <c r="Y77" s="33" t="str">
        <f t="shared" si="3"/>
        <v>3</v>
      </c>
      <c r="Z77" s="33" t="str">
        <f>IF(T77="","",IF(AND(T77&lt;&gt;'Tabelas auxiliares'!$B$240,T77&lt;&gt;'Tabelas auxiliares'!$B$241,T77&lt;&gt;'Tabelas auxiliares'!$C$240,T77&lt;&gt;'Tabelas auxiliares'!$C$241,T77&lt;&gt;'Tabelas auxiliares'!$D$240),"FOLHA DE PESSOAL",IF(Y77='Tabelas auxiliares'!$A$241,"CUSTEIO",IF(Y77='Tabelas auxiliares'!$A$240,"INVESTIMENTO","ERRO - VERIFICAR"))))</f>
        <v>CUSTEIO</v>
      </c>
      <c r="AA77" s="46">
        <f t="shared" si="4"/>
        <v>40000</v>
      </c>
      <c r="AB77" s="206">
        <v>25652.880000000001</v>
      </c>
      <c r="AC77" s="206"/>
      <c r="AD77" s="205">
        <v>14347.12</v>
      </c>
      <c r="AE77" s="54" t="str">
        <f t="shared" si="5"/>
        <v>2025</v>
      </c>
      <c r="AF77" s="54"/>
      <c r="AG77" s="54"/>
      <c r="AH77" s="54"/>
      <c r="AI77" s="54"/>
      <c r="AJ77" s="54"/>
      <c r="AK77" s="54"/>
      <c r="AL77" s="54"/>
      <c r="AM77" s="54"/>
      <c r="AN77" s="54"/>
      <c r="AO77" s="54"/>
      <c r="AP77" s="54"/>
    </row>
    <row r="78" spans="1:42" x14ac:dyDescent="0.25">
      <c r="A78" t="s">
        <v>538</v>
      </c>
      <c r="B78" t="s">
        <v>241</v>
      </c>
      <c r="C78" t="s">
        <v>537</v>
      </c>
      <c r="D78" t="s">
        <v>28</v>
      </c>
      <c r="E78" t="s">
        <v>105</v>
      </c>
      <c r="F78" s="33" t="str">
        <f>IFERROR(VLOOKUP(D78,'Tabelas auxiliares'!$A$3:$B$62,2,FALSE),"")</f>
        <v>PU - PREFEITURA UNIVERSITÁRIA</v>
      </c>
      <c r="G78" s="33" t="str">
        <f>IFERROR(VLOOKUP($B78,'Tabelas auxiliares'!$A$66:$C$106,2,FALSE),"")</f>
        <v>MANUTENÇÃO</v>
      </c>
      <c r="H78" s="33" t="str">
        <f>IFERROR(VLOOKUP($B78,'Tabelas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8" s="205" t="s">
        <v>576</v>
      </c>
      <c r="J78" s="205" t="s">
        <v>919</v>
      </c>
      <c r="K78" s="205" t="s">
        <v>920</v>
      </c>
      <c r="L78" s="205" t="s">
        <v>921</v>
      </c>
      <c r="M78" s="205" t="s">
        <v>922</v>
      </c>
      <c r="N78" s="205" t="s">
        <v>569</v>
      </c>
      <c r="O78" s="205" t="s">
        <v>570</v>
      </c>
      <c r="P78" s="205" t="s">
        <v>571</v>
      </c>
      <c r="Q78" s="205" t="s">
        <v>549</v>
      </c>
      <c r="R78" s="205" t="s">
        <v>545</v>
      </c>
      <c r="S78" s="205" t="s">
        <v>550</v>
      </c>
      <c r="T78" s="205" t="s">
        <v>150</v>
      </c>
      <c r="U78" s="205" t="s">
        <v>572</v>
      </c>
      <c r="V78" s="205" t="s">
        <v>923</v>
      </c>
      <c r="W78" s="205" t="s">
        <v>924</v>
      </c>
      <c r="X78" s="205" t="s">
        <v>925</v>
      </c>
      <c r="Y78" s="33" t="str">
        <f t="shared" si="3"/>
        <v>3</v>
      </c>
      <c r="Z78" s="33" t="str">
        <f>IF(T78="","",IF(AND(T78&lt;&gt;'Tabelas auxiliares'!$B$240,T78&lt;&gt;'Tabelas auxiliares'!$B$241,T78&lt;&gt;'Tabelas auxiliares'!$C$240,T78&lt;&gt;'Tabelas auxiliares'!$C$241,T78&lt;&gt;'Tabelas auxiliares'!$D$240),"FOLHA DE PESSOAL",IF(Y78='Tabelas auxiliares'!$A$241,"CUSTEIO",IF(Y78='Tabelas auxiliares'!$A$240,"INVESTIMENTO","ERRO - VERIFICAR"))))</f>
        <v>CUSTEIO</v>
      </c>
      <c r="AA78" s="46">
        <f t="shared" si="4"/>
        <v>37125</v>
      </c>
      <c r="AB78" s="206">
        <v>37125</v>
      </c>
      <c r="AC78" s="206"/>
      <c r="AD78" s="205"/>
      <c r="AE78" s="54" t="str">
        <f t="shared" si="5"/>
        <v>2025</v>
      </c>
      <c r="AF78" s="54"/>
      <c r="AG78" s="54"/>
      <c r="AH78" s="54"/>
      <c r="AI78" s="54"/>
      <c r="AJ78" s="54"/>
      <c r="AK78" s="54"/>
      <c r="AL78" s="54"/>
      <c r="AM78" s="54"/>
      <c r="AN78" s="54"/>
      <c r="AO78" s="54"/>
      <c r="AP78" s="54"/>
    </row>
    <row r="79" spans="1:42" x14ac:dyDescent="0.25">
      <c r="A79" t="s">
        <v>538</v>
      </c>
      <c r="B79" t="s">
        <v>241</v>
      </c>
      <c r="C79" t="s">
        <v>537</v>
      </c>
      <c r="D79" t="s">
        <v>28</v>
      </c>
      <c r="E79" t="s">
        <v>105</v>
      </c>
      <c r="F79" s="33" t="str">
        <f>IFERROR(VLOOKUP(D79,'Tabelas auxiliares'!$A$3:$B$62,2,FALSE),"")</f>
        <v>PU - PREFEITURA UNIVERSITÁRIA</v>
      </c>
      <c r="G79" s="33" t="str">
        <f>IFERROR(VLOOKUP($B79,'Tabelas auxiliares'!$A$66:$C$106,2,FALSE),"")</f>
        <v>MANUTENÇÃO</v>
      </c>
      <c r="H79" s="33" t="str">
        <f>IFERROR(VLOOKUP($B79,'Tabelas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 s="205" t="s">
        <v>644</v>
      </c>
      <c r="J79" s="205" t="s">
        <v>926</v>
      </c>
      <c r="K79" s="205" t="s">
        <v>927</v>
      </c>
      <c r="L79" s="205" t="s">
        <v>928</v>
      </c>
      <c r="M79" s="205" t="s">
        <v>929</v>
      </c>
      <c r="N79" s="205" t="s">
        <v>569</v>
      </c>
      <c r="O79" s="205" t="s">
        <v>570</v>
      </c>
      <c r="P79" s="205" t="s">
        <v>571</v>
      </c>
      <c r="Q79" s="205" t="s">
        <v>549</v>
      </c>
      <c r="R79" s="205" t="s">
        <v>545</v>
      </c>
      <c r="S79" s="205" t="s">
        <v>550</v>
      </c>
      <c r="T79" s="205" t="s">
        <v>150</v>
      </c>
      <c r="U79" s="205" t="s">
        <v>572</v>
      </c>
      <c r="V79" s="205" t="s">
        <v>930</v>
      </c>
      <c r="W79" s="205" t="s">
        <v>931</v>
      </c>
      <c r="X79" s="205" t="s">
        <v>932</v>
      </c>
      <c r="Y79" s="33" t="str">
        <f t="shared" si="3"/>
        <v>3</v>
      </c>
      <c r="Z79" s="33" t="str">
        <f>IF(T79="","",IF(AND(T79&lt;&gt;'Tabelas auxiliares'!$B$240,T79&lt;&gt;'Tabelas auxiliares'!$B$241,T79&lt;&gt;'Tabelas auxiliares'!$C$240,T79&lt;&gt;'Tabelas auxiliares'!$C$241,T79&lt;&gt;'Tabelas auxiliares'!$D$240),"FOLHA DE PESSOAL",IF(Y79='Tabelas auxiliares'!$A$241,"CUSTEIO",IF(Y79='Tabelas auxiliares'!$A$240,"INVESTIMENTO","ERRO - VERIFICAR"))))</f>
        <v>CUSTEIO</v>
      </c>
      <c r="AA79" s="46">
        <f t="shared" si="4"/>
        <v>28479.040000000001</v>
      </c>
      <c r="AB79" s="206">
        <v>28479.040000000001</v>
      </c>
      <c r="AC79" s="206"/>
      <c r="AD79" s="205"/>
      <c r="AE79" s="54" t="str">
        <f t="shared" si="5"/>
        <v>2025</v>
      </c>
      <c r="AF79" s="54"/>
      <c r="AG79" s="54"/>
      <c r="AH79" s="54"/>
      <c r="AI79" s="54"/>
      <c r="AJ79" s="54"/>
      <c r="AK79" s="54"/>
      <c r="AL79" s="54"/>
      <c r="AM79" s="54"/>
      <c r="AN79" s="54"/>
      <c r="AO79" s="54"/>
      <c r="AP79" s="54"/>
    </row>
    <row r="80" spans="1:42" x14ac:dyDescent="0.25">
      <c r="A80" t="s">
        <v>538</v>
      </c>
      <c r="B80" t="s">
        <v>241</v>
      </c>
      <c r="C80" t="s">
        <v>537</v>
      </c>
      <c r="D80" t="s">
        <v>28</v>
      </c>
      <c r="E80" t="s">
        <v>105</v>
      </c>
      <c r="F80" s="33" t="str">
        <f>IFERROR(VLOOKUP(D80,'Tabelas auxiliares'!$A$3:$B$62,2,FALSE),"")</f>
        <v>PU - PREFEITURA UNIVERSITÁRIA</v>
      </c>
      <c r="G80" s="33" t="str">
        <f>IFERROR(VLOOKUP($B80,'Tabelas auxiliares'!$A$66:$C$106,2,FALSE),"")</f>
        <v>MANUTENÇÃO</v>
      </c>
      <c r="H80" s="33" t="str">
        <f>IFERROR(VLOOKUP($B80,'Tabelas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 s="205" t="s">
        <v>644</v>
      </c>
      <c r="J80" s="205" t="s">
        <v>933</v>
      </c>
      <c r="K80" s="205" t="s">
        <v>934</v>
      </c>
      <c r="L80" s="205" t="s">
        <v>935</v>
      </c>
      <c r="M80" s="205" t="s">
        <v>936</v>
      </c>
      <c r="N80" s="205" t="s">
        <v>569</v>
      </c>
      <c r="O80" s="205" t="s">
        <v>570</v>
      </c>
      <c r="P80" s="205" t="s">
        <v>571</v>
      </c>
      <c r="Q80" s="205" t="s">
        <v>549</v>
      </c>
      <c r="R80" s="205" t="s">
        <v>545</v>
      </c>
      <c r="S80" s="205" t="s">
        <v>550</v>
      </c>
      <c r="T80" s="205" t="s">
        <v>150</v>
      </c>
      <c r="U80" s="205" t="s">
        <v>572</v>
      </c>
      <c r="V80" s="205" t="s">
        <v>930</v>
      </c>
      <c r="W80" s="205" t="s">
        <v>931</v>
      </c>
      <c r="X80" s="205" t="s">
        <v>937</v>
      </c>
      <c r="Y80" s="33" t="str">
        <f t="shared" si="3"/>
        <v>3</v>
      </c>
      <c r="Z80" s="33" t="str">
        <f>IF(T80="","",IF(AND(T80&lt;&gt;'Tabelas auxiliares'!$B$240,T80&lt;&gt;'Tabelas auxiliares'!$B$241,T80&lt;&gt;'Tabelas auxiliares'!$C$240,T80&lt;&gt;'Tabelas auxiliares'!$C$241,T80&lt;&gt;'Tabelas auxiliares'!$D$240),"FOLHA DE PESSOAL",IF(Y80='Tabelas auxiliares'!$A$241,"CUSTEIO",IF(Y80='Tabelas auxiliares'!$A$240,"INVESTIMENTO","ERRO - VERIFICAR"))))</f>
        <v>CUSTEIO</v>
      </c>
      <c r="AA80" s="46">
        <f t="shared" si="4"/>
        <v>10000</v>
      </c>
      <c r="AB80" s="206">
        <v>8938.27</v>
      </c>
      <c r="AC80" s="206"/>
      <c r="AD80" s="206">
        <v>1061.73</v>
      </c>
      <c r="AE80" s="54" t="str">
        <f t="shared" si="5"/>
        <v>2025</v>
      </c>
      <c r="AF80" s="54"/>
      <c r="AG80" s="54"/>
      <c r="AH80" s="54"/>
      <c r="AI80" s="54"/>
      <c r="AJ80" s="54"/>
      <c r="AK80" s="54"/>
      <c r="AL80" s="54"/>
      <c r="AM80" s="54"/>
      <c r="AN80" s="54"/>
      <c r="AO80" s="54"/>
      <c r="AP80" s="54"/>
    </row>
    <row r="81" spans="1:42" x14ac:dyDescent="0.25">
      <c r="A81" t="s">
        <v>538</v>
      </c>
      <c r="B81" t="s">
        <v>241</v>
      </c>
      <c r="C81" t="s">
        <v>537</v>
      </c>
      <c r="D81" t="s">
        <v>28</v>
      </c>
      <c r="E81" t="s">
        <v>105</v>
      </c>
      <c r="F81" s="33" t="str">
        <f>IFERROR(VLOOKUP(D81,'Tabelas auxiliares'!$A$3:$B$62,2,FALSE),"")</f>
        <v>PU - PREFEITURA UNIVERSITÁRIA</v>
      </c>
      <c r="G81" s="33" t="str">
        <f>IFERROR(VLOOKUP($B81,'Tabelas auxiliares'!$A$66:$C$106,2,FALSE),"")</f>
        <v>MANUTENÇÃO</v>
      </c>
      <c r="H81" s="33" t="str">
        <f>IFERROR(VLOOKUP($B81,'Tabelas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1" s="205" t="s">
        <v>705</v>
      </c>
      <c r="J81" s="205" t="s">
        <v>938</v>
      </c>
      <c r="K81" s="205" t="s">
        <v>939</v>
      </c>
      <c r="L81" s="205" t="s">
        <v>940</v>
      </c>
      <c r="M81" s="205" t="s">
        <v>941</v>
      </c>
      <c r="N81" s="205" t="s">
        <v>569</v>
      </c>
      <c r="O81" s="205" t="s">
        <v>570</v>
      </c>
      <c r="P81" s="205" t="s">
        <v>571</v>
      </c>
      <c r="Q81" s="205" t="s">
        <v>549</v>
      </c>
      <c r="R81" s="205" t="s">
        <v>545</v>
      </c>
      <c r="S81" s="205" t="s">
        <v>550</v>
      </c>
      <c r="T81" s="205" t="s">
        <v>150</v>
      </c>
      <c r="U81" s="205" t="s">
        <v>572</v>
      </c>
      <c r="V81" s="205" t="s">
        <v>942</v>
      </c>
      <c r="W81" s="205" t="s">
        <v>943</v>
      </c>
      <c r="X81" s="205" t="s">
        <v>944</v>
      </c>
      <c r="Y81" s="33" t="str">
        <f t="shared" si="3"/>
        <v>3</v>
      </c>
      <c r="Z81" s="33" t="str">
        <f>IF(T81="","",IF(AND(T81&lt;&gt;'Tabelas auxiliares'!$B$240,T81&lt;&gt;'Tabelas auxiliares'!$B$241,T81&lt;&gt;'Tabelas auxiliares'!$C$240,T81&lt;&gt;'Tabelas auxiliares'!$C$241,T81&lt;&gt;'Tabelas auxiliares'!$D$240),"FOLHA DE PESSOAL",IF(Y81='Tabelas auxiliares'!$A$241,"CUSTEIO",IF(Y81='Tabelas auxiliares'!$A$240,"INVESTIMENTO","ERRO - VERIFICAR"))))</f>
        <v>CUSTEIO</v>
      </c>
      <c r="AA81" s="46">
        <f t="shared" si="4"/>
        <v>100000</v>
      </c>
      <c r="AB81" s="206">
        <v>100000</v>
      </c>
      <c r="AC81" s="206"/>
      <c r="AD81" s="206"/>
      <c r="AE81" s="54" t="str">
        <f t="shared" si="5"/>
        <v>2025</v>
      </c>
      <c r="AF81" s="54"/>
      <c r="AG81" s="54"/>
      <c r="AH81" s="54"/>
      <c r="AI81" s="54"/>
      <c r="AJ81" s="54"/>
      <c r="AK81" s="54"/>
      <c r="AL81" s="54"/>
      <c r="AM81" s="54"/>
      <c r="AN81" s="54"/>
      <c r="AO81" s="54"/>
      <c r="AP81" s="54"/>
    </row>
    <row r="82" spans="1:42" x14ac:dyDescent="0.25">
      <c r="A82" t="s">
        <v>538</v>
      </c>
      <c r="B82" t="s">
        <v>241</v>
      </c>
      <c r="C82" t="s">
        <v>537</v>
      </c>
      <c r="D82" t="s">
        <v>28</v>
      </c>
      <c r="E82" t="s">
        <v>105</v>
      </c>
      <c r="F82" s="33" t="str">
        <f>IFERROR(VLOOKUP(D82,'Tabelas auxiliares'!$A$3:$B$62,2,FALSE),"")</f>
        <v>PU - PREFEITURA UNIVERSITÁRIA</v>
      </c>
      <c r="G82" s="33" t="str">
        <f>IFERROR(VLOOKUP($B82,'Tabelas auxiliares'!$A$66:$C$106,2,FALSE),"")</f>
        <v>MANUTENÇÃO</v>
      </c>
      <c r="H82" s="33" t="str">
        <f>IFERROR(VLOOKUP($B82,'Tabelas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2" s="205" t="s">
        <v>705</v>
      </c>
      <c r="J82" s="205" t="s">
        <v>945</v>
      </c>
      <c r="K82" s="205" t="s">
        <v>946</v>
      </c>
      <c r="L82" s="205" t="s">
        <v>947</v>
      </c>
      <c r="M82" s="205" t="s">
        <v>948</v>
      </c>
      <c r="N82" s="205" t="s">
        <v>569</v>
      </c>
      <c r="O82" s="205" t="s">
        <v>570</v>
      </c>
      <c r="P82" s="205" t="s">
        <v>571</v>
      </c>
      <c r="Q82" s="205" t="s">
        <v>549</v>
      </c>
      <c r="R82" s="205" t="s">
        <v>545</v>
      </c>
      <c r="S82" s="205" t="s">
        <v>550</v>
      </c>
      <c r="T82" s="205" t="s">
        <v>150</v>
      </c>
      <c r="U82" s="205" t="s">
        <v>572</v>
      </c>
      <c r="V82" s="205" t="s">
        <v>942</v>
      </c>
      <c r="W82" s="205" t="s">
        <v>943</v>
      </c>
      <c r="X82" s="205" t="s">
        <v>949</v>
      </c>
      <c r="Y82" s="33" t="str">
        <f t="shared" si="3"/>
        <v>3</v>
      </c>
      <c r="Z82" s="33" t="str">
        <f>IF(T82="","",IF(AND(T82&lt;&gt;'Tabelas auxiliares'!$B$240,T82&lt;&gt;'Tabelas auxiliares'!$B$241,T82&lt;&gt;'Tabelas auxiliares'!$C$240,T82&lt;&gt;'Tabelas auxiliares'!$C$241,T82&lt;&gt;'Tabelas auxiliares'!$D$240),"FOLHA DE PESSOAL",IF(Y82='Tabelas auxiliares'!$A$241,"CUSTEIO",IF(Y82='Tabelas auxiliares'!$A$240,"INVESTIMENTO","ERRO - VERIFICAR"))))</f>
        <v>CUSTEIO</v>
      </c>
      <c r="AA82" s="46">
        <f t="shared" si="4"/>
        <v>100000</v>
      </c>
      <c r="AB82" s="206">
        <v>100000</v>
      </c>
      <c r="AC82" s="206"/>
      <c r="AD82" s="205"/>
      <c r="AE82" s="54" t="str">
        <f t="shared" si="5"/>
        <v>2025</v>
      </c>
      <c r="AF82" s="54"/>
      <c r="AG82" s="54"/>
      <c r="AH82" s="54"/>
      <c r="AI82" s="54"/>
      <c r="AJ82" s="54"/>
      <c r="AK82" s="54"/>
      <c r="AL82" s="54"/>
      <c r="AM82" s="54"/>
      <c r="AN82" s="54"/>
      <c r="AO82" s="54"/>
      <c r="AP82" s="54"/>
    </row>
    <row r="83" spans="1:42" x14ac:dyDescent="0.25">
      <c r="A83" t="s">
        <v>538</v>
      </c>
      <c r="B83" t="s">
        <v>244</v>
      </c>
      <c r="C83" t="s">
        <v>537</v>
      </c>
      <c r="D83" t="s">
        <v>28</v>
      </c>
      <c r="E83" t="s">
        <v>105</v>
      </c>
      <c r="F83" s="33" t="str">
        <f>IFERROR(VLOOKUP(D83,'Tabelas auxiliares'!$A$3:$B$62,2,FALSE),"")</f>
        <v>PU - PREFEITURA UNIVERSITÁRIA</v>
      </c>
      <c r="G83" s="33" t="str">
        <f>IFERROR(VLOOKUP($B83,'Tabelas auxiliares'!$A$66:$C$106,2,FALSE),"")</f>
        <v>RECEPÇÃO, PORTARIA E ZELADORIA</v>
      </c>
      <c r="H83" s="33" t="str">
        <f>IFERROR(VLOOKUP($B83,'Tabelas auxiliares'!$A$66:$C$106,3,FALSE),"")</f>
        <v>PORTARIA / RECEPÇÃO / ZELADORIA</v>
      </c>
      <c r="I83" s="205" t="s">
        <v>555</v>
      </c>
      <c r="J83" s="205" t="s">
        <v>950</v>
      </c>
      <c r="K83" s="205" t="s">
        <v>951</v>
      </c>
      <c r="L83" s="205" t="s">
        <v>952</v>
      </c>
      <c r="M83" s="205" t="s">
        <v>953</v>
      </c>
      <c r="N83" s="205" t="s">
        <v>569</v>
      </c>
      <c r="O83" s="205" t="s">
        <v>570</v>
      </c>
      <c r="P83" s="205" t="s">
        <v>571</v>
      </c>
      <c r="Q83" s="205" t="s">
        <v>549</v>
      </c>
      <c r="R83" s="205" t="s">
        <v>545</v>
      </c>
      <c r="S83" s="205" t="s">
        <v>550</v>
      </c>
      <c r="T83" s="205" t="s">
        <v>150</v>
      </c>
      <c r="U83" s="205" t="s">
        <v>572</v>
      </c>
      <c r="V83" s="205" t="s">
        <v>615</v>
      </c>
      <c r="W83" s="205" t="s">
        <v>616</v>
      </c>
      <c r="X83" s="205" t="s">
        <v>954</v>
      </c>
      <c r="Y83" s="33" t="str">
        <f t="shared" si="3"/>
        <v>3</v>
      </c>
      <c r="Z83" s="33" t="str">
        <f>IF(T83="","",IF(AND(T83&lt;&gt;'Tabelas auxiliares'!$B$240,T83&lt;&gt;'Tabelas auxiliares'!$B$241,T83&lt;&gt;'Tabelas auxiliares'!$C$240,T83&lt;&gt;'Tabelas auxiliares'!$C$241,T83&lt;&gt;'Tabelas auxiliares'!$D$240),"FOLHA DE PESSOAL",IF(Y83='Tabelas auxiliares'!$A$241,"CUSTEIO",IF(Y83='Tabelas auxiliares'!$A$240,"INVESTIMENTO","ERRO - VERIFICAR"))))</f>
        <v>CUSTEIO</v>
      </c>
      <c r="AA83" s="46">
        <f t="shared" si="4"/>
        <v>29463.24</v>
      </c>
      <c r="AB83" s="206">
        <v>29463.24</v>
      </c>
      <c r="AC83" s="206"/>
      <c r="AD83" s="205"/>
      <c r="AE83" s="54" t="str">
        <f t="shared" si="5"/>
        <v>2025</v>
      </c>
      <c r="AF83" s="54"/>
      <c r="AG83" s="54"/>
      <c r="AH83" s="54"/>
      <c r="AI83" s="54"/>
      <c r="AJ83" s="54"/>
      <c r="AK83" s="54"/>
      <c r="AL83" s="54"/>
      <c r="AM83" s="54"/>
      <c r="AN83" s="54"/>
      <c r="AO83" s="54"/>
      <c r="AP83" s="54"/>
    </row>
    <row r="84" spans="1:42" x14ac:dyDescent="0.25">
      <c r="A84" t="s">
        <v>538</v>
      </c>
      <c r="B84" t="s">
        <v>244</v>
      </c>
      <c r="C84" t="s">
        <v>537</v>
      </c>
      <c r="D84" t="s">
        <v>60</v>
      </c>
      <c r="E84" t="s">
        <v>105</v>
      </c>
      <c r="F84" s="33" t="str">
        <f>IFERROR(VLOOKUP(D84,'Tabelas auxiliares'!$A$3:$B$62,2,FALSE),"")</f>
        <v>PROAP - PRÓ-REITORIA DE POLÍTICAS AFIRMATIVAS</v>
      </c>
      <c r="G84" s="33" t="str">
        <f>IFERROR(VLOOKUP($B84,'Tabelas auxiliares'!$A$66:$C$106,2,FALSE),"")</f>
        <v>RECEPÇÃO, PORTARIA E ZELADORIA</v>
      </c>
      <c r="H84" s="33" t="str">
        <f>IFERROR(VLOOKUP($B84,'Tabelas auxiliares'!$A$66:$C$106,3,FALSE),"")</f>
        <v>PORTARIA / RECEPÇÃO / ZELADORIA</v>
      </c>
      <c r="I84" s="205" t="s">
        <v>555</v>
      </c>
      <c r="J84" s="205" t="s">
        <v>955</v>
      </c>
      <c r="K84" s="205" t="s">
        <v>956</v>
      </c>
      <c r="L84" s="205" t="s">
        <v>957</v>
      </c>
      <c r="M84" s="205" t="s">
        <v>958</v>
      </c>
      <c r="N84" s="205" t="s">
        <v>569</v>
      </c>
      <c r="O84" s="205" t="s">
        <v>570</v>
      </c>
      <c r="P84" s="205" t="s">
        <v>571</v>
      </c>
      <c r="Q84" s="205" t="s">
        <v>549</v>
      </c>
      <c r="R84" s="205" t="s">
        <v>545</v>
      </c>
      <c r="S84" s="205" t="s">
        <v>550</v>
      </c>
      <c r="T84" s="205" t="s">
        <v>150</v>
      </c>
      <c r="U84" s="205" t="s">
        <v>572</v>
      </c>
      <c r="V84" s="205" t="s">
        <v>959</v>
      </c>
      <c r="W84" s="205" t="s">
        <v>960</v>
      </c>
      <c r="X84" s="205" t="s">
        <v>961</v>
      </c>
      <c r="Y84" s="33" t="str">
        <f t="shared" si="3"/>
        <v>3</v>
      </c>
      <c r="Z84" s="33" t="str">
        <f>IF(T84="","",IF(AND(T84&lt;&gt;'Tabelas auxiliares'!$B$240,T84&lt;&gt;'Tabelas auxiliares'!$B$241,T84&lt;&gt;'Tabelas auxiliares'!$C$240,T84&lt;&gt;'Tabelas auxiliares'!$C$241,T84&lt;&gt;'Tabelas auxiliares'!$D$240),"FOLHA DE PESSOAL",IF(Y84='Tabelas auxiliares'!$A$241,"CUSTEIO",IF(Y84='Tabelas auxiliares'!$A$240,"INVESTIMENTO","ERRO - VERIFICAR"))))</f>
        <v>CUSTEIO</v>
      </c>
      <c r="AA84" s="46">
        <f t="shared" si="4"/>
        <v>260000</v>
      </c>
      <c r="AB84" s="206">
        <v>260000</v>
      </c>
      <c r="AC84" s="206"/>
      <c r="AD84" s="206"/>
      <c r="AE84" s="54" t="str">
        <f t="shared" si="5"/>
        <v>2025</v>
      </c>
      <c r="AF84" s="54"/>
      <c r="AG84" s="54"/>
      <c r="AH84" s="54"/>
      <c r="AI84" s="54"/>
      <c r="AJ84" s="54"/>
      <c r="AK84" s="54"/>
      <c r="AL84" s="54"/>
      <c r="AM84" s="54"/>
      <c r="AN84" s="54"/>
      <c r="AO84" s="54"/>
      <c r="AP84" s="54"/>
    </row>
    <row r="85" spans="1:42" x14ac:dyDescent="0.25">
      <c r="A85" t="s">
        <v>538</v>
      </c>
      <c r="B85" t="s">
        <v>248</v>
      </c>
      <c r="C85" t="s">
        <v>537</v>
      </c>
      <c r="D85" t="s">
        <v>70</v>
      </c>
      <c r="E85" t="s">
        <v>105</v>
      </c>
      <c r="F85" s="33" t="str">
        <f>IFERROR(VLOOKUP(D85,'Tabelas auxiliares'!$A$3:$B$62,2,FALSE),"")</f>
        <v>NTI - NÚCLEO DE TECNOLOGIA DA INFORMAÇÃO</v>
      </c>
      <c r="G85" s="33" t="str">
        <f>IFERROR(VLOOKUP($B85,'Tabelas auxiliares'!$A$66:$C$106,2,FALSE),"")</f>
        <v>TECNOLOGIA DA INFORMAÇÃO E COMUNICAÇÃO</v>
      </c>
      <c r="H85" s="33" t="str">
        <f>IFERROR(VLOOKUP($B85,'Tabelas auxiliares'!$A$66:$C$106,3,FALSE),"")</f>
        <v>TELEFONIA / TI</v>
      </c>
      <c r="I85" s="205" t="s">
        <v>661</v>
      </c>
      <c r="J85" s="205" t="s">
        <v>962</v>
      </c>
      <c r="K85" s="205" t="s">
        <v>963</v>
      </c>
      <c r="L85" s="205" t="s">
        <v>964</v>
      </c>
      <c r="M85" s="205" t="s">
        <v>965</v>
      </c>
      <c r="N85" s="205" t="s">
        <v>569</v>
      </c>
      <c r="O85" s="205" t="s">
        <v>570</v>
      </c>
      <c r="P85" s="205" t="s">
        <v>571</v>
      </c>
      <c r="Q85" s="205" t="s">
        <v>549</v>
      </c>
      <c r="R85" s="205" t="s">
        <v>545</v>
      </c>
      <c r="S85" s="205" t="s">
        <v>550</v>
      </c>
      <c r="T85" s="205" t="s">
        <v>150</v>
      </c>
      <c r="U85" s="205" t="s">
        <v>572</v>
      </c>
      <c r="V85" s="205" t="s">
        <v>966</v>
      </c>
      <c r="W85" s="205" t="s">
        <v>967</v>
      </c>
      <c r="X85" s="205" t="s">
        <v>968</v>
      </c>
      <c r="Y85" s="33" t="str">
        <f t="shared" si="3"/>
        <v>3</v>
      </c>
      <c r="Z85" s="33" t="str">
        <f>IF(T85="","",IF(AND(T85&lt;&gt;'Tabelas auxiliares'!$B$240,T85&lt;&gt;'Tabelas auxiliares'!$B$241,T85&lt;&gt;'Tabelas auxiliares'!$C$240,T85&lt;&gt;'Tabelas auxiliares'!$C$241,T85&lt;&gt;'Tabelas auxiliares'!$D$240),"FOLHA DE PESSOAL",IF(Y85='Tabelas auxiliares'!$A$241,"CUSTEIO",IF(Y85='Tabelas auxiliares'!$A$240,"INVESTIMENTO","ERRO - VERIFICAR"))))</f>
        <v>CUSTEIO</v>
      </c>
      <c r="AA85" s="46">
        <f t="shared" si="4"/>
        <v>9215.42</v>
      </c>
      <c r="AB85" s="206">
        <v>9215.42</v>
      </c>
      <c r="AC85" s="206"/>
      <c r="AD85" s="205"/>
      <c r="AE85" s="54" t="str">
        <f t="shared" si="5"/>
        <v>2025</v>
      </c>
      <c r="AF85" s="54"/>
      <c r="AG85" s="54"/>
      <c r="AH85" s="54"/>
      <c r="AI85" s="54"/>
      <c r="AJ85" s="54"/>
      <c r="AK85" s="54"/>
      <c r="AL85" s="54"/>
      <c r="AM85" s="54"/>
      <c r="AN85" s="54"/>
      <c r="AO85" s="54"/>
      <c r="AP85" s="54"/>
    </row>
    <row r="86" spans="1:42" x14ac:dyDescent="0.25">
      <c r="A86" t="s">
        <v>538</v>
      </c>
      <c r="B86" t="s">
        <v>248</v>
      </c>
      <c r="C86" t="s">
        <v>537</v>
      </c>
      <c r="D86" t="s">
        <v>70</v>
      </c>
      <c r="E86" t="s">
        <v>105</v>
      </c>
      <c r="F86" s="33" t="str">
        <f>IFERROR(VLOOKUP(D86,'Tabelas auxiliares'!$A$3:$B$62,2,FALSE),"")</f>
        <v>NTI - NÚCLEO DE TECNOLOGIA DA INFORMAÇÃO</v>
      </c>
      <c r="G86" s="33" t="str">
        <f>IFERROR(VLOOKUP($B86,'Tabelas auxiliares'!$A$66:$C$106,2,FALSE),"")</f>
        <v>TECNOLOGIA DA INFORMAÇÃO E COMUNICAÇÃO</v>
      </c>
      <c r="H86" s="33" t="str">
        <f>IFERROR(VLOOKUP($B86,'Tabelas auxiliares'!$A$66:$C$106,3,FALSE),"")</f>
        <v>TELEFONIA / TI</v>
      </c>
      <c r="I86" s="205" t="s">
        <v>661</v>
      </c>
      <c r="J86" s="205" t="s">
        <v>962</v>
      </c>
      <c r="K86" s="205" t="s">
        <v>969</v>
      </c>
      <c r="L86" s="205" t="s">
        <v>970</v>
      </c>
      <c r="M86" s="205" t="s">
        <v>965</v>
      </c>
      <c r="N86" s="205" t="s">
        <v>569</v>
      </c>
      <c r="O86" s="205" t="s">
        <v>570</v>
      </c>
      <c r="P86" s="205" t="s">
        <v>571</v>
      </c>
      <c r="Q86" s="205" t="s">
        <v>549</v>
      </c>
      <c r="R86" s="205" t="s">
        <v>545</v>
      </c>
      <c r="S86" s="205" t="s">
        <v>550</v>
      </c>
      <c r="T86" s="205" t="s">
        <v>150</v>
      </c>
      <c r="U86" s="205" t="s">
        <v>572</v>
      </c>
      <c r="V86" s="205" t="s">
        <v>971</v>
      </c>
      <c r="W86" s="205" t="s">
        <v>972</v>
      </c>
      <c r="X86" s="205" t="s">
        <v>973</v>
      </c>
      <c r="Y86" s="33" t="str">
        <f t="shared" si="3"/>
        <v>3</v>
      </c>
      <c r="Z86" s="33" t="str">
        <f>IF(T86="","",IF(AND(T86&lt;&gt;'Tabelas auxiliares'!$B$240,T86&lt;&gt;'Tabelas auxiliares'!$B$241,T86&lt;&gt;'Tabelas auxiliares'!$C$240,T86&lt;&gt;'Tabelas auxiliares'!$C$241,T86&lt;&gt;'Tabelas auxiliares'!$D$240),"FOLHA DE PESSOAL",IF(Y86='Tabelas auxiliares'!$A$241,"CUSTEIO",IF(Y86='Tabelas auxiliares'!$A$240,"INVESTIMENTO","ERRO - VERIFICAR"))))</f>
        <v>CUSTEIO</v>
      </c>
      <c r="AA86" s="46">
        <f t="shared" si="4"/>
        <v>99</v>
      </c>
      <c r="AB86" s="206">
        <v>99</v>
      </c>
      <c r="AC86" s="206"/>
      <c r="AD86" s="205"/>
      <c r="AE86" s="54" t="str">
        <f t="shared" si="5"/>
        <v>2025</v>
      </c>
      <c r="AF86" s="54"/>
      <c r="AG86" s="54"/>
      <c r="AH86" s="54"/>
      <c r="AI86" s="54"/>
      <c r="AJ86" s="54"/>
      <c r="AK86" s="54"/>
      <c r="AL86" s="54"/>
      <c r="AM86" s="54"/>
      <c r="AN86" s="54"/>
      <c r="AO86" s="54"/>
      <c r="AP86" s="54"/>
    </row>
    <row r="87" spans="1:42" x14ac:dyDescent="0.25">
      <c r="A87" t="s">
        <v>538</v>
      </c>
      <c r="B87" t="s">
        <v>250</v>
      </c>
      <c r="C87" t="s">
        <v>537</v>
      </c>
      <c r="D87" t="s">
        <v>28</v>
      </c>
      <c r="E87" t="s">
        <v>105</v>
      </c>
      <c r="F87" s="33" t="str">
        <f>IFERROR(VLOOKUP(D87,'Tabelas auxiliares'!$A$3:$B$62,2,FALSE),"")</f>
        <v>PU - PREFEITURA UNIVERSITÁRIA</v>
      </c>
      <c r="G87" s="33" t="str">
        <f>IFERROR(VLOOKUP($B87,'Tabelas auxiliares'!$A$66:$C$106,2,FALSE),"")</f>
        <v>OBRIGAÇÕES TRIBUTÁRIAS E SERVIÇOS FINANCEIROS</v>
      </c>
      <c r="H87" s="33" t="str">
        <f>IFERROR(VLOOKUP($B87,'Tabelas auxiliares'!$A$66:$C$106,3,FALSE),"")</f>
        <v xml:space="preserve">OBRIGAÇÕES TRIBUTÁRIAS / SEGURO COLETIVO PARA ALUNOS / SEGURO ESTAGIÁRIOS / SEGURO CARROS OFICIAIS / SEGURO PREDIAL / IMPORTAÇÃO (TAXAS/SEGURO) </v>
      </c>
      <c r="I87" s="205" t="s">
        <v>644</v>
      </c>
      <c r="J87" s="205" t="s">
        <v>974</v>
      </c>
      <c r="K87" s="205" t="s">
        <v>975</v>
      </c>
      <c r="L87" s="205" t="s">
        <v>976</v>
      </c>
      <c r="M87" s="205" t="s">
        <v>977</v>
      </c>
      <c r="N87" s="205" t="s">
        <v>569</v>
      </c>
      <c r="O87" s="205" t="s">
        <v>570</v>
      </c>
      <c r="P87" s="205" t="s">
        <v>571</v>
      </c>
      <c r="Q87" s="205" t="s">
        <v>549</v>
      </c>
      <c r="R87" s="205" t="s">
        <v>545</v>
      </c>
      <c r="S87" s="205" t="s">
        <v>550</v>
      </c>
      <c r="T87" s="205" t="s">
        <v>150</v>
      </c>
      <c r="U87" s="205" t="s">
        <v>572</v>
      </c>
      <c r="V87" s="205" t="s">
        <v>978</v>
      </c>
      <c r="W87" s="205" t="s">
        <v>979</v>
      </c>
      <c r="X87" s="205" t="s">
        <v>980</v>
      </c>
      <c r="Y87" s="33" t="str">
        <f t="shared" si="3"/>
        <v>3</v>
      </c>
      <c r="Z87" s="33" t="str">
        <f>IF(T87="","",IF(AND(T87&lt;&gt;'Tabelas auxiliares'!$B$240,T87&lt;&gt;'Tabelas auxiliares'!$B$241,T87&lt;&gt;'Tabelas auxiliares'!$C$240,T87&lt;&gt;'Tabelas auxiliares'!$C$241,T87&lt;&gt;'Tabelas auxiliares'!$D$240),"FOLHA DE PESSOAL",IF(Y87='Tabelas auxiliares'!$A$241,"CUSTEIO",IF(Y87='Tabelas auxiliares'!$A$240,"INVESTIMENTO","ERRO - VERIFICAR"))))</f>
        <v>CUSTEIO</v>
      </c>
      <c r="AA87" s="46">
        <f t="shared" si="4"/>
        <v>4190</v>
      </c>
      <c r="AB87" s="206">
        <v>4190</v>
      </c>
      <c r="AC87" s="206"/>
      <c r="AD87" s="206"/>
      <c r="AE87" s="54" t="str">
        <f t="shared" si="5"/>
        <v>2025</v>
      </c>
      <c r="AF87" s="54"/>
      <c r="AG87" s="54"/>
      <c r="AH87" s="54"/>
      <c r="AI87" s="54"/>
      <c r="AJ87" s="54"/>
      <c r="AK87" s="54"/>
      <c r="AL87" s="54"/>
      <c r="AM87" s="54"/>
      <c r="AN87" s="54"/>
      <c r="AO87" s="54"/>
      <c r="AP87" s="54"/>
    </row>
    <row r="88" spans="1:42" x14ac:dyDescent="0.25">
      <c r="A88" t="s">
        <v>538</v>
      </c>
      <c r="B88" t="s">
        <v>250</v>
      </c>
      <c r="C88" t="s">
        <v>537</v>
      </c>
      <c r="D88" t="s">
        <v>54</v>
      </c>
      <c r="E88" t="s">
        <v>105</v>
      </c>
      <c r="F88" s="33" t="str">
        <f>IFERROR(VLOOKUP(D88,'Tabelas auxiliares'!$A$3:$B$62,2,FALSE),"")</f>
        <v>PROAD - PRÓ-REITORIA DE ADMINISTRAÇÃO</v>
      </c>
      <c r="G88" s="33" t="str">
        <f>IFERROR(VLOOKUP($B88,'Tabelas auxiliares'!$A$66:$C$106,2,FALSE),"")</f>
        <v>OBRIGAÇÕES TRIBUTÁRIAS E SERVIÇOS FINANCEIROS</v>
      </c>
      <c r="H88" s="33" t="str">
        <f>IFERROR(VLOOKUP($B88,'Tabelas auxiliares'!$A$66:$C$106,3,FALSE),"")</f>
        <v xml:space="preserve">OBRIGAÇÕES TRIBUTÁRIAS / SEGURO COLETIVO PARA ALUNOS / SEGURO ESTAGIÁRIOS / SEGURO CARROS OFICIAIS / SEGURO PREDIAL / IMPORTAÇÃO (TAXAS/SEGURO) </v>
      </c>
      <c r="I88" s="205" t="s">
        <v>564</v>
      </c>
      <c r="J88" s="205" t="s">
        <v>981</v>
      </c>
      <c r="K88" s="205" t="s">
        <v>982</v>
      </c>
      <c r="L88" s="205" t="s">
        <v>983</v>
      </c>
      <c r="M88" s="205" t="s">
        <v>545</v>
      </c>
      <c r="N88" s="205" t="s">
        <v>569</v>
      </c>
      <c r="O88" s="205" t="s">
        <v>570</v>
      </c>
      <c r="P88" s="205" t="s">
        <v>571</v>
      </c>
      <c r="Q88" s="205" t="s">
        <v>549</v>
      </c>
      <c r="R88" s="205" t="s">
        <v>545</v>
      </c>
      <c r="S88" s="205" t="s">
        <v>550</v>
      </c>
      <c r="T88" s="205" t="s">
        <v>150</v>
      </c>
      <c r="U88" s="205" t="s">
        <v>572</v>
      </c>
      <c r="V88" s="205" t="s">
        <v>984</v>
      </c>
      <c r="W88" s="205" t="s">
        <v>985</v>
      </c>
      <c r="X88" s="205" t="s">
        <v>986</v>
      </c>
      <c r="Y88" s="33" t="str">
        <f t="shared" si="3"/>
        <v>3</v>
      </c>
      <c r="Z88" s="33" t="str">
        <f>IF(T88="","",IF(AND(T88&lt;&gt;'Tabelas auxiliares'!$B$240,T88&lt;&gt;'Tabelas auxiliares'!$B$241,T88&lt;&gt;'Tabelas auxiliares'!$C$240,T88&lt;&gt;'Tabelas auxiliares'!$C$241,T88&lt;&gt;'Tabelas auxiliares'!$D$240),"FOLHA DE PESSOAL",IF(Y88='Tabelas auxiliares'!$A$241,"CUSTEIO",IF(Y88='Tabelas auxiliares'!$A$240,"INVESTIMENTO","ERRO - VERIFICAR"))))</f>
        <v>CUSTEIO</v>
      </c>
      <c r="AA88" s="46">
        <f t="shared" si="4"/>
        <v>26.54</v>
      </c>
      <c r="AB88" s="206"/>
      <c r="AC88" s="206">
        <v>26.54</v>
      </c>
      <c r="AD88" s="206"/>
      <c r="AE88" s="54" t="str">
        <f t="shared" si="5"/>
        <v>2025</v>
      </c>
      <c r="AF88" s="54"/>
      <c r="AG88" s="54"/>
      <c r="AH88" s="54"/>
      <c r="AI88" s="54"/>
      <c r="AJ88" s="54"/>
      <c r="AK88" s="54"/>
      <c r="AL88" s="54"/>
      <c r="AM88" s="54"/>
      <c r="AN88" s="54"/>
      <c r="AO88" s="54"/>
      <c r="AP88" s="54"/>
    </row>
    <row r="89" spans="1:42" x14ac:dyDescent="0.25">
      <c r="A89" t="s">
        <v>538</v>
      </c>
      <c r="B89" t="s">
        <v>254</v>
      </c>
      <c r="C89" t="s">
        <v>537</v>
      </c>
      <c r="D89" t="s">
        <v>10</v>
      </c>
      <c r="E89" t="s">
        <v>105</v>
      </c>
      <c r="F89" s="33" t="str">
        <f>IFERROR(VLOOKUP(D89,'Tabelas auxiliares'!$A$3:$B$62,2,FALSE),"")</f>
        <v>GABINETE REITORIA</v>
      </c>
      <c r="G89" s="33" t="str">
        <f>IFERROR(VLOOKUP($B89,'Tabelas auxiliares'!$A$66:$C$106,2,FALSE),"")</f>
        <v>DIÁRIAS / PASSAGENS</v>
      </c>
      <c r="H89" s="33" t="str">
        <f>IFERROR(VLOOKUP($B89,'Tabelas auxiliares'!$A$66:$C$106,3,FALSE),"")</f>
        <v>PASSAGENS NACIONAIS / DIÁRIAS NACIONAIS / REEMBOLSO DE PASSAGENS TERRESTRES</v>
      </c>
      <c r="I89" s="205" t="s">
        <v>576</v>
      </c>
      <c r="J89" s="205" t="s">
        <v>878</v>
      </c>
      <c r="K89" s="205" t="s">
        <v>987</v>
      </c>
      <c r="L89" s="205" t="s">
        <v>880</v>
      </c>
      <c r="M89" s="205" t="s">
        <v>545</v>
      </c>
      <c r="N89" s="205" t="s">
        <v>569</v>
      </c>
      <c r="O89" s="205" t="s">
        <v>570</v>
      </c>
      <c r="P89" s="205" t="s">
        <v>571</v>
      </c>
      <c r="Q89" s="205" t="s">
        <v>549</v>
      </c>
      <c r="R89" s="205" t="s">
        <v>545</v>
      </c>
      <c r="S89" s="205" t="s">
        <v>550</v>
      </c>
      <c r="T89" s="205" t="s">
        <v>150</v>
      </c>
      <c r="U89" s="205" t="s">
        <v>572</v>
      </c>
      <c r="V89" s="205" t="s">
        <v>988</v>
      </c>
      <c r="W89" s="205" t="s">
        <v>989</v>
      </c>
      <c r="X89" s="205" t="s">
        <v>990</v>
      </c>
      <c r="Y89" s="33" t="str">
        <f t="shared" si="3"/>
        <v>3</v>
      </c>
      <c r="Z89" s="33" t="str">
        <f>IF(T89="","",IF(AND(T89&lt;&gt;'Tabelas auxiliares'!$B$240,T89&lt;&gt;'Tabelas auxiliares'!$B$241,T89&lt;&gt;'Tabelas auxiliares'!$C$240,T89&lt;&gt;'Tabelas auxiliares'!$C$241,T89&lt;&gt;'Tabelas auxiliares'!$D$240),"FOLHA DE PESSOAL",IF(Y89='Tabelas auxiliares'!$A$241,"CUSTEIO",IF(Y89='Tabelas auxiliares'!$A$240,"INVESTIMENTO","ERRO - VERIFICAR"))))</f>
        <v>CUSTEIO</v>
      </c>
      <c r="AA89" s="46">
        <f t="shared" si="4"/>
        <v>10000</v>
      </c>
      <c r="AB89" s="206">
        <v>8589.2999999999993</v>
      </c>
      <c r="AC89" s="206"/>
      <c r="AD89" s="206">
        <v>1410.7</v>
      </c>
      <c r="AE89" s="54" t="str">
        <f t="shared" si="5"/>
        <v>2025</v>
      </c>
      <c r="AF89" s="54"/>
      <c r="AG89" s="54"/>
      <c r="AH89" s="54"/>
      <c r="AI89" s="54"/>
      <c r="AJ89" s="54"/>
      <c r="AK89" s="54"/>
      <c r="AL89" s="54"/>
      <c r="AM89" s="54"/>
      <c r="AN89" s="54"/>
      <c r="AO89" s="54"/>
      <c r="AP89" s="54"/>
    </row>
    <row r="90" spans="1:42" x14ac:dyDescent="0.25">
      <c r="A90" t="s">
        <v>538</v>
      </c>
      <c r="B90" t="s">
        <v>254</v>
      </c>
      <c r="C90" t="s">
        <v>537</v>
      </c>
      <c r="D90" t="s">
        <v>20</v>
      </c>
      <c r="E90" t="s">
        <v>105</v>
      </c>
      <c r="F90" s="33" t="str">
        <f>IFERROR(VLOOKUP(D90,'Tabelas auxiliares'!$A$3:$B$62,2,FALSE),"")</f>
        <v>ACI - ASSESSORIA DE COMUNICAÇÃO E IMPRENSA</v>
      </c>
      <c r="G90" s="33" t="str">
        <f>IFERROR(VLOOKUP($B90,'Tabelas auxiliares'!$A$66:$C$106,2,FALSE),"")</f>
        <v>DIÁRIAS / PASSAGENS</v>
      </c>
      <c r="H90" s="33" t="str">
        <f>IFERROR(VLOOKUP($B90,'Tabelas auxiliares'!$A$66:$C$106,3,FALSE),"")</f>
        <v>PASSAGENS NACIONAIS / DIÁRIAS NACIONAIS / REEMBOLSO DE PASSAGENS TERRESTRES</v>
      </c>
      <c r="I90" s="205" t="s">
        <v>576</v>
      </c>
      <c r="J90" s="205" t="s">
        <v>991</v>
      </c>
      <c r="K90" s="205" t="s">
        <v>992</v>
      </c>
      <c r="L90" s="205" t="s">
        <v>993</v>
      </c>
      <c r="M90" s="205" t="s">
        <v>545</v>
      </c>
      <c r="N90" s="205" t="s">
        <v>569</v>
      </c>
      <c r="O90" s="205" t="s">
        <v>570</v>
      </c>
      <c r="P90" s="205" t="s">
        <v>571</v>
      </c>
      <c r="Q90" s="205" t="s">
        <v>549</v>
      </c>
      <c r="R90" s="205" t="s">
        <v>545</v>
      </c>
      <c r="S90" s="205" t="s">
        <v>550</v>
      </c>
      <c r="T90" s="205" t="s">
        <v>150</v>
      </c>
      <c r="U90" s="205" t="s">
        <v>572</v>
      </c>
      <c r="V90" s="205" t="s">
        <v>988</v>
      </c>
      <c r="W90" s="205" t="s">
        <v>989</v>
      </c>
      <c r="X90" s="205" t="s">
        <v>994</v>
      </c>
      <c r="Y90" s="33" t="str">
        <f t="shared" si="3"/>
        <v>3</v>
      </c>
      <c r="Z90" s="33" t="str">
        <f>IF(T90="","",IF(AND(T90&lt;&gt;'Tabelas auxiliares'!$B$240,T90&lt;&gt;'Tabelas auxiliares'!$B$241,T90&lt;&gt;'Tabelas auxiliares'!$C$240,T90&lt;&gt;'Tabelas auxiliares'!$C$241,T90&lt;&gt;'Tabelas auxiliares'!$D$240),"FOLHA DE PESSOAL",IF(Y90='Tabelas auxiliares'!$A$241,"CUSTEIO",IF(Y90='Tabelas auxiliares'!$A$240,"INVESTIMENTO","ERRO - VERIFICAR"))))</f>
        <v>CUSTEIO</v>
      </c>
      <c r="AA90" s="46">
        <f t="shared" si="4"/>
        <v>10000</v>
      </c>
      <c r="AB90" s="206">
        <v>10000</v>
      </c>
      <c r="AC90" s="206"/>
      <c r="AD90" s="206"/>
      <c r="AE90" s="54" t="str">
        <f t="shared" si="5"/>
        <v>2025</v>
      </c>
      <c r="AF90" s="54"/>
      <c r="AG90" s="54"/>
      <c r="AH90" s="54"/>
      <c r="AI90" s="54"/>
      <c r="AJ90" s="54"/>
      <c r="AK90" s="54"/>
      <c r="AL90" s="54"/>
      <c r="AM90" s="54"/>
      <c r="AN90" s="54"/>
      <c r="AO90" s="54"/>
      <c r="AP90" s="54"/>
    </row>
    <row r="91" spans="1:42" x14ac:dyDescent="0.25">
      <c r="A91" t="s">
        <v>538</v>
      </c>
      <c r="B91" t="s">
        <v>254</v>
      </c>
      <c r="C91" t="s">
        <v>537</v>
      </c>
      <c r="D91" t="s">
        <v>46</v>
      </c>
      <c r="E91" t="s">
        <v>105</v>
      </c>
      <c r="F91" s="33" t="str">
        <f>IFERROR(VLOOKUP(D91,'Tabelas auxiliares'!$A$3:$B$62,2,FALSE),"")</f>
        <v>PROGRAD - PRÓ-REITORIA DE GRADUAÇÃO</v>
      </c>
      <c r="G91" s="33" t="str">
        <f>IFERROR(VLOOKUP($B91,'Tabelas auxiliares'!$A$66:$C$106,2,FALSE),"")</f>
        <v>DIÁRIAS / PASSAGENS</v>
      </c>
      <c r="H91" s="33" t="str">
        <f>IFERROR(VLOOKUP($B91,'Tabelas auxiliares'!$A$66:$C$106,3,FALSE),"")</f>
        <v>PASSAGENS NACIONAIS / DIÁRIAS NACIONAIS / REEMBOLSO DE PASSAGENS TERRESTRES</v>
      </c>
      <c r="I91" s="205" t="s">
        <v>555</v>
      </c>
      <c r="J91" s="205" t="s">
        <v>995</v>
      </c>
      <c r="K91" s="205" t="s">
        <v>996</v>
      </c>
      <c r="L91" s="205" t="s">
        <v>997</v>
      </c>
      <c r="M91" s="205" t="s">
        <v>545</v>
      </c>
      <c r="N91" s="205" t="s">
        <v>569</v>
      </c>
      <c r="O91" s="205" t="s">
        <v>570</v>
      </c>
      <c r="P91" s="205" t="s">
        <v>571</v>
      </c>
      <c r="Q91" s="205" t="s">
        <v>549</v>
      </c>
      <c r="R91" s="205" t="s">
        <v>545</v>
      </c>
      <c r="S91" s="205" t="s">
        <v>550</v>
      </c>
      <c r="T91" s="205" t="s">
        <v>150</v>
      </c>
      <c r="U91" s="205" t="s">
        <v>572</v>
      </c>
      <c r="V91" s="205" t="s">
        <v>988</v>
      </c>
      <c r="W91" s="205" t="s">
        <v>989</v>
      </c>
      <c r="X91" s="205" t="s">
        <v>998</v>
      </c>
      <c r="Y91" s="33" t="str">
        <f t="shared" si="3"/>
        <v>3</v>
      </c>
      <c r="Z91" s="33" t="str">
        <f>IF(T91="","",IF(AND(T91&lt;&gt;'Tabelas auxiliares'!$B$240,T91&lt;&gt;'Tabelas auxiliares'!$B$241,T91&lt;&gt;'Tabelas auxiliares'!$C$240,T91&lt;&gt;'Tabelas auxiliares'!$C$241,T91&lt;&gt;'Tabelas auxiliares'!$D$240),"FOLHA DE PESSOAL",IF(Y91='Tabelas auxiliares'!$A$241,"CUSTEIO",IF(Y91='Tabelas auxiliares'!$A$240,"INVESTIMENTO","ERRO - VERIFICAR"))))</f>
        <v>CUSTEIO</v>
      </c>
      <c r="AA91" s="46">
        <f t="shared" si="4"/>
        <v>10000</v>
      </c>
      <c r="AB91" s="206">
        <v>7204.76</v>
      </c>
      <c r="AC91" s="206"/>
      <c r="AD91" s="206">
        <v>2795.24</v>
      </c>
      <c r="AE91" s="54" t="str">
        <f t="shared" si="5"/>
        <v>2025</v>
      </c>
      <c r="AF91" s="54"/>
      <c r="AG91" s="54"/>
      <c r="AH91" s="54"/>
      <c r="AI91" s="54"/>
      <c r="AJ91" s="54"/>
      <c r="AK91" s="54"/>
      <c r="AL91" s="54"/>
      <c r="AM91" s="54"/>
      <c r="AN91" s="54"/>
      <c r="AO91" s="54"/>
      <c r="AP91" s="54"/>
    </row>
    <row r="92" spans="1:42" x14ac:dyDescent="0.25">
      <c r="A92" t="s">
        <v>538</v>
      </c>
      <c r="B92" t="s">
        <v>254</v>
      </c>
      <c r="C92" t="s">
        <v>537</v>
      </c>
      <c r="D92" t="s">
        <v>46</v>
      </c>
      <c r="E92" t="s">
        <v>105</v>
      </c>
      <c r="F92" s="33" t="str">
        <f>IFERROR(VLOOKUP(D92,'Tabelas auxiliares'!$A$3:$B$62,2,FALSE),"")</f>
        <v>PROGRAD - PRÓ-REITORIA DE GRADUAÇÃO</v>
      </c>
      <c r="G92" s="33" t="str">
        <f>IFERROR(VLOOKUP($B92,'Tabelas auxiliares'!$A$66:$C$106,2,FALSE),"")</f>
        <v>DIÁRIAS / PASSAGENS</v>
      </c>
      <c r="H92" s="33" t="str">
        <f>IFERROR(VLOOKUP($B92,'Tabelas auxiliares'!$A$66:$C$106,3,FALSE),"")</f>
        <v>PASSAGENS NACIONAIS / DIÁRIAS NACIONAIS / REEMBOLSO DE PASSAGENS TERRESTRES</v>
      </c>
      <c r="I92" s="205" t="s">
        <v>626</v>
      </c>
      <c r="J92" s="205" t="s">
        <v>995</v>
      </c>
      <c r="K92" s="205" t="s">
        <v>999</v>
      </c>
      <c r="L92" s="205" t="s">
        <v>997</v>
      </c>
      <c r="M92" s="205" t="s">
        <v>545</v>
      </c>
      <c r="N92" s="205" t="s">
        <v>569</v>
      </c>
      <c r="O92" s="205" t="s">
        <v>570</v>
      </c>
      <c r="P92" s="205" t="s">
        <v>571</v>
      </c>
      <c r="Q92" s="205" t="s">
        <v>549</v>
      </c>
      <c r="R92" s="205" t="s">
        <v>545</v>
      </c>
      <c r="S92" s="205" t="s">
        <v>550</v>
      </c>
      <c r="T92" s="205" t="s">
        <v>150</v>
      </c>
      <c r="U92" s="205" t="s">
        <v>572</v>
      </c>
      <c r="V92" s="205" t="s">
        <v>1000</v>
      </c>
      <c r="W92" s="205" t="s">
        <v>1001</v>
      </c>
      <c r="X92" s="205" t="s">
        <v>1002</v>
      </c>
      <c r="Y92" s="33" t="str">
        <f t="shared" si="3"/>
        <v>3</v>
      </c>
      <c r="Z92" s="33" t="str">
        <f>IF(T92="","",IF(AND(T92&lt;&gt;'Tabelas auxiliares'!$B$240,T92&lt;&gt;'Tabelas auxiliares'!$B$241,T92&lt;&gt;'Tabelas auxiliares'!$C$240,T92&lt;&gt;'Tabelas auxiliares'!$C$241,T92&lt;&gt;'Tabelas auxiliares'!$D$240),"FOLHA DE PESSOAL",IF(Y92='Tabelas auxiliares'!$A$241,"CUSTEIO",IF(Y92='Tabelas auxiliares'!$A$240,"INVESTIMENTO","ERRO - VERIFICAR"))))</f>
        <v>CUSTEIO</v>
      </c>
      <c r="AA92" s="46">
        <f t="shared" si="4"/>
        <v>5000</v>
      </c>
      <c r="AB92" s="206">
        <v>5000</v>
      </c>
      <c r="AC92" s="206"/>
      <c r="AD92" s="205"/>
      <c r="AE92" s="54" t="str">
        <f t="shared" si="5"/>
        <v>2025</v>
      </c>
      <c r="AF92" s="54"/>
      <c r="AG92" s="54"/>
      <c r="AH92" s="54"/>
      <c r="AI92" s="54"/>
      <c r="AJ92" s="54"/>
      <c r="AK92" s="54"/>
      <c r="AL92" s="54"/>
      <c r="AM92" s="54"/>
      <c r="AN92" s="54"/>
      <c r="AO92" s="54"/>
      <c r="AP92" s="54"/>
    </row>
    <row r="93" spans="1:42" x14ac:dyDescent="0.25">
      <c r="A93" t="s">
        <v>538</v>
      </c>
      <c r="B93" t="s">
        <v>254</v>
      </c>
      <c r="C93" t="s">
        <v>537</v>
      </c>
      <c r="D93" t="s">
        <v>48</v>
      </c>
      <c r="E93" t="s">
        <v>105</v>
      </c>
      <c r="F93" s="33" t="str">
        <f>IFERROR(VLOOKUP(D93,'Tabelas auxiliares'!$A$3:$B$62,2,FALSE),"")</f>
        <v>PROEC - PRÓ-REITORIA DE EXTENSÃO E CULTURA</v>
      </c>
      <c r="G93" s="33" t="str">
        <f>IFERROR(VLOOKUP($B93,'Tabelas auxiliares'!$A$66:$C$106,2,FALSE),"")</f>
        <v>DIÁRIAS / PASSAGENS</v>
      </c>
      <c r="H93" s="33" t="str">
        <f>IFERROR(VLOOKUP($B93,'Tabelas auxiliares'!$A$66:$C$106,3,FALSE),"")</f>
        <v>PASSAGENS NACIONAIS / DIÁRIAS NACIONAIS / REEMBOLSO DE PASSAGENS TERRESTRES</v>
      </c>
      <c r="I93" s="205" t="s">
        <v>618</v>
      </c>
      <c r="J93" s="205" t="s">
        <v>1003</v>
      </c>
      <c r="K93" s="205" t="s">
        <v>1004</v>
      </c>
      <c r="L93" s="205" t="s">
        <v>1005</v>
      </c>
      <c r="M93" s="205" t="s">
        <v>545</v>
      </c>
      <c r="N93" s="205" t="s">
        <v>569</v>
      </c>
      <c r="O93" s="205" t="s">
        <v>570</v>
      </c>
      <c r="P93" s="205" t="s">
        <v>571</v>
      </c>
      <c r="Q93" s="205" t="s">
        <v>549</v>
      </c>
      <c r="R93" s="205" t="s">
        <v>545</v>
      </c>
      <c r="S93" s="205" t="s">
        <v>550</v>
      </c>
      <c r="T93" s="205" t="s">
        <v>150</v>
      </c>
      <c r="U93" s="205" t="s">
        <v>572</v>
      </c>
      <c r="V93" s="205" t="s">
        <v>988</v>
      </c>
      <c r="W93" s="205" t="s">
        <v>989</v>
      </c>
      <c r="X93" s="205" t="s">
        <v>1006</v>
      </c>
      <c r="Y93" s="33" t="str">
        <f t="shared" si="3"/>
        <v>3</v>
      </c>
      <c r="Z93" s="33" t="str">
        <f>IF(T93="","",IF(AND(T93&lt;&gt;'Tabelas auxiliares'!$B$240,T93&lt;&gt;'Tabelas auxiliares'!$B$241,T93&lt;&gt;'Tabelas auxiliares'!$C$240,T93&lt;&gt;'Tabelas auxiliares'!$C$241,T93&lt;&gt;'Tabelas auxiliares'!$D$240),"FOLHA DE PESSOAL",IF(Y93='Tabelas auxiliares'!$A$241,"CUSTEIO",IF(Y93='Tabelas auxiliares'!$A$240,"INVESTIMENTO","ERRO - VERIFICAR"))))</f>
        <v>CUSTEIO</v>
      </c>
      <c r="AA93" s="46">
        <f t="shared" si="4"/>
        <v>5000</v>
      </c>
      <c r="AB93" s="206">
        <v>5000</v>
      </c>
      <c r="AC93" s="206"/>
      <c r="AD93" s="205"/>
      <c r="AE93" s="54" t="str">
        <f t="shared" si="5"/>
        <v>2025</v>
      </c>
      <c r="AF93" s="54"/>
      <c r="AG93" s="54"/>
      <c r="AH93" s="54"/>
      <c r="AI93" s="54"/>
      <c r="AJ93" s="54"/>
      <c r="AK93" s="54"/>
      <c r="AL93" s="54"/>
      <c r="AM93" s="54"/>
      <c r="AN93" s="54"/>
      <c r="AO93" s="54"/>
      <c r="AP93" s="54"/>
    </row>
    <row r="94" spans="1:42" x14ac:dyDescent="0.25">
      <c r="A94" t="s">
        <v>538</v>
      </c>
      <c r="B94" t="s">
        <v>254</v>
      </c>
      <c r="C94" t="s">
        <v>537</v>
      </c>
      <c r="D94" t="s">
        <v>48</v>
      </c>
      <c r="E94" t="s">
        <v>105</v>
      </c>
      <c r="F94" s="33" t="str">
        <f>IFERROR(VLOOKUP(D94,'Tabelas auxiliares'!$A$3:$B$62,2,FALSE),"")</f>
        <v>PROEC - PRÓ-REITORIA DE EXTENSÃO E CULTURA</v>
      </c>
      <c r="G94" s="33" t="str">
        <f>IFERROR(VLOOKUP($B94,'Tabelas auxiliares'!$A$66:$C$106,2,FALSE),"")</f>
        <v>DIÁRIAS / PASSAGENS</v>
      </c>
      <c r="H94" s="33" t="str">
        <f>IFERROR(VLOOKUP($B94,'Tabelas auxiliares'!$A$66:$C$106,3,FALSE),"")</f>
        <v>PASSAGENS NACIONAIS / DIÁRIAS NACIONAIS / REEMBOLSO DE PASSAGENS TERRESTRES</v>
      </c>
      <c r="I94" s="205" t="s">
        <v>618</v>
      </c>
      <c r="J94" s="205" t="s">
        <v>1003</v>
      </c>
      <c r="K94" s="205" t="s">
        <v>1007</v>
      </c>
      <c r="L94" s="205" t="s">
        <v>1005</v>
      </c>
      <c r="M94" s="205" t="s">
        <v>545</v>
      </c>
      <c r="N94" s="205" t="s">
        <v>569</v>
      </c>
      <c r="O94" s="205" t="s">
        <v>570</v>
      </c>
      <c r="P94" s="205" t="s">
        <v>571</v>
      </c>
      <c r="Q94" s="205" t="s">
        <v>549</v>
      </c>
      <c r="R94" s="205" t="s">
        <v>545</v>
      </c>
      <c r="S94" s="205" t="s">
        <v>550</v>
      </c>
      <c r="T94" s="205" t="s">
        <v>150</v>
      </c>
      <c r="U94" s="205" t="s">
        <v>572</v>
      </c>
      <c r="V94" s="205" t="s">
        <v>1000</v>
      </c>
      <c r="W94" s="205" t="s">
        <v>1001</v>
      </c>
      <c r="X94" s="205" t="s">
        <v>1008</v>
      </c>
      <c r="Y94" s="33" t="str">
        <f t="shared" si="3"/>
        <v>3</v>
      </c>
      <c r="Z94" s="33" t="str">
        <f>IF(T94="","",IF(AND(T94&lt;&gt;'Tabelas auxiliares'!$B$240,T94&lt;&gt;'Tabelas auxiliares'!$B$241,T94&lt;&gt;'Tabelas auxiliares'!$C$240,T94&lt;&gt;'Tabelas auxiliares'!$C$241,T94&lt;&gt;'Tabelas auxiliares'!$D$240),"FOLHA DE PESSOAL",IF(Y94='Tabelas auxiliares'!$A$241,"CUSTEIO",IF(Y94='Tabelas auxiliares'!$A$240,"INVESTIMENTO","ERRO - VERIFICAR"))))</f>
        <v>CUSTEIO</v>
      </c>
      <c r="AA94" s="46">
        <f t="shared" si="4"/>
        <v>3000</v>
      </c>
      <c r="AB94" s="206">
        <v>3000</v>
      </c>
      <c r="AC94" s="206"/>
      <c r="AD94" s="205"/>
      <c r="AE94" s="54" t="str">
        <f t="shared" si="5"/>
        <v>2025</v>
      </c>
      <c r="AF94" s="54"/>
      <c r="AG94" s="54"/>
      <c r="AH94" s="54"/>
      <c r="AI94" s="54"/>
      <c r="AJ94" s="54"/>
      <c r="AK94" s="54"/>
      <c r="AL94" s="54"/>
      <c r="AM94" s="54"/>
      <c r="AN94" s="54"/>
      <c r="AO94" s="54"/>
      <c r="AP94" s="54"/>
    </row>
    <row r="95" spans="1:42" x14ac:dyDescent="0.25">
      <c r="A95" t="s">
        <v>538</v>
      </c>
      <c r="B95" t="s">
        <v>254</v>
      </c>
      <c r="C95" t="s">
        <v>537</v>
      </c>
      <c r="D95" t="s">
        <v>58</v>
      </c>
      <c r="E95" t="s">
        <v>105</v>
      </c>
      <c r="F95" s="33" t="str">
        <f>IFERROR(VLOOKUP(D95,'Tabelas auxiliares'!$A$3:$B$62,2,FALSE),"")</f>
        <v>PROPLADI - PRÓ-REITORIA DE PLAN. E DESENV. INSTITUCIONAL</v>
      </c>
      <c r="G95" s="33" t="str">
        <f>IFERROR(VLOOKUP($B95,'Tabelas auxiliares'!$A$66:$C$106,2,FALSE),"")</f>
        <v>DIÁRIAS / PASSAGENS</v>
      </c>
      <c r="H95" s="33" t="str">
        <f>IFERROR(VLOOKUP($B95,'Tabelas auxiliares'!$A$66:$C$106,3,FALSE),"")</f>
        <v>PASSAGENS NACIONAIS / DIÁRIAS NACIONAIS / REEMBOLSO DE PASSAGENS TERRESTRES</v>
      </c>
      <c r="I95" s="205" t="s">
        <v>576</v>
      </c>
      <c r="J95" s="205" t="s">
        <v>1009</v>
      </c>
      <c r="K95" s="205" t="s">
        <v>1010</v>
      </c>
      <c r="L95" s="205" t="s">
        <v>1011</v>
      </c>
      <c r="M95" s="205" t="s">
        <v>545</v>
      </c>
      <c r="N95" s="205" t="s">
        <v>569</v>
      </c>
      <c r="O95" s="205" t="s">
        <v>570</v>
      </c>
      <c r="P95" s="205" t="s">
        <v>571</v>
      </c>
      <c r="Q95" s="205" t="s">
        <v>549</v>
      </c>
      <c r="R95" s="205" t="s">
        <v>545</v>
      </c>
      <c r="S95" s="205" t="s">
        <v>550</v>
      </c>
      <c r="T95" s="205" t="s">
        <v>150</v>
      </c>
      <c r="U95" s="205" t="s">
        <v>572</v>
      </c>
      <c r="V95" s="205" t="s">
        <v>988</v>
      </c>
      <c r="W95" s="205" t="s">
        <v>989</v>
      </c>
      <c r="X95" s="205" t="s">
        <v>1012</v>
      </c>
      <c r="Y95" s="33" t="str">
        <f t="shared" si="3"/>
        <v>3</v>
      </c>
      <c r="Z95" s="33" t="str">
        <f>IF(T95="","",IF(AND(T95&lt;&gt;'Tabelas auxiliares'!$B$240,T95&lt;&gt;'Tabelas auxiliares'!$B$241,T95&lt;&gt;'Tabelas auxiliares'!$C$240,T95&lt;&gt;'Tabelas auxiliares'!$C$241,T95&lt;&gt;'Tabelas auxiliares'!$D$240),"FOLHA DE PESSOAL",IF(Y95='Tabelas auxiliares'!$A$241,"CUSTEIO",IF(Y95='Tabelas auxiliares'!$A$240,"INVESTIMENTO","ERRO - VERIFICAR"))))</f>
        <v>CUSTEIO</v>
      </c>
      <c r="AA95" s="46">
        <f t="shared" si="4"/>
        <v>10000</v>
      </c>
      <c r="AB95" s="206">
        <v>10000</v>
      </c>
      <c r="AC95" s="206"/>
      <c r="AD95" s="205"/>
      <c r="AE95" s="54" t="str">
        <f t="shared" si="5"/>
        <v>2025</v>
      </c>
      <c r="AF95" s="54"/>
      <c r="AG95" s="54"/>
      <c r="AH95" s="54"/>
      <c r="AI95" s="54"/>
      <c r="AJ95" s="54"/>
      <c r="AK95" s="54"/>
      <c r="AL95" s="54"/>
      <c r="AM95" s="54"/>
      <c r="AN95" s="54"/>
      <c r="AO95" s="54"/>
      <c r="AP95" s="54"/>
    </row>
    <row r="96" spans="1:42" x14ac:dyDescent="0.25">
      <c r="A96" t="s">
        <v>538</v>
      </c>
      <c r="B96" t="s">
        <v>254</v>
      </c>
      <c r="C96" t="s">
        <v>537</v>
      </c>
      <c r="D96" t="s">
        <v>64</v>
      </c>
      <c r="E96" t="s">
        <v>105</v>
      </c>
      <c r="F96" s="33" t="str">
        <f>IFERROR(VLOOKUP(D96,'Tabelas auxiliares'!$A$3:$B$62,2,FALSE),"")</f>
        <v>ARI - ASSESSORIA DE RELAÇÕES INTERNACIONAIS</v>
      </c>
      <c r="G96" s="33" t="str">
        <f>IFERROR(VLOOKUP($B96,'Tabelas auxiliares'!$A$66:$C$106,2,FALSE),"")</f>
        <v>DIÁRIAS / PASSAGENS</v>
      </c>
      <c r="H96" s="33" t="str">
        <f>IFERROR(VLOOKUP($B96,'Tabelas auxiliares'!$A$66:$C$106,3,FALSE),"")</f>
        <v>PASSAGENS NACIONAIS / DIÁRIAS NACIONAIS / REEMBOLSO DE PASSAGENS TERRESTRES</v>
      </c>
      <c r="I96" s="205" t="s">
        <v>890</v>
      </c>
      <c r="J96" s="205" t="s">
        <v>891</v>
      </c>
      <c r="K96" s="205" t="s">
        <v>1013</v>
      </c>
      <c r="L96" s="205" t="s">
        <v>893</v>
      </c>
      <c r="M96" s="205" t="s">
        <v>545</v>
      </c>
      <c r="N96" s="205" t="s">
        <v>569</v>
      </c>
      <c r="O96" s="205" t="s">
        <v>570</v>
      </c>
      <c r="P96" s="205" t="s">
        <v>571</v>
      </c>
      <c r="Q96" s="205" t="s">
        <v>549</v>
      </c>
      <c r="R96" s="205" t="s">
        <v>545</v>
      </c>
      <c r="S96" s="205" t="s">
        <v>550</v>
      </c>
      <c r="T96" s="205" t="s">
        <v>150</v>
      </c>
      <c r="U96" s="205" t="s">
        <v>572</v>
      </c>
      <c r="V96" s="205" t="s">
        <v>988</v>
      </c>
      <c r="W96" s="205" t="s">
        <v>989</v>
      </c>
      <c r="X96" s="205" t="s">
        <v>1014</v>
      </c>
      <c r="Y96" s="33" t="str">
        <f t="shared" si="3"/>
        <v>3</v>
      </c>
      <c r="Z96" s="33" t="str">
        <f>IF(T96="","",IF(AND(T96&lt;&gt;'Tabelas auxiliares'!$B$240,T96&lt;&gt;'Tabelas auxiliares'!$B$241,T96&lt;&gt;'Tabelas auxiliares'!$C$240,T96&lt;&gt;'Tabelas auxiliares'!$C$241,T96&lt;&gt;'Tabelas auxiliares'!$D$240),"FOLHA DE PESSOAL",IF(Y96='Tabelas auxiliares'!$A$241,"CUSTEIO",IF(Y96='Tabelas auxiliares'!$A$240,"INVESTIMENTO","ERRO - VERIFICAR"))))</f>
        <v>CUSTEIO</v>
      </c>
      <c r="AA96" s="46">
        <f t="shared" si="4"/>
        <v>2000</v>
      </c>
      <c r="AB96" s="206">
        <v>2000</v>
      </c>
      <c r="AC96" s="206"/>
      <c r="AD96" s="205"/>
      <c r="AE96" s="54" t="str">
        <f t="shared" si="5"/>
        <v>2025</v>
      </c>
      <c r="AF96" s="54"/>
      <c r="AG96" s="54"/>
      <c r="AH96" s="54"/>
      <c r="AI96" s="54"/>
      <c r="AJ96" s="54"/>
      <c r="AK96" s="54"/>
      <c r="AL96" s="54"/>
      <c r="AM96" s="54"/>
      <c r="AN96" s="54"/>
      <c r="AO96" s="54"/>
      <c r="AP96" s="54"/>
    </row>
    <row r="97" spans="1:42" x14ac:dyDescent="0.25">
      <c r="A97" t="s">
        <v>538</v>
      </c>
      <c r="B97" t="s">
        <v>254</v>
      </c>
      <c r="C97" t="s">
        <v>537</v>
      </c>
      <c r="D97" t="s">
        <v>81</v>
      </c>
      <c r="E97" t="s">
        <v>105</v>
      </c>
      <c r="F97" s="33" t="str">
        <f>IFERROR(VLOOKUP(D97,'Tabelas auxiliares'!$A$3:$B$62,2,FALSE),"")</f>
        <v>SUGEPE - SUPERINTENDÊNCIA DE GESTÃO DE PESSOAS</v>
      </c>
      <c r="G97" s="33" t="str">
        <f>IFERROR(VLOOKUP($B97,'Tabelas auxiliares'!$A$66:$C$106,2,FALSE),"")</f>
        <v>DIÁRIAS / PASSAGENS</v>
      </c>
      <c r="H97" s="33" t="str">
        <f>IFERROR(VLOOKUP($B97,'Tabelas auxiliares'!$A$66:$C$106,3,FALSE),"")</f>
        <v>PASSAGENS NACIONAIS / DIÁRIAS NACIONAIS / REEMBOLSO DE PASSAGENS TERRESTRES</v>
      </c>
      <c r="I97" s="205" t="s">
        <v>555</v>
      </c>
      <c r="J97" s="205" t="s">
        <v>1015</v>
      </c>
      <c r="K97" s="205" t="s">
        <v>1016</v>
      </c>
      <c r="L97" s="205" t="s">
        <v>1017</v>
      </c>
      <c r="M97" s="205" t="s">
        <v>545</v>
      </c>
      <c r="N97" s="205" t="s">
        <v>569</v>
      </c>
      <c r="O97" s="205" t="s">
        <v>570</v>
      </c>
      <c r="P97" s="205" t="s">
        <v>571</v>
      </c>
      <c r="Q97" s="205" t="s">
        <v>549</v>
      </c>
      <c r="R97" s="205" t="s">
        <v>545</v>
      </c>
      <c r="S97" s="205" t="s">
        <v>550</v>
      </c>
      <c r="T97" s="205" t="s">
        <v>150</v>
      </c>
      <c r="U97" s="205" t="s">
        <v>572</v>
      </c>
      <c r="V97" s="205" t="s">
        <v>988</v>
      </c>
      <c r="W97" s="205" t="s">
        <v>989</v>
      </c>
      <c r="X97" s="205" t="s">
        <v>1018</v>
      </c>
      <c r="Y97" s="33" t="str">
        <f t="shared" si="3"/>
        <v>3</v>
      </c>
      <c r="Z97" s="33" t="str">
        <f>IF(T97="","",IF(AND(T97&lt;&gt;'Tabelas auxiliares'!$B$240,T97&lt;&gt;'Tabelas auxiliares'!$B$241,T97&lt;&gt;'Tabelas auxiliares'!$C$240,T97&lt;&gt;'Tabelas auxiliares'!$C$241,T97&lt;&gt;'Tabelas auxiliares'!$D$240),"FOLHA DE PESSOAL",IF(Y97='Tabelas auxiliares'!$A$241,"CUSTEIO",IF(Y97='Tabelas auxiliares'!$A$240,"INVESTIMENTO","ERRO - VERIFICAR"))))</f>
        <v>CUSTEIO</v>
      </c>
      <c r="AA97" s="46">
        <f t="shared" si="4"/>
        <v>10000</v>
      </c>
      <c r="AB97" s="206">
        <v>10000</v>
      </c>
      <c r="AC97" s="206"/>
      <c r="AD97" s="205"/>
      <c r="AE97" s="54" t="str">
        <f t="shared" si="5"/>
        <v>2025</v>
      </c>
      <c r="AF97" s="54"/>
      <c r="AG97" s="54"/>
      <c r="AH97" s="54"/>
      <c r="AI97" s="54"/>
      <c r="AJ97" s="54"/>
      <c r="AK97" s="54"/>
      <c r="AL97" s="54"/>
      <c r="AM97" s="54"/>
      <c r="AN97" s="54"/>
      <c r="AO97" s="54"/>
      <c r="AP97" s="54"/>
    </row>
    <row r="98" spans="1:42" x14ac:dyDescent="0.25">
      <c r="A98" t="s">
        <v>538</v>
      </c>
      <c r="B98" t="s">
        <v>254</v>
      </c>
      <c r="C98" t="s">
        <v>537</v>
      </c>
      <c r="D98" t="s">
        <v>81</v>
      </c>
      <c r="E98" t="s">
        <v>105</v>
      </c>
      <c r="F98" s="33" t="str">
        <f>IFERROR(VLOOKUP(D98,'Tabelas auxiliares'!$A$3:$B$62,2,FALSE),"")</f>
        <v>SUGEPE - SUPERINTENDÊNCIA DE GESTÃO DE PESSOAS</v>
      </c>
      <c r="G98" s="33" t="str">
        <f>IFERROR(VLOOKUP($B98,'Tabelas auxiliares'!$A$66:$C$106,2,FALSE),"")</f>
        <v>DIÁRIAS / PASSAGENS</v>
      </c>
      <c r="H98" s="33" t="str">
        <f>IFERROR(VLOOKUP($B98,'Tabelas auxiliares'!$A$66:$C$106,3,FALSE),"")</f>
        <v>PASSAGENS NACIONAIS / DIÁRIAS NACIONAIS / REEMBOLSO DE PASSAGENS TERRESTRES</v>
      </c>
      <c r="I98" s="205" t="s">
        <v>555</v>
      </c>
      <c r="J98" s="205" t="s">
        <v>1015</v>
      </c>
      <c r="K98" s="205" t="s">
        <v>1019</v>
      </c>
      <c r="L98" s="205" t="s">
        <v>1017</v>
      </c>
      <c r="M98" s="205" t="s">
        <v>545</v>
      </c>
      <c r="N98" s="205" t="s">
        <v>569</v>
      </c>
      <c r="O98" s="205" t="s">
        <v>570</v>
      </c>
      <c r="P98" s="205" t="s">
        <v>571</v>
      </c>
      <c r="Q98" s="205" t="s">
        <v>549</v>
      </c>
      <c r="R98" s="205" t="s">
        <v>545</v>
      </c>
      <c r="S98" s="205" t="s">
        <v>550</v>
      </c>
      <c r="T98" s="205" t="s">
        <v>150</v>
      </c>
      <c r="U98" s="205" t="s">
        <v>572</v>
      </c>
      <c r="V98" s="205" t="s">
        <v>1000</v>
      </c>
      <c r="W98" s="205" t="s">
        <v>1001</v>
      </c>
      <c r="X98" s="205" t="s">
        <v>1020</v>
      </c>
      <c r="Y98" s="33" t="str">
        <f t="shared" si="3"/>
        <v>3</v>
      </c>
      <c r="Z98" s="33" t="str">
        <f>IF(T98="","",IF(AND(T98&lt;&gt;'Tabelas auxiliares'!$B$240,T98&lt;&gt;'Tabelas auxiliares'!$B$241,T98&lt;&gt;'Tabelas auxiliares'!$C$240,T98&lt;&gt;'Tabelas auxiliares'!$C$241,T98&lt;&gt;'Tabelas auxiliares'!$D$240),"FOLHA DE PESSOAL",IF(Y98='Tabelas auxiliares'!$A$241,"CUSTEIO",IF(Y98='Tabelas auxiliares'!$A$240,"INVESTIMENTO","ERRO - VERIFICAR"))))</f>
        <v>CUSTEIO</v>
      </c>
      <c r="AA98" s="46">
        <f t="shared" si="4"/>
        <v>5000</v>
      </c>
      <c r="AB98" s="206">
        <v>5000</v>
      </c>
      <c r="AC98" s="206"/>
      <c r="AD98" s="205"/>
      <c r="AE98" s="54" t="str">
        <f t="shared" si="5"/>
        <v>2025</v>
      </c>
      <c r="AF98" s="54"/>
      <c r="AG98" s="54"/>
      <c r="AH98" s="54"/>
      <c r="AI98" s="54"/>
      <c r="AJ98" s="54"/>
      <c r="AK98" s="54"/>
      <c r="AL98" s="54"/>
      <c r="AM98" s="54"/>
      <c r="AN98" s="54"/>
      <c r="AO98" s="54"/>
      <c r="AP98" s="54"/>
    </row>
    <row r="99" spans="1:42" x14ac:dyDescent="0.25">
      <c r="A99" s="205"/>
      <c r="F99" s="33" t="str">
        <f>IFERROR(VLOOKUP(D99,'Tabelas auxiliares'!$A$3:$B$62,2,FALSE),"")</f>
        <v/>
      </c>
      <c r="G99" s="33" t="str">
        <f>IFERROR(VLOOKUP($B99,'Tabelas auxiliares'!$A$66:$C$106,2,FALSE),"")</f>
        <v/>
      </c>
      <c r="H99" s="33" t="str">
        <f>IFERROR(VLOOKUP($B99,'Tabelas auxiliares'!$A$66:$C$106,3,FALSE),"")</f>
        <v/>
      </c>
      <c r="I99" s="205"/>
      <c r="J99" s="205"/>
      <c r="K99" s="205"/>
      <c r="L99" s="205"/>
      <c r="M99" s="205"/>
      <c r="N99" s="205"/>
      <c r="O99" s="205"/>
      <c r="P99" s="205"/>
      <c r="Q99" s="205"/>
      <c r="R99" s="205"/>
      <c r="S99" s="205"/>
      <c r="T99" s="205"/>
      <c r="U99" s="205"/>
      <c r="V99" s="205"/>
      <c r="W99" s="205"/>
      <c r="X99" s="205"/>
      <c r="Y99" s="33" t="str">
        <f t="shared" si="3"/>
        <v/>
      </c>
      <c r="Z99" s="33" t="str">
        <f>IF(T99="","",IF(AND(T99&lt;&gt;'Tabelas auxiliares'!$B$240,T99&lt;&gt;'Tabelas auxiliares'!$B$241,T99&lt;&gt;'Tabelas auxiliares'!$C$240,T99&lt;&gt;'Tabelas auxiliares'!$C$241,T99&lt;&gt;'Tabelas auxiliares'!$D$240),"FOLHA DE PESSOAL",IF(Y99='Tabelas auxiliares'!$A$241,"CUSTEIO",IF(Y99='Tabelas auxiliares'!$A$240,"INVESTIMENTO","ERRO - VERIFICAR"))))</f>
        <v/>
      </c>
      <c r="AA99" s="46" t="str">
        <f t="shared" si="4"/>
        <v/>
      </c>
      <c r="AB99" s="206"/>
      <c r="AC99" s="206"/>
      <c r="AD99" s="205"/>
      <c r="AE99" s="54" t="str">
        <f t="shared" si="5"/>
        <v/>
      </c>
      <c r="AF99" s="54"/>
      <c r="AG99" s="54"/>
      <c r="AH99" s="54"/>
      <c r="AI99" s="54"/>
      <c r="AJ99" s="54"/>
      <c r="AK99" s="54"/>
      <c r="AL99" s="54"/>
      <c r="AM99" s="54"/>
      <c r="AN99" s="54"/>
      <c r="AO99" s="54"/>
      <c r="AP99" s="54"/>
    </row>
    <row r="100" spans="1:42" x14ac:dyDescent="0.25">
      <c r="A100" s="205"/>
      <c r="F100" s="33" t="str">
        <f>IFERROR(VLOOKUP(D100,'Tabelas auxiliares'!$A$3:$B$62,2,FALSE),"")</f>
        <v/>
      </c>
      <c r="G100" s="33" t="str">
        <f>IFERROR(VLOOKUP($B100,'Tabelas auxiliares'!$A$66:$C$106,2,FALSE),"")</f>
        <v/>
      </c>
      <c r="H100" s="33" t="str">
        <f>IFERROR(VLOOKUP($B100,'Tabelas auxiliares'!$A$66:$C$106,3,FALSE),"")</f>
        <v/>
      </c>
      <c r="I100" s="205"/>
      <c r="J100" s="205"/>
      <c r="K100" s="205"/>
      <c r="L100" s="205"/>
      <c r="M100" s="205"/>
      <c r="N100" s="205"/>
      <c r="O100" s="205"/>
      <c r="P100" s="205"/>
      <c r="Q100" s="205"/>
      <c r="R100" s="205"/>
      <c r="S100" s="205"/>
      <c r="T100" s="205"/>
      <c r="U100" s="205"/>
      <c r="V100" s="205"/>
      <c r="W100" s="205"/>
      <c r="X100" s="205"/>
      <c r="Y100" s="33" t="str">
        <f t="shared" si="3"/>
        <v/>
      </c>
      <c r="Z100" s="33" t="str">
        <f>IF(T100="","",IF(AND(T100&lt;&gt;'Tabelas auxiliares'!$B$240,T100&lt;&gt;'Tabelas auxiliares'!$B$241,T100&lt;&gt;'Tabelas auxiliares'!$C$240,T100&lt;&gt;'Tabelas auxiliares'!$C$241,T100&lt;&gt;'Tabelas auxiliares'!$D$240),"FOLHA DE PESSOAL",IF(Y100='Tabelas auxiliares'!$A$241,"CUSTEIO",IF(Y100='Tabelas auxiliares'!$A$240,"INVESTIMENTO","ERRO - VERIFICAR"))))</f>
        <v/>
      </c>
      <c r="AA100" s="46" t="str">
        <f t="shared" si="4"/>
        <v/>
      </c>
      <c r="AB100" s="206"/>
      <c r="AC100" s="206"/>
      <c r="AD100" s="205"/>
      <c r="AE100" s="54" t="str">
        <f t="shared" si="5"/>
        <v/>
      </c>
      <c r="AF100" s="54"/>
      <c r="AG100" s="54"/>
      <c r="AH100" s="54"/>
      <c r="AI100" s="54"/>
      <c r="AJ100" s="54"/>
      <c r="AK100" s="54"/>
      <c r="AL100" s="54"/>
      <c r="AM100" s="54"/>
      <c r="AN100" s="54"/>
      <c r="AO100" s="54"/>
      <c r="AP100" s="54"/>
    </row>
    <row r="101" spans="1:42" x14ac:dyDescent="0.25">
      <c r="A101" s="205"/>
      <c r="F101" s="33" t="str">
        <f>IFERROR(VLOOKUP(D101,'Tabelas auxiliares'!$A$3:$B$62,2,FALSE),"")</f>
        <v/>
      </c>
      <c r="G101" s="33" t="str">
        <f>IFERROR(VLOOKUP($B101,'Tabelas auxiliares'!$A$66:$C$106,2,FALSE),"")</f>
        <v/>
      </c>
      <c r="H101" s="33" t="str">
        <f>IFERROR(VLOOKUP($B101,'Tabelas auxiliares'!$A$66:$C$106,3,FALSE),"")</f>
        <v/>
      </c>
      <c r="I101" s="205"/>
      <c r="J101" s="205"/>
      <c r="K101" s="205"/>
      <c r="L101" s="205"/>
      <c r="M101" s="205"/>
      <c r="N101" s="205"/>
      <c r="O101" s="205"/>
      <c r="P101" s="205"/>
      <c r="Q101" s="205"/>
      <c r="R101" s="205"/>
      <c r="S101" s="205"/>
      <c r="T101" s="205"/>
      <c r="U101" s="205"/>
      <c r="V101" s="205"/>
      <c r="W101" s="205"/>
      <c r="X101" s="205"/>
      <c r="Y101" s="33" t="str">
        <f t="shared" si="3"/>
        <v/>
      </c>
      <c r="Z101" s="33" t="str">
        <f>IF(T101="","",IF(AND(T101&lt;&gt;'Tabelas auxiliares'!$B$240,T101&lt;&gt;'Tabelas auxiliares'!$B$241,T101&lt;&gt;'Tabelas auxiliares'!$C$240,T101&lt;&gt;'Tabelas auxiliares'!$C$241,T101&lt;&gt;'Tabelas auxiliares'!$D$240),"FOLHA DE PESSOAL",IF(Y101='Tabelas auxiliares'!$A$241,"CUSTEIO",IF(Y101='Tabelas auxiliares'!$A$240,"INVESTIMENTO","ERRO - VERIFICAR"))))</f>
        <v/>
      </c>
      <c r="AA101" s="46" t="str">
        <f t="shared" si="4"/>
        <v/>
      </c>
      <c r="AB101" s="206"/>
      <c r="AC101" s="206"/>
      <c r="AD101" s="205"/>
      <c r="AE101" s="54" t="str">
        <f t="shared" si="5"/>
        <v/>
      </c>
      <c r="AF101" s="54"/>
      <c r="AG101" s="54"/>
      <c r="AH101" s="54"/>
      <c r="AI101" s="54"/>
      <c r="AJ101" s="54"/>
      <c r="AK101" s="54"/>
      <c r="AL101" s="54"/>
      <c r="AM101" s="54"/>
      <c r="AN101" s="54"/>
      <c r="AO101" s="54"/>
      <c r="AP101" s="54"/>
    </row>
    <row r="102" spans="1:42" x14ac:dyDescent="0.25">
      <c r="A102" s="205"/>
      <c r="F102" s="33" t="str">
        <f>IFERROR(VLOOKUP(D102,'Tabelas auxiliares'!$A$3:$B$62,2,FALSE),"")</f>
        <v/>
      </c>
      <c r="G102" s="33" t="str">
        <f>IFERROR(VLOOKUP($B102,'Tabelas auxiliares'!$A$66:$C$106,2,FALSE),"")</f>
        <v/>
      </c>
      <c r="H102" s="33" t="str">
        <f>IFERROR(VLOOKUP($B102,'Tabelas auxiliares'!$A$66:$C$106,3,FALSE),"")</f>
        <v/>
      </c>
      <c r="I102" s="205"/>
      <c r="J102" s="205"/>
      <c r="K102" s="205"/>
      <c r="L102" s="205"/>
      <c r="M102" s="205"/>
      <c r="N102" s="205"/>
      <c r="O102" s="205"/>
      <c r="P102" s="205"/>
      <c r="Q102" s="205"/>
      <c r="R102" s="205"/>
      <c r="S102" s="205"/>
      <c r="T102" s="205"/>
      <c r="U102" s="205"/>
      <c r="V102" s="205"/>
      <c r="W102" s="205"/>
      <c r="X102" s="205"/>
      <c r="Y102" s="33" t="str">
        <f t="shared" si="3"/>
        <v/>
      </c>
      <c r="Z102" s="33" t="str">
        <f>IF(T102="","",IF(AND(T102&lt;&gt;'Tabelas auxiliares'!$B$240,T102&lt;&gt;'Tabelas auxiliares'!$B$241,T102&lt;&gt;'Tabelas auxiliares'!$C$240,T102&lt;&gt;'Tabelas auxiliares'!$C$241,T102&lt;&gt;'Tabelas auxiliares'!$D$240),"FOLHA DE PESSOAL",IF(Y102='Tabelas auxiliares'!$A$241,"CUSTEIO",IF(Y102='Tabelas auxiliares'!$A$240,"INVESTIMENTO","ERRO - VERIFICAR"))))</f>
        <v/>
      </c>
      <c r="AA102" s="46" t="str">
        <f t="shared" si="4"/>
        <v/>
      </c>
      <c r="AB102" s="206"/>
      <c r="AC102" s="206"/>
      <c r="AD102" s="206"/>
      <c r="AE102" s="54" t="str">
        <f t="shared" si="5"/>
        <v/>
      </c>
      <c r="AF102" s="54"/>
      <c r="AG102" s="54"/>
      <c r="AH102" s="54"/>
      <c r="AI102" s="54"/>
      <c r="AJ102" s="54"/>
      <c r="AK102" s="54"/>
      <c r="AL102" s="54"/>
      <c r="AM102" s="54"/>
      <c r="AN102" s="54"/>
      <c r="AO102" s="54"/>
      <c r="AP102" s="54"/>
    </row>
    <row r="103" spans="1:42" x14ac:dyDescent="0.25">
      <c r="A103" s="205"/>
      <c r="F103" s="33" t="str">
        <f>IFERROR(VLOOKUP(D103,'Tabelas auxiliares'!$A$3:$B$62,2,FALSE),"")</f>
        <v/>
      </c>
      <c r="G103" s="33" t="str">
        <f>IFERROR(VLOOKUP($B103,'Tabelas auxiliares'!$A$66:$C$106,2,FALSE),"")</f>
        <v/>
      </c>
      <c r="H103" s="33" t="str">
        <f>IFERROR(VLOOKUP($B103,'Tabelas auxiliares'!$A$66:$C$106,3,FALSE),"")</f>
        <v/>
      </c>
      <c r="I103" s="205"/>
      <c r="J103" s="205"/>
      <c r="K103" s="205"/>
      <c r="L103" s="205"/>
      <c r="M103" s="205"/>
      <c r="N103" s="205"/>
      <c r="O103" s="205"/>
      <c r="P103" s="205"/>
      <c r="Q103" s="205"/>
      <c r="R103" s="205"/>
      <c r="S103" s="205"/>
      <c r="T103" s="205"/>
      <c r="U103" s="205"/>
      <c r="V103" s="205"/>
      <c r="W103" s="205"/>
      <c r="X103" s="205"/>
      <c r="Y103" s="33" t="str">
        <f t="shared" si="3"/>
        <v/>
      </c>
      <c r="Z103" s="33" t="str">
        <f>IF(T103="","",IF(AND(T103&lt;&gt;'Tabelas auxiliares'!$B$240,T103&lt;&gt;'Tabelas auxiliares'!$B$241,T103&lt;&gt;'Tabelas auxiliares'!$C$240,T103&lt;&gt;'Tabelas auxiliares'!$C$241,T103&lt;&gt;'Tabelas auxiliares'!$D$240),"FOLHA DE PESSOAL",IF(Y103='Tabelas auxiliares'!$A$241,"CUSTEIO",IF(Y103='Tabelas auxiliares'!$A$240,"INVESTIMENTO","ERRO - VERIFICAR"))))</f>
        <v/>
      </c>
      <c r="AA103" s="46" t="str">
        <f t="shared" si="4"/>
        <v/>
      </c>
      <c r="AB103" s="206"/>
      <c r="AC103" s="206"/>
      <c r="AD103" s="205"/>
      <c r="AE103" s="54" t="str">
        <f t="shared" si="5"/>
        <v/>
      </c>
      <c r="AF103" s="54"/>
      <c r="AG103" s="54"/>
      <c r="AH103" s="54"/>
      <c r="AI103" s="54"/>
      <c r="AJ103" s="54"/>
      <c r="AK103" s="54"/>
      <c r="AL103" s="54"/>
      <c r="AM103" s="54"/>
      <c r="AN103" s="54"/>
      <c r="AO103" s="54"/>
      <c r="AP103" s="54"/>
    </row>
    <row r="104" spans="1:42" x14ac:dyDescent="0.25">
      <c r="A104" s="205"/>
      <c r="F104" s="33" t="str">
        <f>IFERROR(VLOOKUP(D104,'Tabelas auxiliares'!$A$3:$B$62,2,FALSE),"")</f>
        <v/>
      </c>
      <c r="G104" s="33" t="str">
        <f>IFERROR(VLOOKUP($B104,'Tabelas auxiliares'!$A$66:$C$106,2,FALSE),"")</f>
        <v/>
      </c>
      <c r="H104" s="33" t="str">
        <f>IFERROR(VLOOKUP($B104,'Tabelas auxiliares'!$A$66:$C$106,3,FALSE),"")</f>
        <v/>
      </c>
      <c r="I104" s="205"/>
      <c r="J104" s="205"/>
      <c r="K104" s="205"/>
      <c r="L104" s="205"/>
      <c r="M104" s="205"/>
      <c r="N104" s="205"/>
      <c r="O104" s="205"/>
      <c r="P104" s="205"/>
      <c r="Q104" s="205"/>
      <c r="R104" s="205"/>
      <c r="S104" s="205"/>
      <c r="T104" s="205"/>
      <c r="U104" s="205"/>
      <c r="V104" s="205"/>
      <c r="W104" s="205"/>
      <c r="X104" s="205"/>
      <c r="Y104" s="33" t="str">
        <f t="shared" si="3"/>
        <v/>
      </c>
      <c r="Z104" s="33" t="str">
        <f>IF(T104="","",IF(AND(T104&lt;&gt;'Tabelas auxiliares'!$B$240,T104&lt;&gt;'Tabelas auxiliares'!$B$241,T104&lt;&gt;'Tabelas auxiliares'!$C$240,T104&lt;&gt;'Tabelas auxiliares'!$C$241,T104&lt;&gt;'Tabelas auxiliares'!$D$240),"FOLHA DE PESSOAL",IF(Y104='Tabelas auxiliares'!$A$241,"CUSTEIO",IF(Y104='Tabelas auxiliares'!$A$240,"INVESTIMENTO","ERRO - VERIFICAR"))))</f>
        <v/>
      </c>
      <c r="AA104" s="46" t="str">
        <f t="shared" si="4"/>
        <v/>
      </c>
      <c r="AB104" s="206"/>
      <c r="AC104" s="206"/>
      <c r="AD104" s="205"/>
      <c r="AE104" s="54" t="str">
        <f t="shared" si="5"/>
        <v/>
      </c>
      <c r="AF104" s="54"/>
      <c r="AG104" s="54"/>
      <c r="AH104" s="54"/>
      <c r="AI104" s="54"/>
      <c r="AJ104" s="54"/>
      <c r="AK104" s="54"/>
      <c r="AL104" s="54"/>
      <c r="AM104" s="54"/>
      <c r="AN104" s="54"/>
      <c r="AO104" s="54"/>
      <c r="AP104" s="54"/>
    </row>
    <row r="105" spans="1:42" x14ac:dyDescent="0.25">
      <c r="A105" s="205"/>
      <c r="F105" s="33" t="str">
        <f>IFERROR(VLOOKUP(D105,'Tabelas auxiliares'!$A$3:$B$62,2,FALSE),"")</f>
        <v/>
      </c>
      <c r="G105" s="33" t="str">
        <f>IFERROR(VLOOKUP($B105,'Tabelas auxiliares'!$A$66:$C$106,2,FALSE),"")</f>
        <v/>
      </c>
      <c r="H105" s="33" t="str">
        <f>IFERROR(VLOOKUP($B105,'Tabelas auxiliares'!$A$66:$C$106,3,FALSE),"")</f>
        <v/>
      </c>
      <c r="I105" s="205"/>
      <c r="J105" s="205"/>
      <c r="K105" s="205"/>
      <c r="L105" s="205"/>
      <c r="M105" s="205"/>
      <c r="N105" s="205"/>
      <c r="O105" s="205"/>
      <c r="P105" s="205"/>
      <c r="Q105" s="205"/>
      <c r="R105" s="205"/>
      <c r="S105" s="205"/>
      <c r="T105" s="205"/>
      <c r="U105" s="205"/>
      <c r="V105" s="205"/>
      <c r="W105" s="205"/>
      <c r="X105" s="205"/>
      <c r="Y105" s="33" t="str">
        <f t="shared" si="3"/>
        <v/>
      </c>
      <c r="Z105" s="33" t="str">
        <f>IF(T105="","",IF(AND(T105&lt;&gt;'Tabelas auxiliares'!$B$240,T105&lt;&gt;'Tabelas auxiliares'!$B$241,T105&lt;&gt;'Tabelas auxiliares'!$C$240,T105&lt;&gt;'Tabelas auxiliares'!$C$241,T105&lt;&gt;'Tabelas auxiliares'!$D$240),"FOLHA DE PESSOAL",IF(Y105='Tabelas auxiliares'!$A$241,"CUSTEIO",IF(Y105='Tabelas auxiliares'!$A$240,"INVESTIMENTO","ERRO - VERIFICAR"))))</f>
        <v/>
      </c>
      <c r="AA105" s="46" t="str">
        <f t="shared" si="4"/>
        <v/>
      </c>
      <c r="AB105" s="206"/>
      <c r="AC105" s="206"/>
      <c r="AD105" s="205"/>
      <c r="AE105" s="54" t="str">
        <f t="shared" si="5"/>
        <v/>
      </c>
      <c r="AF105" s="54"/>
      <c r="AG105" s="54"/>
      <c r="AH105" s="54"/>
      <c r="AI105" s="54"/>
      <c r="AJ105" s="54"/>
      <c r="AK105" s="54"/>
      <c r="AL105" s="54"/>
      <c r="AM105" s="54"/>
      <c r="AN105" s="54"/>
      <c r="AO105" s="54"/>
      <c r="AP105" s="54"/>
    </row>
    <row r="106" spans="1:42" x14ac:dyDescent="0.25">
      <c r="A106" s="205"/>
      <c r="F106" s="33" t="str">
        <f>IFERROR(VLOOKUP(D106,'Tabelas auxiliares'!$A$3:$B$62,2,FALSE),"")</f>
        <v/>
      </c>
      <c r="G106" s="33" t="str">
        <f>IFERROR(VLOOKUP($B106,'Tabelas auxiliares'!$A$66:$C$106,2,FALSE),"")</f>
        <v/>
      </c>
      <c r="H106" s="33" t="str">
        <f>IFERROR(VLOOKUP($B106,'Tabelas auxiliares'!$A$66:$C$106,3,FALSE),"")</f>
        <v/>
      </c>
      <c r="I106" s="205"/>
      <c r="J106" s="205"/>
      <c r="K106" s="205"/>
      <c r="L106" s="205"/>
      <c r="M106" s="205"/>
      <c r="N106" s="205"/>
      <c r="O106" s="205"/>
      <c r="P106" s="205"/>
      <c r="Q106" s="205"/>
      <c r="R106" s="205"/>
      <c r="S106" s="205"/>
      <c r="T106" s="205"/>
      <c r="U106" s="205"/>
      <c r="V106" s="205"/>
      <c r="W106" s="205"/>
      <c r="X106" s="205"/>
      <c r="Y106" s="33" t="str">
        <f t="shared" si="3"/>
        <v/>
      </c>
      <c r="Z106" s="33" t="str">
        <f>IF(T106="","",IF(AND(T106&lt;&gt;'Tabelas auxiliares'!$B$240,T106&lt;&gt;'Tabelas auxiliares'!$B$241,T106&lt;&gt;'Tabelas auxiliares'!$C$240,T106&lt;&gt;'Tabelas auxiliares'!$C$241,T106&lt;&gt;'Tabelas auxiliares'!$D$240),"FOLHA DE PESSOAL",IF(Y106='Tabelas auxiliares'!$A$241,"CUSTEIO",IF(Y106='Tabelas auxiliares'!$A$240,"INVESTIMENTO","ERRO - VERIFICAR"))))</f>
        <v/>
      </c>
      <c r="AA106" s="46" t="str">
        <f t="shared" si="4"/>
        <v/>
      </c>
      <c r="AB106" s="206"/>
      <c r="AC106" s="206"/>
      <c r="AD106" s="205"/>
      <c r="AE106" s="54" t="str">
        <f t="shared" si="5"/>
        <v/>
      </c>
      <c r="AF106" s="54"/>
      <c r="AG106" s="54"/>
      <c r="AH106" s="54"/>
      <c r="AI106" s="54"/>
      <c r="AJ106" s="54"/>
      <c r="AK106" s="54"/>
      <c r="AL106" s="54"/>
      <c r="AM106" s="54"/>
      <c r="AN106" s="54"/>
      <c r="AO106" s="54"/>
      <c r="AP106" s="54"/>
    </row>
    <row r="107" spans="1:42" x14ac:dyDescent="0.25">
      <c r="A107" s="205"/>
      <c r="F107" s="33" t="str">
        <f>IFERROR(VLOOKUP(D107,'Tabelas auxiliares'!$A$3:$B$62,2,FALSE),"")</f>
        <v/>
      </c>
      <c r="G107" s="33" t="str">
        <f>IFERROR(VLOOKUP($B107,'Tabelas auxiliares'!$A$66:$C$106,2,FALSE),"")</f>
        <v/>
      </c>
      <c r="H107" s="33" t="str">
        <f>IFERROR(VLOOKUP($B107,'Tabelas auxiliares'!$A$66:$C$106,3,FALSE),"")</f>
        <v/>
      </c>
      <c r="I107" s="205"/>
      <c r="J107" s="205"/>
      <c r="K107" s="205"/>
      <c r="L107" s="205"/>
      <c r="M107" s="205"/>
      <c r="N107" s="205"/>
      <c r="O107" s="205"/>
      <c r="P107" s="205"/>
      <c r="Q107" s="205"/>
      <c r="R107" s="205"/>
      <c r="S107" s="205"/>
      <c r="T107" s="205"/>
      <c r="U107" s="205"/>
      <c r="V107" s="205"/>
      <c r="W107" s="205"/>
      <c r="X107" s="205"/>
      <c r="Y107" s="33" t="str">
        <f t="shared" si="3"/>
        <v/>
      </c>
      <c r="Z107" s="33" t="str">
        <f>IF(T107="","",IF(AND(T107&lt;&gt;'Tabelas auxiliares'!$B$240,T107&lt;&gt;'Tabelas auxiliares'!$B$241,T107&lt;&gt;'Tabelas auxiliares'!$C$240,T107&lt;&gt;'Tabelas auxiliares'!$C$241,T107&lt;&gt;'Tabelas auxiliares'!$D$240),"FOLHA DE PESSOAL",IF(Y107='Tabelas auxiliares'!$A$241,"CUSTEIO",IF(Y107='Tabelas auxiliares'!$A$240,"INVESTIMENTO","ERRO - VERIFICAR"))))</f>
        <v/>
      </c>
      <c r="AA107" s="46" t="str">
        <f t="shared" si="4"/>
        <v/>
      </c>
      <c r="AB107" s="206"/>
      <c r="AC107" s="206"/>
      <c r="AD107" s="206"/>
      <c r="AE107" s="54" t="str">
        <f t="shared" si="5"/>
        <v/>
      </c>
      <c r="AF107" s="54"/>
      <c r="AG107" s="54"/>
      <c r="AH107" s="54"/>
      <c r="AI107" s="54"/>
      <c r="AJ107" s="54"/>
      <c r="AK107" s="54"/>
      <c r="AL107" s="54"/>
      <c r="AM107" s="54"/>
      <c r="AN107" s="54"/>
      <c r="AO107" s="54"/>
      <c r="AP107" s="54"/>
    </row>
    <row r="108" spans="1:42" x14ac:dyDescent="0.25">
      <c r="A108" s="205"/>
      <c r="F108" s="33" t="str">
        <f>IFERROR(VLOOKUP(D108,'Tabelas auxiliares'!$A$3:$B$62,2,FALSE),"")</f>
        <v/>
      </c>
      <c r="G108" s="33" t="str">
        <f>IFERROR(VLOOKUP($B108,'Tabelas auxiliares'!$A$66:$C$106,2,FALSE),"")</f>
        <v/>
      </c>
      <c r="H108" s="33" t="str">
        <f>IFERROR(VLOOKUP($B108,'Tabelas auxiliares'!$A$66:$C$106,3,FALSE),"")</f>
        <v/>
      </c>
      <c r="I108" s="205"/>
      <c r="J108" s="205"/>
      <c r="K108" s="205"/>
      <c r="L108" s="205"/>
      <c r="M108" s="205"/>
      <c r="N108" s="205"/>
      <c r="O108" s="205"/>
      <c r="P108" s="205"/>
      <c r="Q108" s="205"/>
      <c r="R108" s="205"/>
      <c r="S108" s="205"/>
      <c r="T108" s="205"/>
      <c r="U108" s="205"/>
      <c r="V108" s="205"/>
      <c r="W108" s="205"/>
      <c r="X108" s="205"/>
      <c r="Y108" s="33" t="str">
        <f t="shared" si="3"/>
        <v/>
      </c>
      <c r="Z108" s="33" t="str">
        <f>IF(T108="","",IF(AND(T108&lt;&gt;'Tabelas auxiliares'!$B$240,T108&lt;&gt;'Tabelas auxiliares'!$B$241,T108&lt;&gt;'Tabelas auxiliares'!$C$240,T108&lt;&gt;'Tabelas auxiliares'!$C$241,T108&lt;&gt;'Tabelas auxiliares'!$D$240),"FOLHA DE PESSOAL",IF(Y108='Tabelas auxiliares'!$A$241,"CUSTEIO",IF(Y108='Tabelas auxiliares'!$A$240,"INVESTIMENTO","ERRO - VERIFICAR"))))</f>
        <v/>
      </c>
      <c r="AA108" s="46" t="str">
        <f t="shared" si="4"/>
        <v/>
      </c>
      <c r="AB108" s="206"/>
      <c r="AC108" s="206"/>
      <c r="AD108" s="206"/>
      <c r="AE108" s="54" t="str">
        <f t="shared" si="5"/>
        <v/>
      </c>
      <c r="AF108" s="54"/>
      <c r="AG108" s="54"/>
      <c r="AH108" s="54"/>
      <c r="AI108" s="54"/>
      <c r="AJ108" s="54"/>
      <c r="AK108" s="54"/>
      <c r="AL108" s="54"/>
      <c r="AM108" s="54"/>
      <c r="AN108" s="54"/>
      <c r="AO108" s="54"/>
      <c r="AP108" s="54"/>
    </row>
    <row r="109" spans="1:42" x14ac:dyDescent="0.25">
      <c r="A109" s="205"/>
      <c r="F109" s="33" t="str">
        <f>IFERROR(VLOOKUP(D109,'Tabelas auxiliares'!$A$3:$B$62,2,FALSE),"")</f>
        <v/>
      </c>
      <c r="G109" s="33" t="str">
        <f>IFERROR(VLOOKUP($B109,'Tabelas auxiliares'!$A$66:$C$106,2,FALSE),"")</f>
        <v/>
      </c>
      <c r="H109" s="33" t="str">
        <f>IFERROR(VLOOKUP($B109,'Tabelas auxiliares'!$A$66:$C$106,3,FALSE),"")</f>
        <v/>
      </c>
      <c r="I109" s="205"/>
      <c r="J109" s="205"/>
      <c r="K109" s="205"/>
      <c r="L109" s="205"/>
      <c r="M109" s="205"/>
      <c r="N109" s="205"/>
      <c r="O109" s="205"/>
      <c r="P109" s="205"/>
      <c r="Q109" s="205"/>
      <c r="R109" s="205"/>
      <c r="S109" s="205"/>
      <c r="T109" s="205"/>
      <c r="U109" s="205"/>
      <c r="V109" s="205"/>
      <c r="W109" s="205"/>
      <c r="X109" s="205"/>
      <c r="Y109" s="33" t="str">
        <f t="shared" si="3"/>
        <v/>
      </c>
      <c r="Z109" s="33" t="str">
        <f>IF(T109="","",IF(AND(T109&lt;&gt;'Tabelas auxiliares'!$B$240,T109&lt;&gt;'Tabelas auxiliares'!$B$241,T109&lt;&gt;'Tabelas auxiliares'!$C$240,T109&lt;&gt;'Tabelas auxiliares'!$C$241,T109&lt;&gt;'Tabelas auxiliares'!$D$240),"FOLHA DE PESSOAL",IF(Y109='Tabelas auxiliares'!$A$241,"CUSTEIO",IF(Y109='Tabelas auxiliares'!$A$240,"INVESTIMENTO","ERRO - VERIFICAR"))))</f>
        <v/>
      </c>
      <c r="AA109" s="46" t="str">
        <f t="shared" si="4"/>
        <v/>
      </c>
      <c r="AB109" s="206"/>
      <c r="AC109" s="206"/>
      <c r="AD109" s="205"/>
      <c r="AE109" s="54" t="str">
        <f t="shared" si="5"/>
        <v/>
      </c>
      <c r="AF109" s="54"/>
      <c r="AG109" s="54"/>
      <c r="AH109" s="54"/>
      <c r="AI109" s="54"/>
      <c r="AJ109" s="54"/>
      <c r="AK109" s="54"/>
      <c r="AL109" s="54"/>
      <c r="AM109" s="54"/>
      <c r="AN109" s="54"/>
      <c r="AO109" s="54"/>
      <c r="AP109" s="54"/>
    </row>
    <row r="110" spans="1:42" x14ac:dyDescent="0.25">
      <c r="A110" s="205"/>
      <c r="F110" s="33" t="str">
        <f>IFERROR(VLOOKUP(D110,'Tabelas auxiliares'!$A$3:$B$62,2,FALSE),"")</f>
        <v/>
      </c>
      <c r="G110" s="33" t="str">
        <f>IFERROR(VLOOKUP($B110,'Tabelas auxiliares'!$A$66:$C$106,2,FALSE),"")</f>
        <v/>
      </c>
      <c r="H110" s="33" t="str">
        <f>IFERROR(VLOOKUP($B110,'Tabelas auxiliares'!$A$66:$C$106,3,FALSE),"")</f>
        <v/>
      </c>
      <c r="I110" s="205"/>
      <c r="J110" s="205"/>
      <c r="K110" s="205"/>
      <c r="L110" s="205"/>
      <c r="M110" s="205"/>
      <c r="N110" s="205"/>
      <c r="O110" s="205"/>
      <c r="P110" s="205"/>
      <c r="Q110" s="205"/>
      <c r="R110" s="205"/>
      <c r="S110" s="205"/>
      <c r="T110" s="205"/>
      <c r="U110" s="205"/>
      <c r="V110" s="205"/>
      <c r="W110" s="205"/>
      <c r="X110" s="205"/>
      <c r="Y110" s="33" t="str">
        <f t="shared" si="3"/>
        <v/>
      </c>
      <c r="Z110" s="33" t="str">
        <f>IF(T110="","",IF(AND(T110&lt;&gt;'Tabelas auxiliares'!$B$240,T110&lt;&gt;'Tabelas auxiliares'!$B$241,T110&lt;&gt;'Tabelas auxiliares'!$C$240,T110&lt;&gt;'Tabelas auxiliares'!$C$241,T110&lt;&gt;'Tabelas auxiliares'!$D$240),"FOLHA DE PESSOAL",IF(Y110='Tabelas auxiliares'!$A$241,"CUSTEIO",IF(Y110='Tabelas auxiliares'!$A$240,"INVESTIMENTO","ERRO - VERIFICAR"))))</f>
        <v/>
      </c>
      <c r="AA110" s="46" t="str">
        <f t="shared" si="4"/>
        <v/>
      </c>
      <c r="AB110" s="206"/>
      <c r="AC110" s="206"/>
      <c r="AD110" s="206"/>
      <c r="AE110" s="54" t="str">
        <f t="shared" si="5"/>
        <v/>
      </c>
      <c r="AF110" s="54"/>
      <c r="AG110" s="54"/>
      <c r="AH110" s="54"/>
      <c r="AI110" s="54"/>
      <c r="AJ110" s="54"/>
      <c r="AK110" s="54"/>
      <c r="AL110" s="54"/>
      <c r="AM110" s="54"/>
      <c r="AN110" s="54"/>
      <c r="AO110" s="54"/>
      <c r="AP110" s="54"/>
    </row>
    <row r="111" spans="1:42" x14ac:dyDescent="0.25">
      <c r="A111" s="205"/>
      <c r="F111" s="33" t="str">
        <f>IFERROR(VLOOKUP(D111,'Tabelas auxiliares'!$A$3:$B$62,2,FALSE),"")</f>
        <v/>
      </c>
      <c r="G111" s="33" t="str">
        <f>IFERROR(VLOOKUP($B111,'Tabelas auxiliares'!$A$66:$C$106,2,FALSE),"")</f>
        <v/>
      </c>
      <c r="H111" s="33" t="str">
        <f>IFERROR(VLOOKUP($B111,'Tabelas auxiliares'!$A$66:$C$106,3,FALSE),"")</f>
        <v/>
      </c>
      <c r="I111" s="205"/>
      <c r="J111" s="205"/>
      <c r="K111" s="205"/>
      <c r="L111" s="205"/>
      <c r="M111" s="205"/>
      <c r="N111" s="205"/>
      <c r="O111" s="205"/>
      <c r="P111" s="205"/>
      <c r="Q111" s="205"/>
      <c r="R111" s="205"/>
      <c r="S111" s="205"/>
      <c r="T111" s="205"/>
      <c r="U111" s="205"/>
      <c r="V111" s="205"/>
      <c r="W111" s="205"/>
      <c r="X111" s="205"/>
      <c r="Y111" s="33" t="str">
        <f t="shared" si="3"/>
        <v/>
      </c>
      <c r="Z111" s="33" t="str">
        <f>IF(T111="","",IF(AND(T111&lt;&gt;'Tabelas auxiliares'!$B$240,T111&lt;&gt;'Tabelas auxiliares'!$B$241,T111&lt;&gt;'Tabelas auxiliares'!$C$240,T111&lt;&gt;'Tabelas auxiliares'!$C$241,T111&lt;&gt;'Tabelas auxiliares'!$D$240),"FOLHA DE PESSOAL",IF(Y111='Tabelas auxiliares'!$A$241,"CUSTEIO",IF(Y111='Tabelas auxiliares'!$A$240,"INVESTIMENTO","ERRO - VERIFICAR"))))</f>
        <v/>
      </c>
      <c r="AA111" s="46" t="str">
        <f t="shared" si="4"/>
        <v/>
      </c>
      <c r="AB111" s="206"/>
      <c r="AC111" s="206"/>
      <c r="AD111" s="206"/>
      <c r="AE111" s="54" t="str">
        <f t="shared" si="5"/>
        <v/>
      </c>
      <c r="AF111" s="54"/>
      <c r="AG111" s="54"/>
      <c r="AH111" s="54"/>
      <c r="AI111" s="54"/>
      <c r="AJ111" s="54"/>
      <c r="AK111" s="54"/>
      <c r="AL111" s="54"/>
      <c r="AM111" s="54"/>
      <c r="AN111" s="54"/>
      <c r="AO111" s="54"/>
      <c r="AP111" s="54"/>
    </row>
    <row r="112" spans="1:42" x14ac:dyDescent="0.25">
      <c r="A112" s="205"/>
      <c r="F112" s="33" t="str">
        <f>IFERROR(VLOOKUP(D112,'Tabelas auxiliares'!$A$3:$B$62,2,FALSE),"")</f>
        <v/>
      </c>
      <c r="G112" s="33" t="str">
        <f>IFERROR(VLOOKUP($B112,'Tabelas auxiliares'!$A$66:$C$106,2,FALSE),"")</f>
        <v/>
      </c>
      <c r="H112" s="33" t="str">
        <f>IFERROR(VLOOKUP($B112,'Tabelas auxiliares'!$A$66:$C$106,3,FALSE),"")</f>
        <v/>
      </c>
      <c r="I112" s="205"/>
      <c r="J112" s="205"/>
      <c r="K112" s="205"/>
      <c r="L112" s="205"/>
      <c r="M112" s="205"/>
      <c r="N112" s="205"/>
      <c r="O112" s="205"/>
      <c r="P112" s="205"/>
      <c r="Q112" s="205"/>
      <c r="R112" s="205"/>
      <c r="S112" s="205"/>
      <c r="T112" s="205"/>
      <c r="U112" s="205"/>
      <c r="V112" s="205"/>
      <c r="W112" s="205"/>
      <c r="X112" s="205"/>
      <c r="Y112" s="33" t="str">
        <f t="shared" si="3"/>
        <v/>
      </c>
      <c r="Z112" s="33" t="str">
        <f>IF(T112="","",IF(AND(T112&lt;&gt;'Tabelas auxiliares'!$B$240,T112&lt;&gt;'Tabelas auxiliares'!$B$241,T112&lt;&gt;'Tabelas auxiliares'!$C$240,T112&lt;&gt;'Tabelas auxiliares'!$C$241,T112&lt;&gt;'Tabelas auxiliares'!$D$240),"FOLHA DE PESSOAL",IF(Y112='Tabelas auxiliares'!$A$241,"CUSTEIO",IF(Y112='Tabelas auxiliares'!$A$240,"INVESTIMENTO","ERRO - VERIFICAR"))))</f>
        <v/>
      </c>
      <c r="AA112" s="46" t="str">
        <f t="shared" si="4"/>
        <v/>
      </c>
      <c r="AB112" s="206"/>
      <c r="AC112" s="206"/>
      <c r="AD112" s="206"/>
      <c r="AE112" s="54" t="str">
        <f t="shared" si="5"/>
        <v/>
      </c>
      <c r="AF112" s="54"/>
      <c r="AG112" s="54"/>
      <c r="AH112" s="54"/>
      <c r="AI112" s="54"/>
      <c r="AJ112" s="54"/>
      <c r="AK112" s="54"/>
      <c r="AL112" s="54"/>
      <c r="AM112" s="54"/>
      <c r="AN112" s="54"/>
      <c r="AO112" s="54"/>
      <c r="AP112" s="54"/>
    </row>
    <row r="113" spans="1:42" x14ac:dyDescent="0.25">
      <c r="A113" s="205"/>
      <c r="F113" s="33" t="str">
        <f>IFERROR(VLOOKUP(D113,'Tabelas auxiliares'!$A$3:$B$62,2,FALSE),"")</f>
        <v/>
      </c>
      <c r="G113" s="33" t="str">
        <f>IFERROR(VLOOKUP($B113,'Tabelas auxiliares'!$A$66:$C$106,2,FALSE),"")</f>
        <v/>
      </c>
      <c r="H113" s="33" t="str">
        <f>IFERROR(VLOOKUP($B113,'Tabelas auxiliares'!$A$66:$C$106,3,FALSE),"")</f>
        <v/>
      </c>
      <c r="I113" s="205"/>
      <c r="J113" s="205"/>
      <c r="K113" s="205"/>
      <c r="L113" s="205"/>
      <c r="M113" s="205"/>
      <c r="N113" s="205"/>
      <c r="O113" s="205"/>
      <c r="P113" s="205"/>
      <c r="Q113" s="205"/>
      <c r="R113" s="205"/>
      <c r="S113" s="205"/>
      <c r="T113" s="205"/>
      <c r="U113" s="205"/>
      <c r="V113" s="205"/>
      <c r="W113" s="205"/>
      <c r="X113" s="205"/>
      <c r="Y113" s="33" t="str">
        <f t="shared" si="3"/>
        <v/>
      </c>
      <c r="Z113" s="33" t="str">
        <f>IF(T113="","",IF(AND(T113&lt;&gt;'Tabelas auxiliares'!$B$240,T113&lt;&gt;'Tabelas auxiliares'!$B$241,T113&lt;&gt;'Tabelas auxiliares'!$C$240,T113&lt;&gt;'Tabelas auxiliares'!$C$241,T113&lt;&gt;'Tabelas auxiliares'!$D$240),"FOLHA DE PESSOAL",IF(Y113='Tabelas auxiliares'!$A$241,"CUSTEIO",IF(Y113='Tabelas auxiliares'!$A$240,"INVESTIMENTO","ERRO - VERIFICAR"))))</f>
        <v/>
      </c>
      <c r="AA113" s="46" t="str">
        <f t="shared" si="4"/>
        <v/>
      </c>
      <c r="AB113" s="206"/>
      <c r="AC113" s="206"/>
      <c r="AD113" s="205"/>
      <c r="AE113" s="54" t="str">
        <f t="shared" si="5"/>
        <v/>
      </c>
      <c r="AF113" s="54"/>
      <c r="AG113" s="54"/>
      <c r="AH113" s="54"/>
      <c r="AI113" s="54"/>
      <c r="AJ113" s="54"/>
      <c r="AK113" s="54"/>
      <c r="AL113" s="54"/>
      <c r="AM113" s="54"/>
      <c r="AN113" s="54"/>
      <c r="AO113" s="54"/>
      <c r="AP113" s="54"/>
    </row>
    <row r="114" spans="1:42" x14ac:dyDescent="0.25">
      <c r="A114" s="205"/>
      <c r="F114" s="33" t="str">
        <f>IFERROR(VLOOKUP(D114,'Tabelas auxiliares'!$A$3:$B$62,2,FALSE),"")</f>
        <v/>
      </c>
      <c r="G114" s="33" t="str">
        <f>IFERROR(VLOOKUP($B114,'Tabelas auxiliares'!$A$66:$C$106,2,FALSE),"")</f>
        <v/>
      </c>
      <c r="H114" s="33" t="str">
        <f>IFERROR(VLOOKUP($B114,'Tabelas auxiliares'!$A$66:$C$106,3,FALSE),"")</f>
        <v/>
      </c>
      <c r="I114" s="205"/>
      <c r="J114" s="205"/>
      <c r="K114" s="205"/>
      <c r="L114" s="205"/>
      <c r="M114" s="205"/>
      <c r="N114" s="205"/>
      <c r="O114" s="205"/>
      <c r="P114" s="205"/>
      <c r="Q114" s="205"/>
      <c r="R114" s="205"/>
      <c r="S114" s="205"/>
      <c r="T114" s="205"/>
      <c r="U114" s="205"/>
      <c r="V114" s="205"/>
      <c r="W114" s="205"/>
      <c r="X114" s="205"/>
      <c r="Y114" s="33" t="str">
        <f t="shared" si="3"/>
        <v/>
      </c>
      <c r="Z114" s="33" t="str">
        <f>IF(T114="","",IF(AND(T114&lt;&gt;'Tabelas auxiliares'!$B$240,T114&lt;&gt;'Tabelas auxiliares'!$B$241,T114&lt;&gt;'Tabelas auxiliares'!$C$240,T114&lt;&gt;'Tabelas auxiliares'!$C$241,T114&lt;&gt;'Tabelas auxiliares'!$D$240),"FOLHA DE PESSOAL",IF(Y114='Tabelas auxiliares'!$A$241,"CUSTEIO",IF(Y114='Tabelas auxiliares'!$A$240,"INVESTIMENTO","ERRO - VERIFICAR"))))</f>
        <v/>
      </c>
      <c r="AA114" s="46" t="str">
        <f t="shared" si="4"/>
        <v/>
      </c>
      <c r="AB114" s="206"/>
      <c r="AC114" s="206"/>
      <c r="AD114" s="205"/>
      <c r="AE114" s="54" t="str">
        <f t="shared" si="5"/>
        <v/>
      </c>
      <c r="AF114" s="54"/>
      <c r="AG114" s="54"/>
      <c r="AH114" s="54"/>
      <c r="AI114" s="54"/>
      <c r="AJ114" s="54"/>
      <c r="AK114" s="54"/>
      <c r="AL114" s="54"/>
      <c r="AM114" s="54"/>
      <c r="AN114" s="54"/>
      <c r="AO114" s="54"/>
      <c r="AP114" s="54"/>
    </row>
    <row r="115" spans="1:42" x14ac:dyDescent="0.25">
      <c r="A115" s="205"/>
      <c r="F115" s="33" t="str">
        <f>IFERROR(VLOOKUP(D115,'Tabelas auxiliares'!$A$3:$B$62,2,FALSE),"")</f>
        <v/>
      </c>
      <c r="G115" s="33" t="str">
        <f>IFERROR(VLOOKUP($B115,'Tabelas auxiliares'!$A$66:$C$106,2,FALSE),"")</f>
        <v/>
      </c>
      <c r="H115" s="33" t="str">
        <f>IFERROR(VLOOKUP($B115,'Tabelas auxiliares'!$A$66:$C$106,3,FALSE),"")</f>
        <v/>
      </c>
      <c r="I115" s="205"/>
      <c r="J115" s="205"/>
      <c r="K115" s="205"/>
      <c r="L115" s="205"/>
      <c r="M115" s="205"/>
      <c r="N115" s="205"/>
      <c r="O115" s="205"/>
      <c r="P115" s="205"/>
      <c r="Q115" s="205"/>
      <c r="R115" s="205"/>
      <c r="S115" s="205"/>
      <c r="T115" s="205"/>
      <c r="U115" s="205"/>
      <c r="V115" s="205"/>
      <c r="W115" s="205"/>
      <c r="X115" s="205"/>
      <c r="Y115" s="33" t="str">
        <f t="shared" si="3"/>
        <v/>
      </c>
      <c r="Z115" s="33" t="str">
        <f>IF(T115="","",IF(AND(T115&lt;&gt;'Tabelas auxiliares'!$B$240,T115&lt;&gt;'Tabelas auxiliares'!$B$241,T115&lt;&gt;'Tabelas auxiliares'!$C$240,T115&lt;&gt;'Tabelas auxiliares'!$C$241,T115&lt;&gt;'Tabelas auxiliares'!$D$240),"FOLHA DE PESSOAL",IF(Y115='Tabelas auxiliares'!$A$241,"CUSTEIO",IF(Y115='Tabelas auxiliares'!$A$240,"INVESTIMENTO","ERRO - VERIFICAR"))))</f>
        <v/>
      </c>
      <c r="AA115" s="46" t="str">
        <f t="shared" si="4"/>
        <v/>
      </c>
      <c r="AB115" s="206"/>
      <c r="AC115" s="206"/>
      <c r="AD115" s="205"/>
      <c r="AE115" s="54" t="str">
        <f t="shared" si="5"/>
        <v/>
      </c>
      <c r="AF115" s="54"/>
      <c r="AG115" s="54"/>
      <c r="AH115" s="54"/>
      <c r="AI115" s="54"/>
      <c r="AJ115" s="54"/>
      <c r="AK115" s="54"/>
      <c r="AL115" s="54"/>
      <c r="AM115" s="54"/>
      <c r="AN115" s="54"/>
      <c r="AO115" s="54"/>
      <c r="AP115" s="54"/>
    </row>
    <row r="116" spans="1:42" x14ac:dyDescent="0.25">
      <c r="A116" s="205"/>
      <c r="F116" s="33" t="str">
        <f>IFERROR(VLOOKUP(D116,'Tabelas auxiliares'!$A$3:$B$62,2,FALSE),"")</f>
        <v/>
      </c>
      <c r="G116" s="33" t="str">
        <f>IFERROR(VLOOKUP($B116,'Tabelas auxiliares'!$A$66:$C$106,2,FALSE),"")</f>
        <v/>
      </c>
      <c r="H116" s="33" t="str">
        <f>IFERROR(VLOOKUP($B116,'Tabelas auxiliares'!$A$66:$C$106,3,FALSE),"")</f>
        <v/>
      </c>
      <c r="I116" s="205"/>
      <c r="J116" s="205"/>
      <c r="K116" s="205"/>
      <c r="L116" s="205"/>
      <c r="M116" s="205"/>
      <c r="N116" s="205"/>
      <c r="O116" s="205"/>
      <c r="P116" s="205"/>
      <c r="Q116" s="205"/>
      <c r="R116" s="205"/>
      <c r="S116" s="205"/>
      <c r="T116" s="205"/>
      <c r="U116" s="205"/>
      <c r="V116" s="205"/>
      <c r="W116" s="205"/>
      <c r="X116" s="205"/>
      <c r="Y116" s="33" t="str">
        <f t="shared" si="3"/>
        <v/>
      </c>
      <c r="Z116" s="33" t="str">
        <f>IF(T116="","",IF(AND(T116&lt;&gt;'Tabelas auxiliares'!$B$240,T116&lt;&gt;'Tabelas auxiliares'!$B$241,T116&lt;&gt;'Tabelas auxiliares'!$C$240,T116&lt;&gt;'Tabelas auxiliares'!$C$241,T116&lt;&gt;'Tabelas auxiliares'!$D$240),"FOLHA DE PESSOAL",IF(Y116='Tabelas auxiliares'!$A$241,"CUSTEIO",IF(Y116='Tabelas auxiliares'!$A$240,"INVESTIMENTO","ERRO - VERIFICAR"))))</f>
        <v/>
      </c>
      <c r="AA116" s="46" t="str">
        <f t="shared" si="4"/>
        <v/>
      </c>
      <c r="AB116" s="206"/>
      <c r="AC116" s="206"/>
      <c r="AD116" s="205"/>
      <c r="AE116" s="54" t="str">
        <f t="shared" si="5"/>
        <v/>
      </c>
      <c r="AF116" s="54"/>
      <c r="AG116" s="54"/>
      <c r="AH116" s="54"/>
      <c r="AI116" s="54"/>
      <c r="AJ116" s="54"/>
      <c r="AK116" s="54"/>
      <c r="AL116" s="54"/>
      <c r="AM116" s="54"/>
      <c r="AN116" s="54"/>
      <c r="AO116" s="54"/>
      <c r="AP116" s="54"/>
    </row>
    <row r="117" spans="1:42" x14ac:dyDescent="0.25">
      <c r="A117" s="205"/>
      <c r="F117" s="33" t="str">
        <f>IFERROR(VLOOKUP(D117,'Tabelas auxiliares'!$A$3:$B$62,2,FALSE),"")</f>
        <v/>
      </c>
      <c r="G117" s="33" t="str">
        <f>IFERROR(VLOOKUP($B117,'Tabelas auxiliares'!$A$66:$C$106,2,FALSE),"")</f>
        <v/>
      </c>
      <c r="H117" s="33" t="str">
        <f>IFERROR(VLOOKUP($B117,'Tabelas auxiliares'!$A$66:$C$106,3,FALSE),"")</f>
        <v/>
      </c>
      <c r="I117" s="205"/>
      <c r="J117" s="205"/>
      <c r="K117" s="205"/>
      <c r="L117" s="205"/>
      <c r="M117" s="205"/>
      <c r="N117" s="205"/>
      <c r="O117" s="205"/>
      <c r="P117" s="205"/>
      <c r="Q117" s="205"/>
      <c r="R117" s="205"/>
      <c r="S117" s="205"/>
      <c r="T117" s="205"/>
      <c r="U117" s="205"/>
      <c r="V117" s="205"/>
      <c r="W117" s="205"/>
      <c r="X117" s="205"/>
      <c r="Y117" s="33" t="str">
        <f t="shared" si="3"/>
        <v/>
      </c>
      <c r="Z117" s="33" t="str">
        <f>IF(T117="","",IF(AND(T117&lt;&gt;'Tabelas auxiliares'!$B$240,T117&lt;&gt;'Tabelas auxiliares'!$B$241,T117&lt;&gt;'Tabelas auxiliares'!$C$240,T117&lt;&gt;'Tabelas auxiliares'!$C$241,T117&lt;&gt;'Tabelas auxiliares'!$D$240),"FOLHA DE PESSOAL",IF(Y117='Tabelas auxiliares'!$A$241,"CUSTEIO",IF(Y117='Tabelas auxiliares'!$A$240,"INVESTIMENTO","ERRO - VERIFICAR"))))</f>
        <v/>
      </c>
      <c r="AA117" s="46" t="str">
        <f t="shared" si="4"/>
        <v/>
      </c>
      <c r="AB117" s="206"/>
      <c r="AC117" s="206"/>
      <c r="AD117" s="205"/>
      <c r="AE117" s="54" t="str">
        <f t="shared" si="5"/>
        <v/>
      </c>
      <c r="AF117" s="54"/>
      <c r="AG117" s="54"/>
      <c r="AH117" s="54"/>
      <c r="AI117" s="54"/>
      <c r="AJ117" s="54"/>
      <c r="AK117" s="54"/>
      <c r="AL117" s="54"/>
      <c r="AM117" s="54"/>
      <c r="AN117" s="54"/>
      <c r="AO117" s="54"/>
      <c r="AP117" s="54"/>
    </row>
    <row r="118" spans="1:42" x14ac:dyDescent="0.25">
      <c r="A118" s="205"/>
      <c r="F118" s="33" t="str">
        <f>IFERROR(VLOOKUP(D118,'Tabelas auxiliares'!$A$3:$B$62,2,FALSE),"")</f>
        <v/>
      </c>
      <c r="G118" s="33" t="str">
        <f>IFERROR(VLOOKUP($B118,'Tabelas auxiliares'!$A$66:$C$106,2,FALSE),"")</f>
        <v/>
      </c>
      <c r="H118" s="33" t="str">
        <f>IFERROR(VLOOKUP($B118,'Tabelas auxiliares'!$A$66:$C$106,3,FALSE),"")</f>
        <v/>
      </c>
      <c r="I118" s="205"/>
      <c r="J118" s="205"/>
      <c r="K118" s="205"/>
      <c r="L118" s="205"/>
      <c r="M118" s="205"/>
      <c r="N118" s="205"/>
      <c r="O118" s="205"/>
      <c r="P118" s="205"/>
      <c r="Q118" s="205"/>
      <c r="R118" s="205"/>
      <c r="S118" s="205"/>
      <c r="T118" s="205"/>
      <c r="U118" s="205"/>
      <c r="V118" s="205"/>
      <c r="W118" s="205"/>
      <c r="X118" s="205"/>
      <c r="Y118" s="33" t="str">
        <f t="shared" si="3"/>
        <v/>
      </c>
      <c r="Z118" s="33" t="str">
        <f>IF(T118="","",IF(AND(T118&lt;&gt;'Tabelas auxiliares'!$B$240,T118&lt;&gt;'Tabelas auxiliares'!$B$241,T118&lt;&gt;'Tabelas auxiliares'!$C$240,T118&lt;&gt;'Tabelas auxiliares'!$C$241,T118&lt;&gt;'Tabelas auxiliares'!$D$240),"FOLHA DE PESSOAL",IF(Y118='Tabelas auxiliares'!$A$241,"CUSTEIO",IF(Y118='Tabelas auxiliares'!$A$240,"INVESTIMENTO","ERRO - VERIFICAR"))))</f>
        <v/>
      </c>
      <c r="AA118" s="46" t="str">
        <f t="shared" si="4"/>
        <v/>
      </c>
      <c r="AB118" s="206"/>
      <c r="AC118" s="206"/>
      <c r="AD118" s="205"/>
      <c r="AE118" s="54" t="str">
        <f t="shared" si="5"/>
        <v/>
      </c>
      <c r="AF118" s="54"/>
      <c r="AG118" s="54"/>
      <c r="AH118" s="54"/>
      <c r="AI118" s="54"/>
      <c r="AJ118" s="54"/>
      <c r="AK118" s="54"/>
      <c r="AL118" s="54"/>
      <c r="AM118" s="54"/>
      <c r="AN118" s="54"/>
      <c r="AO118" s="54"/>
      <c r="AP118" s="54"/>
    </row>
    <row r="119" spans="1:42" x14ac:dyDescent="0.25">
      <c r="A119" s="205"/>
      <c r="F119" s="33" t="str">
        <f>IFERROR(VLOOKUP(D119,'Tabelas auxiliares'!$A$3:$B$62,2,FALSE),"")</f>
        <v/>
      </c>
      <c r="G119" s="33" t="str">
        <f>IFERROR(VLOOKUP($B119,'Tabelas auxiliares'!$A$66:$C$106,2,FALSE),"")</f>
        <v/>
      </c>
      <c r="H119" s="33" t="str">
        <f>IFERROR(VLOOKUP($B119,'Tabelas auxiliares'!$A$66:$C$106,3,FALSE),"")</f>
        <v/>
      </c>
      <c r="I119" s="205"/>
      <c r="J119" s="205"/>
      <c r="K119" s="205"/>
      <c r="L119" s="205"/>
      <c r="M119" s="205"/>
      <c r="N119" s="205"/>
      <c r="O119" s="205"/>
      <c r="P119" s="205"/>
      <c r="Q119" s="205"/>
      <c r="R119" s="205"/>
      <c r="S119" s="205"/>
      <c r="T119" s="205"/>
      <c r="U119" s="205"/>
      <c r="V119" s="205"/>
      <c r="W119" s="205"/>
      <c r="X119" s="205"/>
      <c r="Y119" s="33" t="str">
        <f t="shared" si="3"/>
        <v/>
      </c>
      <c r="Z119" s="33" t="str">
        <f>IF(T119="","",IF(AND(T119&lt;&gt;'Tabelas auxiliares'!$B$240,T119&lt;&gt;'Tabelas auxiliares'!$B$241,T119&lt;&gt;'Tabelas auxiliares'!$C$240,T119&lt;&gt;'Tabelas auxiliares'!$C$241,T119&lt;&gt;'Tabelas auxiliares'!$D$240),"FOLHA DE PESSOAL",IF(Y119='Tabelas auxiliares'!$A$241,"CUSTEIO",IF(Y119='Tabelas auxiliares'!$A$240,"INVESTIMENTO","ERRO - VERIFICAR"))))</f>
        <v/>
      </c>
      <c r="AA119" s="46" t="str">
        <f t="shared" si="4"/>
        <v/>
      </c>
      <c r="AB119" s="206"/>
      <c r="AC119" s="206"/>
      <c r="AD119" s="205"/>
      <c r="AE119" s="54" t="str">
        <f t="shared" si="5"/>
        <v/>
      </c>
      <c r="AF119" s="54"/>
      <c r="AG119" s="54"/>
      <c r="AH119" s="54"/>
      <c r="AI119" s="54"/>
      <c r="AJ119" s="54"/>
      <c r="AK119" s="54"/>
      <c r="AL119" s="54"/>
      <c r="AM119" s="54"/>
      <c r="AN119" s="54"/>
      <c r="AO119" s="54"/>
      <c r="AP119" s="54"/>
    </row>
    <row r="120" spans="1:42" x14ac:dyDescent="0.25">
      <c r="A120" s="205"/>
      <c r="F120" s="33" t="str">
        <f>IFERROR(VLOOKUP(D120,'Tabelas auxiliares'!$A$3:$B$62,2,FALSE),"")</f>
        <v/>
      </c>
      <c r="G120" s="33" t="str">
        <f>IFERROR(VLOOKUP($B120,'Tabelas auxiliares'!$A$66:$C$106,2,FALSE),"")</f>
        <v/>
      </c>
      <c r="H120" s="33" t="str">
        <f>IFERROR(VLOOKUP($B120,'Tabelas auxiliares'!$A$66:$C$106,3,FALSE),"")</f>
        <v/>
      </c>
      <c r="I120" s="205"/>
      <c r="J120" s="205"/>
      <c r="K120" s="205"/>
      <c r="L120" s="205"/>
      <c r="M120" s="205"/>
      <c r="N120" s="205"/>
      <c r="O120" s="205"/>
      <c r="P120" s="205"/>
      <c r="Q120" s="205"/>
      <c r="R120" s="205"/>
      <c r="S120" s="205"/>
      <c r="T120" s="205"/>
      <c r="U120" s="205"/>
      <c r="V120" s="205"/>
      <c r="W120" s="205"/>
      <c r="X120" s="205"/>
      <c r="Y120" s="33" t="str">
        <f t="shared" si="3"/>
        <v/>
      </c>
      <c r="Z120" s="33" t="str">
        <f>IF(T120="","",IF(AND(T120&lt;&gt;'Tabelas auxiliares'!$B$240,T120&lt;&gt;'Tabelas auxiliares'!$B$241,T120&lt;&gt;'Tabelas auxiliares'!$C$240,T120&lt;&gt;'Tabelas auxiliares'!$C$241,T120&lt;&gt;'Tabelas auxiliares'!$D$240),"FOLHA DE PESSOAL",IF(Y120='Tabelas auxiliares'!$A$241,"CUSTEIO",IF(Y120='Tabelas auxiliares'!$A$240,"INVESTIMENTO","ERRO - VERIFICAR"))))</f>
        <v/>
      </c>
      <c r="AA120" s="46" t="str">
        <f t="shared" si="4"/>
        <v/>
      </c>
      <c r="AB120" s="206"/>
      <c r="AC120" s="206"/>
      <c r="AD120" s="205"/>
      <c r="AE120" s="54" t="str">
        <f t="shared" si="5"/>
        <v/>
      </c>
      <c r="AF120" s="54"/>
      <c r="AG120" s="54"/>
      <c r="AH120" s="54"/>
      <c r="AI120" s="54"/>
      <c r="AJ120" s="54"/>
      <c r="AK120" s="54"/>
      <c r="AL120" s="54"/>
      <c r="AM120" s="54"/>
      <c r="AN120" s="54"/>
      <c r="AO120" s="54"/>
      <c r="AP120" s="54"/>
    </row>
    <row r="121" spans="1:42" x14ac:dyDescent="0.25">
      <c r="A121" s="205"/>
      <c r="F121" s="33" t="str">
        <f>IFERROR(VLOOKUP(D121,'Tabelas auxiliares'!$A$3:$B$62,2,FALSE),"")</f>
        <v/>
      </c>
      <c r="G121" s="33" t="str">
        <f>IFERROR(VLOOKUP($B121,'Tabelas auxiliares'!$A$66:$C$106,2,FALSE),"")</f>
        <v/>
      </c>
      <c r="H121" s="33" t="str">
        <f>IFERROR(VLOOKUP($B121,'Tabelas auxiliares'!$A$66:$C$106,3,FALSE),"")</f>
        <v/>
      </c>
      <c r="I121" s="205"/>
      <c r="J121" s="205"/>
      <c r="K121" s="205"/>
      <c r="L121" s="205"/>
      <c r="M121" s="205"/>
      <c r="N121" s="205"/>
      <c r="O121" s="205"/>
      <c r="P121" s="205"/>
      <c r="Q121" s="205"/>
      <c r="R121" s="205"/>
      <c r="S121" s="205"/>
      <c r="T121" s="205"/>
      <c r="U121" s="205"/>
      <c r="V121" s="205"/>
      <c r="W121" s="205"/>
      <c r="X121" s="205"/>
      <c r="Y121" s="33" t="str">
        <f t="shared" si="3"/>
        <v/>
      </c>
      <c r="Z121" s="33" t="str">
        <f>IF(T121="","",IF(AND(T121&lt;&gt;'Tabelas auxiliares'!$B$240,T121&lt;&gt;'Tabelas auxiliares'!$B$241,T121&lt;&gt;'Tabelas auxiliares'!$C$240,T121&lt;&gt;'Tabelas auxiliares'!$C$241,T121&lt;&gt;'Tabelas auxiliares'!$D$240),"FOLHA DE PESSOAL",IF(Y121='Tabelas auxiliares'!$A$241,"CUSTEIO",IF(Y121='Tabelas auxiliares'!$A$240,"INVESTIMENTO","ERRO - VERIFICAR"))))</f>
        <v/>
      </c>
      <c r="AA121" s="46" t="str">
        <f t="shared" si="4"/>
        <v/>
      </c>
      <c r="AB121" s="206"/>
      <c r="AC121" s="206"/>
      <c r="AD121" s="205"/>
      <c r="AE121" s="54" t="str">
        <f t="shared" si="5"/>
        <v/>
      </c>
      <c r="AF121" s="54"/>
      <c r="AG121" s="54"/>
      <c r="AH121" s="54"/>
      <c r="AI121" s="54"/>
      <c r="AJ121" s="54"/>
      <c r="AK121" s="54"/>
      <c r="AL121" s="54"/>
      <c r="AM121" s="54"/>
      <c r="AN121" s="54"/>
      <c r="AO121" s="54"/>
      <c r="AP121" s="54"/>
    </row>
    <row r="122" spans="1:42" x14ac:dyDescent="0.25">
      <c r="A122" s="205"/>
      <c r="F122" s="33" t="str">
        <f>IFERROR(VLOOKUP(D122,'Tabelas auxiliares'!$A$3:$B$62,2,FALSE),"")</f>
        <v/>
      </c>
      <c r="G122" s="33" t="str">
        <f>IFERROR(VLOOKUP($B122,'Tabelas auxiliares'!$A$66:$C$106,2,FALSE),"")</f>
        <v/>
      </c>
      <c r="H122" s="33" t="str">
        <f>IFERROR(VLOOKUP($B122,'Tabelas auxiliares'!$A$66:$C$106,3,FALSE),"")</f>
        <v/>
      </c>
      <c r="I122" s="205"/>
      <c r="J122" s="205"/>
      <c r="K122" s="205"/>
      <c r="L122" s="205"/>
      <c r="M122" s="205"/>
      <c r="N122" s="205"/>
      <c r="O122" s="205"/>
      <c r="P122" s="205"/>
      <c r="Q122" s="205"/>
      <c r="R122" s="205"/>
      <c r="S122" s="205"/>
      <c r="T122" s="205"/>
      <c r="U122" s="205"/>
      <c r="V122" s="205"/>
      <c r="W122" s="205"/>
      <c r="X122" s="205"/>
      <c r="Y122" s="33" t="str">
        <f t="shared" si="3"/>
        <v/>
      </c>
      <c r="Z122" s="33" t="str">
        <f>IF(T122="","",IF(AND(T122&lt;&gt;'Tabelas auxiliares'!$B$240,T122&lt;&gt;'Tabelas auxiliares'!$B$241,T122&lt;&gt;'Tabelas auxiliares'!$C$240,T122&lt;&gt;'Tabelas auxiliares'!$C$241,T122&lt;&gt;'Tabelas auxiliares'!$D$240),"FOLHA DE PESSOAL",IF(Y122='Tabelas auxiliares'!$A$241,"CUSTEIO",IF(Y122='Tabelas auxiliares'!$A$240,"INVESTIMENTO","ERRO - VERIFICAR"))))</f>
        <v/>
      </c>
      <c r="AA122" s="46" t="str">
        <f t="shared" si="4"/>
        <v/>
      </c>
      <c r="AB122" s="206"/>
      <c r="AC122" s="206"/>
      <c r="AD122" s="205"/>
      <c r="AE122" s="54" t="str">
        <f t="shared" si="5"/>
        <v/>
      </c>
      <c r="AF122" s="54"/>
      <c r="AG122" s="54"/>
      <c r="AH122" s="54"/>
      <c r="AI122" s="54"/>
      <c r="AJ122" s="54"/>
      <c r="AK122" s="54"/>
      <c r="AL122" s="54"/>
      <c r="AM122" s="54"/>
      <c r="AN122" s="54"/>
      <c r="AO122" s="54"/>
      <c r="AP122" s="54"/>
    </row>
    <row r="123" spans="1:42" x14ac:dyDescent="0.25">
      <c r="A123" s="205"/>
      <c r="F123" s="33" t="str">
        <f>IFERROR(VLOOKUP(D123,'Tabelas auxiliares'!$A$3:$B$62,2,FALSE),"")</f>
        <v/>
      </c>
      <c r="G123" s="33" t="str">
        <f>IFERROR(VLOOKUP($B123,'Tabelas auxiliares'!$A$66:$C$106,2,FALSE),"")</f>
        <v/>
      </c>
      <c r="H123" s="33" t="str">
        <f>IFERROR(VLOOKUP($B123,'Tabelas auxiliares'!$A$66:$C$106,3,FALSE),"")</f>
        <v/>
      </c>
      <c r="I123" s="205"/>
      <c r="J123" s="205"/>
      <c r="K123" s="205"/>
      <c r="L123" s="205"/>
      <c r="M123" s="205"/>
      <c r="N123" s="205"/>
      <c r="O123" s="205"/>
      <c r="P123" s="205"/>
      <c r="Q123" s="205"/>
      <c r="R123" s="205"/>
      <c r="S123" s="205"/>
      <c r="T123" s="205"/>
      <c r="U123" s="205"/>
      <c r="V123" s="205"/>
      <c r="W123" s="205"/>
      <c r="X123" s="205"/>
      <c r="Y123" s="33" t="str">
        <f t="shared" si="3"/>
        <v/>
      </c>
      <c r="Z123" s="33" t="str">
        <f>IF(T123="","",IF(AND(T123&lt;&gt;'Tabelas auxiliares'!$B$240,T123&lt;&gt;'Tabelas auxiliares'!$B$241,T123&lt;&gt;'Tabelas auxiliares'!$C$240,T123&lt;&gt;'Tabelas auxiliares'!$C$241,T123&lt;&gt;'Tabelas auxiliares'!$D$240),"FOLHA DE PESSOAL",IF(Y123='Tabelas auxiliares'!$A$241,"CUSTEIO",IF(Y123='Tabelas auxiliares'!$A$240,"INVESTIMENTO","ERRO - VERIFICAR"))))</f>
        <v/>
      </c>
      <c r="AA123" s="46" t="str">
        <f t="shared" si="4"/>
        <v/>
      </c>
      <c r="AB123" s="206"/>
      <c r="AC123" s="206"/>
      <c r="AD123" s="205"/>
      <c r="AE123" s="54" t="str">
        <f t="shared" si="5"/>
        <v/>
      </c>
      <c r="AF123" s="54"/>
      <c r="AG123" s="54"/>
      <c r="AH123" s="54"/>
      <c r="AI123" s="54"/>
      <c r="AJ123" s="54"/>
      <c r="AK123" s="54"/>
      <c r="AL123" s="54"/>
      <c r="AM123" s="54"/>
      <c r="AN123" s="54"/>
      <c r="AO123" s="54"/>
      <c r="AP123" s="54"/>
    </row>
    <row r="124" spans="1:42" x14ac:dyDescent="0.25">
      <c r="A124" s="205"/>
      <c r="F124" s="33" t="str">
        <f>IFERROR(VLOOKUP(D124,'Tabelas auxiliares'!$A$3:$B$62,2,FALSE),"")</f>
        <v/>
      </c>
      <c r="G124" s="33" t="str">
        <f>IFERROR(VLOOKUP($B124,'Tabelas auxiliares'!$A$66:$C$106,2,FALSE),"")</f>
        <v/>
      </c>
      <c r="H124" s="33" t="str">
        <f>IFERROR(VLOOKUP($B124,'Tabelas auxiliares'!$A$66:$C$106,3,FALSE),"")</f>
        <v/>
      </c>
      <c r="I124" s="205"/>
      <c r="J124" s="205"/>
      <c r="K124" s="205"/>
      <c r="L124" s="205"/>
      <c r="M124" s="205"/>
      <c r="N124" s="205"/>
      <c r="O124" s="205"/>
      <c r="P124" s="205"/>
      <c r="Q124" s="205"/>
      <c r="R124" s="205"/>
      <c r="S124" s="205"/>
      <c r="T124" s="205"/>
      <c r="U124" s="205"/>
      <c r="V124" s="205"/>
      <c r="W124" s="205"/>
      <c r="X124" s="205"/>
      <c r="Y124" s="33" t="str">
        <f t="shared" si="3"/>
        <v/>
      </c>
      <c r="Z124" s="33" t="str">
        <f>IF(T124="","",IF(AND(T124&lt;&gt;'Tabelas auxiliares'!$B$240,T124&lt;&gt;'Tabelas auxiliares'!$B$241,T124&lt;&gt;'Tabelas auxiliares'!$C$240,T124&lt;&gt;'Tabelas auxiliares'!$C$241,T124&lt;&gt;'Tabelas auxiliares'!$D$240),"FOLHA DE PESSOAL",IF(Y124='Tabelas auxiliares'!$A$241,"CUSTEIO",IF(Y124='Tabelas auxiliares'!$A$240,"INVESTIMENTO","ERRO - VERIFICAR"))))</f>
        <v/>
      </c>
      <c r="AA124" s="46" t="str">
        <f t="shared" si="4"/>
        <v/>
      </c>
      <c r="AB124" s="206"/>
      <c r="AC124" s="206"/>
      <c r="AD124" s="205"/>
      <c r="AE124" s="54" t="str">
        <f t="shared" si="5"/>
        <v/>
      </c>
      <c r="AF124" s="54"/>
      <c r="AG124" s="54"/>
      <c r="AH124" s="54"/>
      <c r="AI124" s="54"/>
      <c r="AJ124" s="54"/>
      <c r="AK124" s="54"/>
      <c r="AL124" s="54"/>
      <c r="AM124" s="54"/>
      <c r="AN124" s="54"/>
      <c r="AO124" s="54"/>
      <c r="AP124" s="54"/>
    </row>
    <row r="125" spans="1:42" x14ac:dyDescent="0.25">
      <c r="A125" s="205"/>
      <c r="F125" s="33" t="str">
        <f>IFERROR(VLOOKUP(D125,'Tabelas auxiliares'!$A$3:$B$62,2,FALSE),"")</f>
        <v/>
      </c>
      <c r="G125" s="33" t="str">
        <f>IFERROR(VLOOKUP($B125,'Tabelas auxiliares'!$A$66:$C$106,2,FALSE),"")</f>
        <v/>
      </c>
      <c r="H125" s="33" t="str">
        <f>IFERROR(VLOOKUP($B125,'Tabelas auxiliares'!$A$66:$C$106,3,FALSE),"")</f>
        <v/>
      </c>
      <c r="I125" s="205"/>
      <c r="J125" s="205"/>
      <c r="K125" s="205"/>
      <c r="L125" s="205"/>
      <c r="M125" s="205"/>
      <c r="N125" s="205"/>
      <c r="O125" s="205"/>
      <c r="P125" s="205"/>
      <c r="Q125" s="205"/>
      <c r="R125" s="205"/>
      <c r="S125" s="205"/>
      <c r="T125" s="205"/>
      <c r="U125" s="205"/>
      <c r="V125" s="205"/>
      <c r="W125" s="205"/>
      <c r="X125" s="205"/>
      <c r="Y125" s="33" t="str">
        <f t="shared" si="3"/>
        <v/>
      </c>
      <c r="Z125" s="33" t="str">
        <f>IF(T125="","",IF(AND(T125&lt;&gt;'Tabelas auxiliares'!$B$240,T125&lt;&gt;'Tabelas auxiliares'!$B$241,T125&lt;&gt;'Tabelas auxiliares'!$C$240,T125&lt;&gt;'Tabelas auxiliares'!$C$241,T125&lt;&gt;'Tabelas auxiliares'!$D$240),"FOLHA DE PESSOAL",IF(Y125='Tabelas auxiliares'!$A$241,"CUSTEIO",IF(Y125='Tabelas auxiliares'!$A$240,"INVESTIMENTO","ERRO - VERIFICAR"))))</f>
        <v/>
      </c>
      <c r="AA125" s="46" t="str">
        <f t="shared" si="4"/>
        <v/>
      </c>
      <c r="AB125" s="206"/>
      <c r="AC125" s="206"/>
      <c r="AD125" s="205"/>
      <c r="AE125" s="54" t="str">
        <f t="shared" si="5"/>
        <v/>
      </c>
      <c r="AF125" s="54"/>
      <c r="AG125" s="54"/>
      <c r="AH125" s="54"/>
      <c r="AI125" s="54"/>
      <c r="AJ125" s="54"/>
      <c r="AK125" s="54"/>
      <c r="AL125" s="54"/>
      <c r="AM125" s="54"/>
      <c r="AN125" s="54"/>
      <c r="AO125" s="54"/>
      <c r="AP125" s="54"/>
    </row>
    <row r="126" spans="1:42" x14ac:dyDescent="0.25">
      <c r="A126" s="205"/>
      <c r="F126" s="33" t="str">
        <f>IFERROR(VLOOKUP(D126,'Tabelas auxiliares'!$A$3:$B$62,2,FALSE),"")</f>
        <v/>
      </c>
      <c r="G126" s="33" t="str">
        <f>IFERROR(VLOOKUP($B126,'Tabelas auxiliares'!$A$66:$C$106,2,FALSE),"")</f>
        <v/>
      </c>
      <c r="H126" s="33" t="str">
        <f>IFERROR(VLOOKUP($B126,'Tabelas auxiliares'!$A$66:$C$106,3,FALSE),"")</f>
        <v/>
      </c>
      <c r="I126" s="205"/>
      <c r="J126" s="205"/>
      <c r="K126" s="205"/>
      <c r="L126" s="205"/>
      <c r="M126" s="205"/>
      <c r="N126" s="205"/>
      <c r="O126" s="205"/>
      <c r="P126" s="205"/>
      <c r="Q126" s="205"/>
      <c r="R126" s="205"/>
      <c r="S126" s="205"/>
      <c r="T126" s="205"/>
      <c r="U126" s="205"/>
      <c r="V126" s="205"/>
      <c r="W126" s="205"/>
      <c r="X126" s="205"/>
      <c r="Y126" s="33" t="str">
        <f t="shared" si="3"/>
        <v/>
      </c>
      <c r="Z126" s="33" t="str">
        <f>IF(T126="","",IF(AND(T126&lt;&gt;'Tabelas auxiliares'!$B$240,T126&lt;&gt;'Tabelas auxiliares'!$B$241,T126&lt;&gt;'Tabelas auxiliares'!$C$240,T126&lt;&gt;'Tabelas auxiliares'!$C$241,T126&lt;&gt;'Tabelas auxiliares'!$D$240),"FOLHA DE PESSOAL",IF(Y126='Tabelas auxiliares'!$A$241,"CUSTEIO",IF(Y126='Tabelas auxiliares'!$A$240,"INVESTIMENTO","ERRO - VERIFICAR"))))</f>
        <v/>
      </c>
      <c r="AA126" s="46" t="str">
        <f t="shared" si="4"/>
        <v/>
      </c>
      <c r="AB126" s="206"/>
      <c r="AC126" s="206"/>
      <c r="AD126" s="206"/>
      <c r="AE126" s="54" t="str">
        <f t="shared" si="5"/>
        <v/>
      </c>
      <c r="AF126" s="54"/>
      <c r="AG126" s="54"/>
      <c r="AH126" s="54"/>
      <c r="AI126" s="54"/>
      <c r="AJ126" s="54"/>
      <c r="AK126" s="54"/>
      <c r="AL126" s="54"/>
      <c r="AM126" s="54"/>
      <c r="AN126" s="54"/>
      <c r="AO126" s="54"/>
      <c r="AP126" s="54"/>
    </row>
    <row r="127" spans="1:42" x14ac:dyDescent="0.25">
      <c r="A127" s="205"/>
      <c r="F127" s="33" t="str">
        <f>IFERROR(VLOOKUP(D127,'Tabelas auxiliares'!$A$3:$B$62,2,FALSE),"")</f>
        <v/>
      </c>
      <c r="G127" s="33" t="str">
        <f>IFERROR(VLOOKUP($B127,'Tabelas auxiliares'!$A$66:$C$106,2,FALSE),"")</f>
        <v/>
      </c>
      <c r="H127" s="33" t="str">
        <f>IFERROR(VLOOKUP($B127,'Tabelas auxiliares'!$A$66:$C$106,3,FALSE),"")</f>
        <v/>
      </c>
      <c r="I127" s="205"/>
      <c r="J127" s="205"/>
      <c r="K127" s="205"/>
      <c r="L127" s="205"/>
      <c r="M127" s="205"/>
      <c r="N127" s="205"/>
      <c r="O127" s="205"/>
      <c r="P127" s="205"/>
      <c r="Q127" s="205"/>
      <c r="R127" s="205"/>
      <c r="S127" s="205"/>
      <c r="T127" s="205"/>
      <c r="U127" s="205"/>
      <c r="V127" s="205"/>
      <c r="W127" s="205"/>
      <c r="X127" s="205"/>
      <c r="Y127" s="33" t="str">
        <f t="shared" si="3"/>
        <v/>
      </c>
      <c r="Z127" s="33" t="str">
        <f>IF(T127="","",IF(AND(T127&lt;&gt;'Tabelas auxiliares'!$B$240,T127&lt;&gt;'Tabelas auxiliares'!$B$241,T127&lt;&gt;'Tabelas auxiliares'!$C$240,T127&lt;&gt;'Tabelas auxiliares'!$C$241,T127&lt;&gt;'Tabelas auxiliares'!$D$240),"FOLHA DE PESSOAL",IF(Y127='Tabelas auxiliares'!$A$241,"CUSTEIO",IF(Y127='Tabelas auxiliares'!$A$240,"INVESTIMENTO","ERRO - VERIFICAR"))))</f>
        <v/>
      </c>
      <c r="AA127" s="46" t="str">
        <f t="shared" si="4"/>
        <v/>
      </c>
      <c r="AB127" s="206"/>
      <c r="AC127" s="206"/>
      <c r="AD127" s="205"/>
      <c r="AE127" s="54" t="str">
        <f t="shared" si="5"/>
        <v/>
      </c>
      <c r="AF127" s="54"/>
      <c r="AG127" s="54"/>
      <c r="AH127" s="54"/>
      <c r="AI127" s="54"/>
      <c r="AJ127" s="54"/>
      <c r="AK127" s="54"/>
      <c r="AL127" s="54"/>
      <c r="AM127" s="54"/>
      <c r="AN127" s="54"/>
      <c r="AO127" s="54"/>
      <c r="AP127" s="54"/>
    </row>
    <row r="128" spans="1:42" x14ac:dyDescent="0.25">
      <c r="A128" s="205"/>
      <c r="F128" s="33" t="str">
        <f>IFERROR(VLOOKUP(D128,'Tabelas auxiliares'!$A$3:$B$62,2,FALSE),"")</f>
        <v/>
      </c>
      <c r="G128" s="33" t="str">
        <f>IFERROR(VLOOKUP($B128,'Tabelas auxiliares'!$A$66:$C$106,2,FALSE),"")</f>
        <v/>
      </c>
      <c r="H128" s="33" t="str">
        <f>IFERROR(VLOOKUP($B128,'Tabelas auxiliares'!$A$66:$C$106,3,FALSE),"")</f>
        <v/>
      </c>
      <c r="I128" s="205"/>
      <c r="J128" s="205"/>
      <c r="K128" s="205"/>
      <c r="L128" s="205"/>
      <c r="M128" s="205"/>
      <c r="N128" s="205"/>
      <c r="O128" s="205"/>
      <c r="P128" s="205"/>
      <c r="Q128" s="205"/>
      <c r="R128" s="205"/>
      <c r="S128" s="205"/>
      <c r="T128" s="205"/>
      <c r="U128" s="205"/>
      <c r="V128" s="205"/>
      <c r="W128" s="205"/>
      <c r="X128" s="205"/>
      <c r="Y128" s="33" t="str">
        <f t="shared" si="3"/>
        <v/>
      </c>
      <c r="Z128" s="33" t="str">
        <f>IF(T128="","",IF(AND(T128&lt;&gt;'Tabelas auxiliares'!$B$240,T128&lt;&gt;'Tabelas auxiliares'!$B$241,T128&lt;&gt;'Tabelas auxiliares'!$C$240,T128&lt;&gt;'Tabelas auxiliares'!$C$241,T128&lt;&gt;'Tabelas auxiliares'!$D$240),"FOLHA DE PESSOAL",IF(Y128='Tabelas auxiliares'!$A$241,"CUSTEIO",IF(Y128='Tabelas auxiliares'!$A$240,"INVESTIMENTO","ERRO - VERIFICAR"))))</f>
        <v/>
      </c>
      <c r="AA128" s="46" t="str">
        <f t="shared" si="4"/>
        <v/>
      </c>
      <c r="AB128" s="206"/>
      <c r="AC128" s="206"/>
      <c r="AD128" s="205"/>
      <c r="AE128" s="54" t="str">
        <f t="shared" si="5"/>
        <v/>
      </c>
      <c r="AF128" s="54"/>
      <c r="AG128" s="54"/>
      <c r="AH128" s="54"/>
      <c r="AI128" s="54"/>
      <c r="AJ128" s="54"/>
      <c r="AK128" s="54"/>
      <c r="AL128" s="54"/>
      <c r="AM128" s="54"/>
      <c r="AN128" s="54"/>
      <c r="AO128" s="54"/>
      <c r="AP128" s="54"/>
    </row>
    <row r="129" spans="1:42" x14ac:dyDescent="0.25">
      <c r="A129" s="205"/>
      <c r="F129" s="33" t="str">
        <f>IFERROR(VLOOKUP(D129,'Tabelas auxiliares'!$A$3:$B$62,2,FALSE),"")</f>
        <v/>
      </c>
      <c r="G129" s="33" t="str">
        <f>IFERROR(VLOOKUP($B129,'Tabelas auxiliares'!$A$66:$C$106,2,FALSE),"")</f>
        <v/>
      </c>
      <c r="H129" s="33" t="str">
        <f>IFERROR(VLOOKUP($B129,'Tabelas auxiliares'!$A$66:$C$106,3,FALSE),"")</f>
        <v/>
      </c>
      <c r="I129" s="205"/>
      <c r="J129" s="205"/>
      <c r="K129" s="205"/>
      <c r="L129" s="205"/>
      <c r="M129" s="205"/>
      <c r="N129" s="205"/>
      <c r="O129" s="205"/>
      <c r="P129" s="205"/>
      <c r="Q129" s="205"/>
      <c r="R129" s="205"/>
      <c r="S129" s="205"/>
      <c r="T129" s="205"/>
      <c r="U129" s="205"/>
      <c r="V129" s="205"/>
      <c r="W129" s="205"/>
      <c r="X129" s="205"/>
      <c r="Y129" s="33" t="str">
        <f t="shared" si="3"/>
        <v/>
      </c>
      <c r="Z129" s="33" t="str">
        <f>IF(T129="","",IF(AND(T129&lt;&gt;'Tabelas auxiliares'!$B$240,T129&lt;&gt;'Tabelas auxiliares'!$B$241,T129&lt;&gt;'Tabelas auxiliares'!$C$240,T129&lt;&gt;'Tabelas auxiliares'!$C$241,T129&lt;&gt;'Tabelas auxiliares'!$D$240),"FOLHA DE PESSOAL",IF(Y129='Tabelas auxiliares'!$A$241,"CUSTEIO",IF(Y129='Tabelas auxiliares'!$A$240,"INVESTIMENTO","ERRO - VERIFICAR"))))</f>
        <v/>
      </c>
      <c r="AA129" s="46" t="str">
        <f t="shared" si="4"/>
        <v/>
      </c>
      <c r="AB129" s="206"/>
      <c r="AC129" s="206"/>
      <c r="AD129" s="205"/>
      <c r="AE129" s="54" t="str">
        <f t="shared" si="5"/>
        <v/>
      </c>
      <c r="AF129" s="54"/>
      <c r="AG129" s="54"/>
      <c r="AH129" s="54"/>
      <c r="AI129" s="54"/>
      <c r="AJ129" s="54"/>
      <c r="AK129" s="54"/>
      <c r="AL129" s="54"/>
      <c r="AM129" s="54"/>
      <c r="AN129" s="54"/>
      <c r="AO129" s="54"/>
      <c r="AP129" s="54"/>
    </row>
    <row r="130" spans="1:42" x14ac:dyDescent="0.25">
      <c r="A130" s="205"/>
      <c r="F130" s="33" t="str">
        <f>IFERROR(VLOOKUP(D130,'Tabelas auxiliares'!$A$3:$B$62,2,FALSE),"")</f>
        <v/>
      </c>
      <c r="G130" s="33" t="str">
        <f>IFERROR(VLOOKUP($B130,'Tabelas auxiliares'!$A$66:$C$106,2,FALSE),"")</f>
        <v/>
      </c>
      <c r="H130" s="33" t="str">
        <f>IFERROR(VLOOKUP($B130,'Tabelas auxiliares'!$A$66:$C$106,3,FALSE),"")</f>
        <v/>
      </c>
      <c r="I130" s="205"/>
      <c r="J130" s="205"/>
      <c r="K130" s="205"/>
      <c r="L130" s="205"/>
      <c r="M130" s="205"/>
      <c r="N130" s="205"/>
      <c r="O130" s="205"/>
      <c r="P130" s="205"/>
      <c r="Q130" s="205"/>
      <c r="R130" s="205"/>
      <c r="S130" s="205"/>
      <c r="T130" s="205"/>
      <c r="U130" s="205"/>
      <c r="V130" s="205"/>
      <c r="W130" s="205"/>
      <c r="X130" s="205"/>
      <c r="Y130" s="33" t="str">
        <f t="shared" si="3"/>
        <v/>
      </c>
      <c r="Z130" s="33" t="str">
        <f>IF(T130="","",IF(AND(T130&lt;&gt;'Tabelas auxiliares'!$B$240,T130&lt;&gt;'Tabelas auxiliares'!$B$241,T130&lt;&gt;'Tabelas auxiliares'!$C$240,T130&lt;&gt;'Tabelas auxiliares'!$C$241,T130&lt;&gt;'Tabelas auxiliares'!$D$240),"FOLHA DE PESSOAL",IF(Y130='Tabelas auxiliares'!$A$241,"CUSTEIO",IF(Y130='Tabelas auxiliares'!$A$240,"INVESTIMENTO","ERRO - VERIFICAR"))))</f>
        <v/>
      </c>
      <c r="AA130" s="46" t="str">
        <f t="shared" si="4"/>
        <v/>
      </c>
      <c r="AB130" s="206"/>
      <c r="AC130" s="206"/>
      <c r="AD130" s="206"/>
      <c r="AE130" s="54" t="str">
        <f t="shared" si="5"/>
        <v/>
      </c>
      <c r="AF130" s="54"/>
      <c r="AG130" s="54"/>
      <c r="AH130" s="54"/>
      <c r="AI130" s="54"/>
      <c r="AJ130" s="54"/>
      <c r="AK130" s="54"/>
      <c r="AL130" s="54"/>
      <c r="AM130" s="54"/>
      <c r="AN130" s="54"/>
      <c r="AO130" s="54"/>
      <c r="AP130" s="54"/>
    </row>
    <row r="131" spans="1:42" x14ac:dyDescent="0.25">
      <c r="A131" s="205"/>
      <c r="F131" s="33" t="str">
        <f>IFERROR(VLOOKUP(D131,'Tabelas auxiliares'!$A$3:$B$62,2,FALSE),"")</f>
        <v/>
      </c>
      <c r="G131" s="33" t="str">
        <f>IFERROR(VLOOKUP($B131,'Tabelas auxiliares'!$A$66:$C$106,2,FALSE),"")</f>
        <v/>
      </c>
      <c r="H131" s="33" t="str">
        <f>IFERROR(VLOOKUP($B131,'Tabelas auxiliares'!$A$66:$C$106,3,FALSE),"")</f>
        <v/>
      </c>
      <c r="I131" s="205"/>
      <c r="J131" s="205"/>
      <c r="K131" s="205"/>
      <c r="L131" s="205"/>
      <c r="M131" s="205"/>
      <c r="N131" s="205"/>
      <c r="O131" s="205"/>
      <c r="P131" s="205"/>
      <c r="Q131" s="205"/>
      <c r="R131" s="205"/>
      <c r="S131" s="205"/>
      <c r="T131" s="205"/>
      <c r="U131" s="205"/>
      <c r="V131" s="205"/>
      <c r="W131" s="205"/>
      <c r="X131" s="205"/>
      <c r="Y131" s="33" t="str">
        <f t="shared" si="3"/>
        <v/>
      </c>
      <c r="Z131" s="33" t="str">
        <f>IF(T131="","",IF(AND(T131&lt;&gt;'Tabelas auxiliares'!$B$240,T131&lt;&gt;'Tabelas auxiliares'!$B$241,T131&lt;&gt;'Tabelas auxiliares'!$C$240,T131&lt;&gt;'Tabelas auxiliares'!$C$241,T131&lt;&gt;'Tabelas auxiliares'!$D$240),"FOLHA DE PESSOAL",IF(Y131='Tabelas auxiliares'!$A$241,"CUSTEIO",IF(Y131='Tabelas auxiliares'!$A$240,"INVESTIMENTO","ERRO - VERIFICAR"))))</f>
        <v/>
      </c>
      <c r="AA131" s="46" t="str">
        <f t="shared" si="4"/>
        <v/>
      </c>
      <c r="AB131" s="206"/>
      <c r="AC131" s="206"/>
      <c r="AD131" s="206"/>
      <c r="AE131" s="54" t="str">
        <f t="shared" si="5"/>
        <v/>
      </c>
      <c r="AF131" s="54"/>
      <c r="AG131" s="54"/>
      <c r="AH131" s="54"/>
      <c r="AI131" s="54"/>
      <c r="AJ131" s="54"/>
      <c r="AK131" s="54"/>
      <c r="AL131" s="54"/>
      <c r="AM131" s="54"/>
      <c r="AN131" s="54"/>
      <c r="AO131" s="54"/>
      <c r="AP131" s="54"/>
    </row>
    <row r="132" spans="1:42" x14ac:dyDescent="0.25">
      <c r="A132" s="205"/>
      <c r="F132" s="33" t="str">
        <f>IFERROR(VLOOKUP(D132,'Tabelas auxiliares'!$A$3:$B$62,2,FALSE),"")</f>
        <v/>
      </c>
      <c r="G132" s="33" t="str">
        <f>IFERROR(VLOOKUP($B132,'Tabelas auxiliares'!$A$66:$C$106,2,FALSE),"")</f>
        <v/>
      </c>
      <c r="H132" s="33" t="str">
        <f>IFERROR(VLOOKUP($B132,'Tabelas auxiliares'!$A$66:$C$106,3,FALSE),"")</f>
        <v/>
      </c>
      <c r="I132" s="205"/>
      <c r="J132" s="205"/>
      <c r="K132" s="205"/>
      <c r="L132" s="205"/>
      <c r="M132" s="205"/>
      <c r="N132" s="205"/>
      <c r="O132" s="205"/>
      <c r="P132" s="205"/>
      <c r="Q132" s="205"/>
      <c r="R132" s="205"/>
      <c r="S132" s="205"/>
      <c r="T132" s="205"/>
      <c r="U132" s="205"/>
      <c r="V132" s="205"/>
      <c r="W132" s="205"/>
      <c r="X132" s="205"/>
      <c r="Y132" s="33" t="str">
        <f t="shared" ref="Y132:Y299" si="6">LEFT(V132,1)</f>
        <v/>
      </c>
      <c r="Z132" s="33" t="str">
        <f>IF(T132="","",IF(AND(T132&lt;&gt;'Tabelas auxiliares'!$B$240,T132&lt;&gt;'Tabelas auxiliares'!$B$241,T132&lt;&gt;'Tabelas auxiliares'!$C$240,T132&lt;&gt;'Tabelas auxiliares'!$C$241,T132&lt;&gt;'Tabelas auxiliares'!$D$240),"FOLHA DE PESSOAL",IF(Y132='Tabelas auxiliares'!$A$241,"CUSTEIO",IF(Y132='Tabelas auxiliares'!$A$240,"INVESTIMENTO","ERRO - VERIFICAR"))))</f>
        <v/>
      </c>
      <c r="AA132" s="46" t="str">
        <f t="shared" si="4"/>
        <v/>
      </c>
      <c r="AB132" s="206"/>
      <c r="AC132" s="206"/>
      <c r="AD132" s="206"/>
      <c r="AE132" s="54" t="str">
        <f t="shared" si="5"/>
        <v/>
      </c>
      <c r="AF132" s="54"/>
      <c r="AG132" s="54"/>
      <c r="AH132" s="54"/>
      <c r="AI132" s="54"/>
      <c r="AJ132" s="54"/>
      <c r="AK132" s="54"/>
      <c r="AL132" s="54"/>
      <c r="AM132" s="54"/>
      <c r="AN132" s="54"/>
      <c r="AO132" s="54"/>
      <c r="AP132" s="54"/>
    </row>
    <row r="133" spans="1:42" x14ac:dyDescent="0.25">
      <c r="A133" s="205"/>
      <c r="F133" s="33" t="str">
        <f>IFERROR(VLOOKUP(D133,'Tabelas auxiliares'!$A$3:$B$62,2,FALSE),"")</f>
        <v/>
      </c>
      <c r="G133" s="33" t="str">
        <f>IFERROR(VLOOKUP($B133,'Tabelas auxiliares'!$A$66:$C$106,2,FALSE),"")</f>
        <v/>
      </c>
      <c r="H133" s="33" t="str">
        <f>IFERROR(VLOOKUP($B133,'Tabelas auxiliares'!$A$66:$C$106,3,FALSE),"")</f>
        <v/>
      </c>
      <c r="I133" s="205"/>
      <c r="J133" s="205"/>
      <c r="K133" s="205"/>
      <c r="L133" s="205"/>
      <c r="M133" s="205"/>
      <c r="N133" s="205"/>
      <c r="O133" s="205"/>
      <c r="P133" s="205"/>
      <c r="Q133" s="205"/>
      <c r="R133" s="205"/>
      <c r="S133" s="205"/>
      <c r="T133" s="205"/>
      <c r="U133" s="205"/>
      <c r="V133" s="205"/>
      <c r="W133" s="205"/>
      <c r="X133" s="205"/>
      <c r="Y133" s="33" t="str">
        <f t="shared" si="6"/>
        <v/>
      </c>
      <c r="Z133" s="33" t="str">
        <f>IF(T133="","",IF(AND(T133&lt;&gt;'Tabelas auxiliares'!$B$240,T133&lt;&gt;'Tabelas auxiliares'!$B$241,T133&lt;&gt;'Tabelas auxiliares'!$C$240,T133&lt;&gt;'Tabelas auxiliares'!$C$241,T133&lt;&gt;'Tabelas auxiliares'!$D$240),"FOLHA DE PESSOAL",IF(Y133='Tabelas auxiliares'!$A$241,"CUSTEIO",IF(Y133='Tabelas auxiliares'!$A$240,"INVESTIMENTO","ERRO - VERIFICAR"))))</f>
        <v/>
      </c>
      <c r="AA133" s="46" t="str">
        <f t="shared" ref="AA133:AA300" si="7">IF(AB133+AC133+AD133&lt;&gt;0,AB133+AC133+AD133,"")</f>
        <v/>
      </c>
      <c r="AB133" s="206"/>
      <c r="AC133" s="206"/>
      <c r="AD133" s="206"/>
      <c r="AE133" s="54" t="str">
        <f t="shared" ref="AE133:AE196" si="8">LEFT(X133,4)</f>
        <v/>
      </c>
      <c r="AF133" s="54"/>
      <c r="AG133" s="54"/>
      <c r="AH133" s="54"/>
      <c r="AI133" s="54"/>
      <c r="AJ133" s="54"/>
      <c r="AK133" s="54"/>
      <c r="AL133" s="54"/>
      <c r="AM133" s="54"/>
      <c r="AN133" s="54"/>
      <c r="AO133" s="54"/>
      <c r="AP133" s="54"/>
    </row>
    <row r="134" spans="1:42" x14ac:dyDescent="0.25">
      <c r="A134" s="205"/>
      <c r="F134" s="33" t="str">
        <f>IFERROR(VLOOKUP(D134,'Tabelas auxiliares'!$A$3:$B$62,2,FALSE),"")</f>
        <v/>
      </c>
      <c r="G134" s="33" t="str">
        <f>IFERROR(VLOOKUP($B134,'Tabelas auxiliares'!$A$66:$C$106,2,FALSE),"")</f>
        <v/>
      </c>
      <c r="H134" s="33" t="str">
        <f>IFERROR(VLOOKUP($B134,'Tabelas auxiliares'!$A$66:$C$106,3,FALSE),"")</f>
        <v/>
      </c>
      <c r="I134" s="205"/>
      <c r="J134" s="205"/>
      <c r="K134" s="205"/>
      <c r="L134" s="205"/>
      <c r="M134" s="205"/>
      <c r="N134" s="205"/>
      <c r="O134" s="205"/>
      <c r="P134" s="205"/>
      <c r="Q134" s="205"/>
      <c r="R134" s="205"/>
      <c r="S134" s="205"/>
      <c r="T134" s="205"/>
      <c r="U134" s="205"/>
      <c r="V134" s="205"/>
      <c r="W134" s="205"/>
      <c r="X134" s="205"/>
      <c r="Y134" s="33" t="str">
        <f t="shared" si="6"/>
        <v/>
      </c>
      <c r="Z134" s="33" t="str">
        <f>IF(T134="","",IF(AND(T134&lt;&gt;'Tabelas auxiliares'!$B$240,T134&lt;&gt;'Tabelas auxiliares'!$B$241,T134&lt;&gt;'Tabelas auxiliares'!$C$240,T134&lt;&gt;'Tabelas auxiliares'!$C$241,T134&lt;&gt;'Tabelas auxiliares'!$D$240),"FOLHA DE PESSOAL",IF(Y134='Tabelas auxiliares'!$A$241,"CUSTEIO",IF(Y134='Tabelas auxiliares'!$A$240,"INVESTIMENTO","ERRO - VERIFICAR"))))</f>
        <v/>
      </c>
      <c r="AA134" s="46" t="str">
        <f t="shared" si="7"/>
        <v/>
      </c>
      <c r="AB134" s="206"/>
      <c r="AC134" s="206"/>
      <c r="AD134" s="206"/>
      <c r="AE134" s="54" t="str">
        <f t="shared" si="8"/>
        <v/>
      </c>
      <c r="AF134" s="54"/>
      <c r="AG134" s="54"/>
      <c r="AH134" s="54"/>
      <c r="AI134" s="54"/>
      <c r="AJ134" s="54"/>
      <c r="AK134" s="54"/>
      <c r="AL134" s="54"/>
      <c r="AM134" s="54"/>
      <c r="AN134" s="54"/>
      <c r="AO134" s="54"/>
      <c r="AP134" s="54"/>
    </row>
    <row r="135" spans="1:42" x14ac:dyDescent="0.25">
      <c r="A135" s="205"/>
      <c r="F135" s="33" t="str">
        <f>IFERROR(VLOOKUP(D135,'Tabelas auxiliares'!$A$3:$B$62,2,FALSE),"")</f>
        <v/>
      </c>
      <c r="G135" s="33" t="str">
        <f>IFERROR(VLOOKUP($B135,'Tabelas auxiliares'!$A$66:$C$106,2,FALSE),"")</f>
        <v/>
      </c>
      <c r="H135" s="33" t="str">
        <f>IFERROR(VLOOKUP($B135,'Tabelas auxiliares'!$A$66:$C$106,3,FALSE),"")</f>
        <v/>
      </c>
      <c r="I135" s="205"/>
      <c r="J135" s="205"/>
      <c r="K135" s="205"/>
      <c r="L135" s="205"/>
      <c r="M135" s="205"/>
      <c r="N135" s="205"/>
      <c r="O135" s="205"/>
      <c r="P135" s="205"/>
      <c r="Q135" s="205"/>
      <c r="R135" s="205"/>
      <c r="S135" s="205"/>
      <c r="T135" s="205"/>
      <c r="U135" s="205"/>
      <c r="V135" s="205"/>
      <c r="W135" s="205"/>
      <c r="X135" s="205"/>
      <c r="Y135" s="33" t="str">
        <f t="shared" si="6"/>
        <v/>
      </c>
      <c r="Z135" s="33" t="str">
        <f>IF(T135="","",IF(AND(T135&lt;&gt;'Tabelas auxiliares'!$B$240,T135&lt;&gt;'Tabelas auxiliares'!$B$241,T135&lt;&gt;'Tabelas auxiliares'!$C$240,T135&lt;&gt;'Tabelas auxiliares'!$C$241,T135&lt;&gt;'Tabelas auxiliares'!$D$240),"FOLHA DE PESSOAL",IF(Y135='Tabelas auxiliares'!$A$241,"CUSTEIO",IF(Y135='Tabelas auxiliares'!$A$240,"INVESTIMENTO","ERRO - VERIFICAR"))))</f>
        <v/>
      </c>
      <c r="AA135" s="46" t="str">
        <f t="shared" si="7"/>
        <v/>
      </c>
      <c r="AB135" s="206"/>
      <c r="AC135" s="206"/>
      <c r="AD135" s="206"/>
      <c r="AE135" s="54" t="str">
        <f t="shared" si="8"/>
        <v/>
      </c>
      <c r="AF135" s="54"/>
      <c r="AG135" s="54"/>
      <c r="AH135" s="54"/>
      <c r="AI135" s="54"/>
      <c r="AJ135" s="54"/>
      <c r="AK135" s="54"/>
      <c r="AL135" s="54"/>
      <c r="AM135" s="54"/>
      <c r="AN135" s="54"/>
      <c r="AO135" s="54"/>
      <c r="AP135" s="54"/>
    </row>
    <row r="136" spans="1:42" x14ac:dyDescent="0.25">
      <c r="A136" s="205"/>
      <c r="F136" s="33" t="str">
        <f>IFERROR(VLOOKUP(D136,'Tabelas auxiliares'!$A$3:$B$62,2,FALSE),"")</f>
        <v/>
      </c>
      <c r="G136" s="33" t="str">
        <f>IFERROR(VLOOKUP($B136,'Tabelas auxiliares'!$A$66:$C$106,2,FALSE),"")</f>
        <v/>
      </c>
      <c r="H136" s="33" t="str">
        <f>IFERROR(VLOOKUP($B136,'Tabelas auxiliares'!$A$66:$C$106,3,FALSE),"")</f>
        <v/>
      </c>
      <c r="I136" s="205"/>
      <c r="J136" s="205"/>
      <c r="K136" s="205"/>
      <c r="L136" s="205"/>
      <c r="M136" s="205"/>
      <c r="N136" s="205"/>
      <c r="O136" s="205"/>
      <c r="P136" s="205"/>
      <c r="Q136" s="205"/>
      <c r="R136" s="205"/>
      <c r="S136" s="205"/>
      <c r="T136" s="205"/>
      <c r="U136" s="205"/>
      <c r="V136" s="205"/>
      <c r="W136" s="205"/>
      <c r="X136" s="205"/>
      <c r="Y136" s="33" t="str">
        <f t="shared" si="6"/>
        <v/>
      </c>
      <c r="Z136" s="33" t="str">
        <f>IF(T136="","",IF(AND(T136&lt;&gt;'Tabelas auxiliares'!$B$240,T136&lt;&gt;'Tabelas auxiliares'!$B$241,T136&lt;&gt;'Tabelas auxiliares'!$C$240,T136&lt;&gt;'Tabelas auxiliares'!$C$241,T136&lt;&gt;'Tabelas auxiliares'!$D$240),"FOLHA DE PESSOAL",IF(Y136='Tabelas auxiliares'!$A$241,"CUSTEIO",IF(Y136='Tabelas auxiliares'!$A$240,"INVESTIMENTO","ERRO - VERIFICAR"))))</f>
        <v/>
      </c>
      <c r="AA136" s="46" t="str">
        <f t="shared" si="7"/>
        <v/>
      </c>
      <c r="AB136" s="206"/>
      <c r="AC136" s="206"/>
      <c r="AD136" s="206"/>
      <c r="AE136" s="54" t="str">
        <f t="shared" si="8"/>
        <v/>
      </c>
      <c r="AF136" s="54"/>
      <c r="AG136" s="54"/>
      <c r="AH136" s="54"/>
      <c r="AI136" s="54"/>
      <c r="AJ136" s="54"/>
      <c r="AK136" s="54"/>
      <c r="AL136" s="54"/>
      <c r="AM136" s="54"/>
      <c r="AN136" s="54"/>
      <c r="AO136" s="54"/>
      <c r="AP136" s="54"/>
    </row>
    <row r="137" spans="1:42" x14ac:dyDescent="0.25">
      <c r="A137" s="205"/>
      <c r="F137" s="33" t="str">
        <f>IFERROR(VLOOKUP(D137,'Tabelas auxiliares'!$A$3:$B$62,2,FALSE),"")</f>
        <v/>
      </c>
      <c r="G137" s="33" t="str">
        <f>IFERROR(VLOOKUP($B137,'Tabelas auxiliares'!$A$66:$C$106,2,FALSE),"")</f>
        <v/>
      </c>
      <c r="H137" s="33" t="str">
        <f>IFERROR(VLOOKUP($B137,'Tabelas auxiliares'!$A$66:$C$106,3,FALSE),"")</f>
        <v/>
      </c>
      <c r="I137" s="205"/>
      <c r="J137" s="205"/>
      <c r="K137" s="205"/>
      <c r="L137" s="205"/>
      <c r="M137" s="205"/>
      <c r="N137" s="205"/>
      <c r="O137" s="205"/>
      <c r="P137" s="205"/>
      <c r="Q137" s="205"/>
      <c r="R137" s="205"/>
      <c r="S137" s="205"/>
      <c r="T137" s="205"/>
      <c r="U137" s="205"/>
      <c r="V137" s="205"/>
      <c r="W137" s="205"/>
      <c r="X137" s="205"/>
      <c r="Y137" s="33" t="str">
        <f t="shared" si="6"/>
        <v/>
      </c>
      <c r="Z137" s="33" t="str">
        <f>IF(T137="","",IF(AND(T137&lt;&gt;'Tabelas auxiliares'!$B$240,T137&lt;&gt;'Tabelas auxiliares'!$B$241,T137&lt;&gt;'Tabelas auxiliares'!$C$240,T137&lt;&gt;'Tabelas auxiliares'!$C$241,T137&lt;&gt;'Tabelas auxiliares'!$D$240),"FOLHA DE PESSOAL",IF(Y137='Tabelas auxiliares'!$A$241,"CUSTEIO",IF(Y137='Tabelas auxiliares'!$A$240,"INVESTIMENTO","ERRO - VERIFICAR"))))</f>
        <v/>
      </c>
      <c r="AA137" s="46" t="str">
        <f t="shared" si="7"/>
        <v/>
      </c>
      <c r="AB137" s="206"/>
      <c r="AC137" s="206"/>
      <c r="AD137" s="206"/>
      <c r="AE137" s="54" t="str">
        <f t="shared" si="8"/>
        <v/>
      </c>
      <c r="AF137" s="54"/>
      <c r="AG137" s="54"/>
      <c r="AH137" s="54"/>
      <c r="AI137" s="54"/>
      <c r="AJ137" s="54"/>
      <c r="AK137" s="54"/>
      <c r="AL137" s="54"/>
      <c r="AM137" s="54"/>
      <c r="AN137" s="54"/>
      <c r="AO137" s="54"/>
      <c r="AP137" s="54"/>
    </row>
    <row r="138" spans="1:42" x14ac:dyDescent="0.25">
      <c r="A138" s="205"/>
      <c r="F138" s="33" t="str">
        <f>IFERROR(VLOOKUP(D138,'Tabelas auxiliares'!$A$3:$B$62,2,FALSE),"")</f>
        <v/>
      </c>
      <c r="G138" s="33" t="str">
        <f>IFERROR(VLOOKUP($B138,'Tabelas auxiliares'!$A$66:$C$106,2,FALSE),"")</f>
        <v/>
      </c>
      <c r="H138" s="33" t="str">
        <f>IFERROR(VLOOKUP($B138,'Tabelas auxiliares'!$A$66:$C$106,3,FALSE),"")</f>
        <v/>
      </c>
      <c r="I138" s="205"/>
      <c r="J138" s="205"/>
      <c r="K138" s="205"/>
      <c r="L138" s="205"/>
      <c r="M138" s="205"/>
      <c r="N138" s="205"/>
      <c r="O138" s="205"/>
      <c r="P138" s="205"/>
      <c r="Q138" s="205"/>
      <c r="R138" s="205"/>
      <c r="S138" s="205"/>
      <c r="T138" s="205"/>
      <c r="U138" s="205"/>
      <c r="V138" s="205"/>
      <c r="W138" s="205"/>
      <c r="X138" s="205"/>
      <c r="Y138" s="33" t="str">
        <f t="shared" si="6"/>
        <v/>
      </c>
      <c r="Z138" s="33" t="str">
        <f>IF(T138="","",IF(AND(T138&lt;&gt;'Tabelas auxiliares'!$B$240,T138&lt;&gt;'Tabelas auxiliares'!$B$241,T138&lt;&gt;'Tabelas auxiliares'!$C$240,T138&lt;&gt;'Tabelas auxiliares'!$C$241,T138&lt;&gt;'Tabelas auxiliares'!$D$240),"FOLHA DE PESSOAL",IF(Y138='Tabelas auxiliares'!$A$241,"CUSTEIO",IF(Y138='Tabelas auxiliares'!$A$240,"INVESTIMENTO","ERRO - VERIFICAR"))))</f>
        <v/>
      </c>
      <c r="AA138" s="46" t="str">
        <f t="shared" si="7"/>
        <v/>
      </c>
      <c r="AB138" s="206"/>
      <c r="AC138" s="206"/>
      <c r="AD138" s="206"/>
      <c r="AE138" s="54" t="str">
        <f t="shared" si="8"/>
        <v/>
      </c>
      <c r="AF138" s="54"/>
      <c r="AG138" s="54"/>
      <c r="AH138" s="54"/>
      <c r="AI138" s="54"/>
      <c r="AJ138" s="54"/>
      <c r="AK138" s="54"/>
      <c r="AL138" s="54"/>
      <c r="AM138" s="54"/>
      <c r="AN138" s="54"/>
      <c r="AO138" s="54"/>
      <c r="AP138" s="54"/>
    </row>
    <row r="139" spans="1:42" x14ac:dyDescent="0.25">
      <c r="A139" s="205"/>
      <c r="F139" s="33" t="str">
        <f>IFERROR(VLOOKUP(D139,'Tabelas auxiliares'!$A$3:$B$62,2,FALSE),"")</f>
        <v/>
      </c>
      <c r="G139" s="33" t="str">
        <f>IFERROR(VLOOKUP($B139,'Tabelas auxiliares'!$A$66:$C$106,2,FALSE),"")</f>
        <v/>
      </c>
      <c r="H139" s="33" t="str">
        <f>IFERROR(VLOOKUP($B139,'Tabelas auxiliares'!$A$66:$C$106,3,FALSE),"")</f>
        <v/>
      </c>
      <c r="I139" s="205"/>
      <c r="J139" s="205"/>
      <c r="K139" s="205"/>
      <c r="L139" s="205"/>
      <c r="M139" s="205"/>
      <c r="N139" s="205"/>
      <c r="O139" s="205"/>
      <c r="P139" s="205"/>
      <c r="Q139" s="205"/>
      <c r="R139" s="205"/>
      <c r="S139" s="205"/>
      <c r="T139" s="205"/>
      <c r="U139" s="205"/>
      <c r="V139" s="205"/>
      <c r="W139" s="205"/>
      <c r="X139" s="205"/>
      <c r="Y139" s="33" t="str">
        <f t="shared" si="6"/>
        <v/>
      </c>
      <c r="Z139" s="33" t="str">
        <f>IF(T139="","",IF(AND(T139&lt;&gt;'Tabelas auxiliares'!$B$240,T139&lt;&gt;'Tabelas auxiliares'!$B$241,T139&lt;&gt;'Tabelas auxiliares'!$C$240,T139&lt;&gt;'Tabelas auxiliares'!$C$241,T139&lt;&gt;'Tabelas auxiliares'!$D$240),"FOLHA DE PESSOAL",IF(Y139='Tabelas auxiliares'!$A$241,"CUSTEIO",IF(Y139='Tabelas auxiliares'!$A$240,"INVESTIMENTO","ERRO - VERIFICAR"))))</f>
        <v/>
      </c>
      <c r="AA139" s="46" t="str">
        <f t="shared" si="7"/>
        <v/>
      </c>
      <c r="AB139" s="206"/>
      <c r="AC139" s="206"/>
      <c r="AD139" s="206"/>
      <c r="AE139" s="54" t="str">
        <f t="shared" si="8"/>
        <v/>
      </c>
      <c r="AF139" s="54"/>
      <c r="AG139" s="54"/>
      <c r="AH139" s="54"/>
      <c r="AI139" s="54"/>
      <c r="AJ139" s="54"/>
      <c r="AK139" s="54"/>
      <c r="AL139" s="54"/>
      <c r="AM139" s="54"/>
      <c r="AN139" s="54"/>
      <c r="AO139" s="54"/>
      <c r="AP139" s="54"/>
    </row>
    <row r="140" spans="1:42" x14ac:dyDescent="0.25">
      <c r="A140" s="205"/>
      <c r="F140" s="33" t="str">
        <f>IFERROR(VLOOKUP(D140,'Tabelas auxiliares'!$A$3:$B$62,2,FALSE),"")</f>
        <v/>
      </c>
      <c r="G140" s="33" t="str">
        <f>IFERROR(VLOOKUP($B140,'Tabelas auxiliares'!$A$66:$C$106,2,FALSE),"")</f>
        <v/>
      </c>
      <c r="H140" s="33" t="str">
        <f>IFERROR(VLOOKUP($B140,'Tabelas auxiliares'!$A$66:$C$106,3,FALSE),"")</f>
        <v/>
      </c>
      <c r="I140" s="205"/>
      <c r="J140" s="205"/>
      <c r="K140" s="205"/>
      <c r="L140" s="205"/>
      <c r="M140" s="205"/>
      <c r="N140" s="205"/>
      <c r="O140" s="205"/>
      <c r="P140" s="205"/>
      <c r="Q140" s="205"/>
      <c r="R140" s="205"/>
      <c r="S140" s="205"/>
      <c r="T140" s="205"/>
      <c r="U140" s="205"/>
      <c r="V140" s="205"/>
      <c r="W140" s="205"/>
      <c r="X140" s="205"/>
      <c r="Y140" s="33" t="str">
        <f t="shared" si="6"/>
        <v/>
      </c>
      <c r="Z140" s="33" t="str">
        <f>IF(T140="","",IF(AND(T140&lt;&gt;'Tabelas auxiliares'!$B$240,T140&lt;&gt;'Tabelas auxiliares'!$B$241,T140&lt;&gt;'Tabelas auxiliares'!$C$240,T140&lt;&gt;'Tabelas auxiliares'!$C$241,T140&lt;&gt;'Tabelas auxiliares'!$D$240),"FOLHA DE PESSOAL",IF(Y140='Tabelas auxiliares'!$A$241,"CUSTEIO",IF(Y140='Tabelas auxiliares'!$A$240,"INVESTIMENTO","ERRO - VERIFICAR"))))</f>
        <v/>
      </c>
      <c r="AA140" s="46" t="str">
        <f t="shared" si="7"/>
        <v/>
      </c>
      <c r="AB140" s="206"/>
      <c r="AC140" s="206"/>
      <c r="AD140" s="205"/>
      <c r="AE140" s="54" t="str">
        <f t="shared" si="8"/>
        <v/>
      </c>
      <c r="AF140" s="54"/>
      <c r="AG140" s="54"/>
      <c r="AH140" s="54"/>
      <c r="AI140" s="54"/>
      <c r="AJ140" s="54"/>
      <c r="AK140" s="54"/>
      <c r="AL140" s="54"/>
      <c r="AM140" s="54"/>
      <c r="AN140" s="54"/>
      <c r="AO140" s="54"/>
      <c r="AP140" s="54"/>
    </row>
    <row r="141" spans="1:42" x14ac:dyDescent="0.25">
      <c r="A141" s="205"/>
      <c r="F141" s="33" t="str">
        <f>IFERROR(VLOOKUP(D141,'Tabelas auxiliares'!$A$3:$B$62,2,FALSE),"")</f>
        <v/>
      </c>
      <c r="G141" s="33" t="str">
        <f>IFERROR(VLOOKUP($B141,'Tabelas auxiliares'!$A$66:$C$106,2,FALSE),"")</f>
        <v/>
      </c>
      <c r="H141" s="33" t="str">
        <f>IFERROR(VLOOKUP($B141,'Tabelas auxiliares'!$A$66:$C$106,3,FALSE),"")</f>
        <v/>
      </c>
      <c r="I141" s="205"/>
      <c r="J141" s="205"/>
      <c r="K141" s="205"/>
      <c r="L141" s="205"/>
      <c r="M141" s="205"/>
      <c r="N141" s="205"/>
      <c r="O141" s="205"/>
      <c r="P141" s="205"/>
      <c r="Q141" s="205"/>
      <c r="R141" s="205"/>
      <c r="S141" s="205"/>
      <c r="T141" s="205"/>
      <c r="U141" s="205"/>
      <c r="V141" s="205"/>
      <c r="W141" s="205"/>
      <c r="X141" s="205"/>
      <c r="Y141" s="33" t="str">
        <f t="shared" si="6"/>
        <v/>
      </c>
      <c r="Z141" s="33" t="str">
        <f>IF(T141="","",IF(AND(T141&lt;&gt;'Tabelas auxiliares'!$B$240,T141&lt;&gt;'Tabelas auxiliares'!$B$241,T141&lt;&gt;'Tabelas auxiliares'!$C$240,T141&lt;&gt;'Tabelas auxiliares'!$C$241,T141&lt;&gt;'Tabelas auxiliares'!$D$240),"FOLHA DE PESSOAL",IF(Y141='Tabelas auxiliares'!$A$241,"CUSTEIO",IF(Y141='Tabelas auxiliares'!$A$240,"INVESTIMENTO","ERRO - VERIFICAR"))))</f>
        <v/>
      </c>
      <c r="AA141" s="46" t="str">
        <f t="shared" si="7"/>
        <v/>
      </c>
      <c r="AB141" s="206"/>
      <c r="AC141" s="206"/>
      <c r="AD141" s="206"/>
      <c r="AE141" s="54" t="str">
        <f t="shared" si="8"/>
        <v/>
      </c>
      <c r="AF141" s="54"/>
      <c r="AG141" s="54"/>
      <c r="AH141" s="54"/>
      <c r="AI141" s="54"/>
      <c r="AJ141" s="54"/>
      <c r="AK141" s="54"/>
      <c r="AL141" s="54"/>
      <c r="AM141" s="54"/>
      <c r="AN141" s="54"/>
      <c r="AO141" s="54"/>
      <c r="AP141" s="54"/>
    </row>
    <row r="142" spans="1:42" x14ac:dyDescent="0.25">
      <c r="A142" s="205"/>
      <c r="F142" s="33" t="str">
        <f>IFERROR(VLOOKUP(D142,'Tabelas auxiliares'!$A$3:$B$62,2,FALSE),"")</f>
        <v/>
      </c>
      <c r="G142" s="33" t="str">
        <f>IFERROR(VLOOKUP($B142,'Tabelas auxiliares'!$A$66:$C$106,2,FALSE),"")</f>
        <v/>
      </c>
      <c r="H142" s="33" t="str">
        <f>IFERROR(VLOOKUP($B142,'Tabelas auxiliares'!$A$66:$C$106,3,FALSE),"")</f>
        <v/>
      </c>
      <c r="I142" s="205"/>
      <c r="J142" s="205"/>
      <c r="K142" s="205"/>
      <c r="L142" s="205"/>
      <c r="M142" s="205"/>
      <c r="N142" s="205"/>
      <c r="O142" s="205"/>
      <c r="P142" s="205"/>
      <c r="Q142" s="205"/>
      <c r="R142" s="205"/>
      <c r="S142" s="205"/>
      <c r="T142" s="205"/>
      <c r="U142" s="205"/>
      <c r="V142" s="205"/>
      <c r="W142" s="205"/>
      <c r="X142" s="205"/>
      <c r="Y142" s="33" t="str">
        <f t="shared" si="6"/>
        <v/>
      </c>
      <c r="Z142" s="33" t="str">
        <f>IF(T142="","",IF(AND(T142&lt;&gt;'Tabelas auxiliares'!$B$240,T142&lt;&gt;'Tabelas auxiliares'!$B$241,T142&lt;&gt;'Tabelas auxiliares'!$C$240,T142&lt;&gt;'Tabelas auxiliares'!$C$241,T142&lt;&gt;'Tabelas auxiliares'!$D$240),"FOLHA DE PESSOAL",IF(Y142='Tabelas auxiliares'!$A$241,"CUSTEIO",IF(Y142='Tabelas auxiliares'!$A$240,"INVESTIMENTO","ERRO - VERIFICAR"))))</f>
        <v/>
      </c>
      <c r="AA142" s="46" t="str">
        <f t="shared" si="7"/>
        <v/>
      </c>
      <c r="AB142" s="206"/>
      <c r="AC142" s="206"/>
      <c r="AD142" s="205"/>
      <c r="AE142" s="54" t="str">
        <f t="shared" si="8"/>
        <v/>
      </c>
      <c r="AF142" s="54"/>
      <c r="AG142" s="54"/>
      <c r="AH142" s="54"/>
      <c r="AI142" s="54"/>
      <c r="AJ142" s="54"/>
      <c r="AK142" s="54"/>
      <c r="AL142" s="54"/>
      <c r="AM142" s="54"/>
      <c r="AN142" s="54"/>
      <c r="AO142" s="54"/>
      <c r="AP142" s="54"/>
    </row>
    <row r="143" spans="1:42" x14ac:dyDescent="0.25">
      <c r="A143" s="205"/>
      <c r="F143" s="33" t="str">
        <f>IFERROR(VLOOKUP(D143,'Tabelas auxiliares'!$A$3:$B$62,2,FALSE),"")</f>
        <v/>
      </c>
      <c r="G143" s="33" t="str">
        <f>IFERROR(VLOOKUP($B143,'Tabelas auxiliares'!$A$66:$C$106,2,FALSE),"")</f>
        <v/>
      </c>
      <c r="H143" s="33" t="str">
        <f>IFERROR(VLOOKUP($B143,'Tabelas auxiliares'!$A$66:$C$106,3,FALSE),"")</f>
        <v/>
      </c>
      <c r="I143" s="205"/>
      <c r="J143" s="205"/>
      <c r="K143" s="205"/>
      <c r="L143" s="205"/>
      <c r="M143" s="205"/>
      <c r="N143" s="205"/>
      <c r="O143" s="205"/>
      <c r="P143" s="205"/>
      <c r="Q143" s="205"/>
      <c r="R143" s="205"/>
      <c r="S143" s="205"/>
      <c r="T143" s="205"/>
      <c r="U143" s="205"/>
      <c r="V143" s="205"/>
      <c r="W143" s="205"/>
      <c r="X143" s="205"/>
      <c r="Y143" s="33" t="str">
        <f t="shared" si="6"/>
        <v/>
      </c>
      <c r="Z143" s="33" t="str">
        <f>IF(T143="","",IF(AND(T143&lt;&gt;'Tabelas auxiliares'!$B$240,T143&lt;&gt;'Tabelas auxiliares'!$B$241,T143&lt;&gt;'Tabelas auxiliares'!$C$240,T143&lt;&gt;'Tabelas auxiliares'!$C$241,T143&lt;&gt;'Tabelas auxiliares'!$D$240),"FOLHA DE PESSOAL",IF(Y143='Tabelas auxiliares'!$A$241,"CUSTEIO",IF(Y143='Tabelas auxiliares'!$A$240,"INVESTIMENTO","ERRO - VERIFICAR"))))</f>
        <v/>
      </c>
      <c r="AA143" s="46" t="str">
        <f t="shared" si="7"/>
        <v/>
      </c>
      <c r="AB143" s="206"/>
      <c r="AC143" s="206"/>
      <c r="AD143" s="205"/>
      <c r="AE143" s="54" t="str">
        <f t="shared" si="8"/>
        <v/>
      </c>
      <c r="AF143" s="54"/>
      <c r="AG143" s="54"/>
      <c r="AH143" s="54"/>
      <c r="AI143" s="54"/>
      <c r="AJ143" s="54"/>
      <c r="AK143" s="54"/>
      <c r="AL143" s="54"/>
      <c r="AM143" s="54"/>
      <c r="AN143" s="54"/>
      <c r="AO143" s="54"/>
      <c r="AP143" s="54"/>
    </row>
    <row r="144" spans="1:42" x14ac:dyDescent="0.25">
      <c r="A144" s="205"/>
      <c r="F144" s="33" t="str">
        <f>IFERROR(VLOOKUP(D144,'Tabelas auxiliares'!$A$3:$B$62,2,FALSE),"")</f>
        <v/>
      </c>
      <c r="G144" s="33" t="str">
        <f>IFERROR(VLOOKUP($B144,'Tabelas auxiliares'!$A$66:$C$106,2,FALSE),"")</f>
        <v/>
      </c>
      <c r="H144" s="33" t="str">
        <f>IFERROR(VLOOKUP($B144,'Tabelas auxiliares'!$A$66:$C$106,3,FALSE),"")</f>
        <v/>
      </c>
      <c r="I144" s="205"/>
      <c r="J144" s="205"/>
      <c r="K144" s="205"/>
      <c r="L144" s="205"/>
      <c r="M144" s="205"/>
      <c r="N144" s="205"/>
      <c r="O144" s="205"/>
      <c r="P144" s="205"/>
      <c r="Q144" s="205"/>
      <c r="R144" s="205"/>
      <c r="S144" s="205"/>
      <c r="T144" s="205"/>
      <c r="U144" s="205"/>
      <c r="V144" s="205"/>
      <c r="W144" s="205"/>
      <c r="X144" s="205"/>
      <c r="Y144" s="33" t="str">
        <f t="shared" si="6"/>
        <v/>
      </c>
      <c r="Z144" s="33" t="str">
        <f>IF(T144="","",IF(AND(T144&lt;&gt;'Tabelas auxiliares'!$B$240,T144&lt;&gt;'Tabelas auxiliares'!$B$241,T144&lt;&gt;'Tabelas auxiliares'!$C$240,T144&lt;&gt;'Tabelas auxiliares'!$C$241,T144&lt;&gt;'Tabelas auxiliares'!$D$240),"FOLHA DE PESSOAL",IF(Y144='Tabelas auxiliares'!$A$241,"CUSTEIO",IF(Y144='Tabelas auxiliares'!$A$240,"INVESTIMENTO","ERRO - VERIFICAR"))))</f>
        <v/>
      </c>
      <c r="AA144" s="46" t="str">
        <f t="shared" si="7"/>
        <v/>
      </c>
      <c r="AB144" s="206"/>
      <c r="AC144" s="206"/>
      <c r="AD144" s="205"/>
      <c r="AE144" s="54" t="str">
        <f t="shared" si="8"/>
        <v/>
      </c>
      <c r="AF144" s="54"/>
      <c r="AG144" s="54"/>
      <c r="AH144" s="54"/>
      <c r="AI144" s="54"/>
      <c r="AJ144" s="54"/>
      <c r="AK144" s="54"/>
      <c r="AL144" s="54"/>
      <c r="AM144" s="54"/>
      <c r="AN144" s="54"/>
      <c r="AO144" s="54"/>
      <c r="AP144" s="54"/>
    </row>
    <row r="145" spans="1:42" x14ac:dyDescent="0.25">
      <c r="A145" s="205"/>
      <c r="F145" s="33" t="str">
        <f>IFERROR(VLOOKUP(D145,'Tabelas auxiliares'!$A$3:$B$62,2,FALSE),"")</f>
        <v/>
      </c>
      <c r="G145" s="33" t="str">
        <f>IFERROR(VLOOKUP($B145,'Tabelas auxiliares'!$A$66:$C$106,2,FALSE),"")</f>
        <v/>
      </c>
      <c r="H145" s="33" t="str">
        <f>IFERROR(VLOOKUP($B145,'Tabelas auxiliares'!$A$66:$C$106,3,FALSE),"")</f>
        <v/>
      </c>
      <c r="I145" s="205"/>
      <c r="J145" s="205"/>
      <c r="K145" s="205"/>
      <c r="L145" s="205"/>
      <c r="M145" s="205"/>
      <c r="N145" s="205"/>
      <c r="O145" s="205"/>
      <c r="P145" s="205"/>
      <c r="Q145" s="205"/>
      <c r="R145" s="205"/>
      <c r="S145" s="205"/>
      <c r="T145" s="205"/>
      <c r="U145" s="205"/>
      <c r="V145" s="205"/>
      <c r="W145" s="205"/>
      <c r="X145" s="205"/>
      <c r="Y145" s="33" t="str">
        <f t="shared" si="6"/>
        <v/>
      </c>
      <c r="Z145" s="33" t="str">
        <f>IF(T145="","",IF(AND(T145&lt;&gt;'Tabelas auxiliares'!$B$240,T145&lt;&gt;'Tabelas auxiliares'!$B$241,T145&lt;&gt;'Tabelas auxiliares'!$C$240,T145&lt;&gt;'Tabelas auxiliares'!$C$241,T145&lt;&gt;'Tabelas auxiliares'!$D$240),"FOLHA DE PESSOAL",IF(Y145='Tabelas auxiliares'!$A$241,"CUSTEIO",IF(Y145='Tabelas auxiliares'!$A$240,"INVESTIMENTO","ERRO - VERIFICAR"))))</f>
        <v/>
      </c>
      <c r="AA145" s="46" t="str">
        <f t="shared" si="7"/>
        <v/>
      </c>
      <c r="AB145" s="206"/>
      <c r="AC145" s="206"/>
      <c r="AD145" s="205"/>
      <c r="AE145" s="54" t="str">
        <f t="shared" si="8"/>
        <v/>
      </c>
      <c r="AF145" s="54"/>
      <c r="AG145" s="54"/>
      <c r="AH145" s="54"/>
      <c r="AI145" s="54"/>
      <c r="AJ145" s="54"/>
      <c r="AK145" s="54"/>
      <c r="AL145" s="54"/>
      <c r="AM145" s="54"/>
      <c r="AN145" s="54"/>
      <c r="AO145" s="54"/>
      <c r="AP145" s="54"/>
    </row>
    <row r="146" spans="1:42" x14ac:dyDescent="0.25">
      <c r="A146" s="205"/>
      <c r="F146" s="33" t="str">
        <f>IFERROR(VLOOKUP(D146,'Tabelas auxiliares'!$A$3:$B$62,2,FALSE),"")</f>
        <v/>
      </c>
      <c r="G146" s="33" t="str">
        <f>IFERROR(VLOOKUP($B146,'Tabelas auxiliares'!$A$66:$C$106,2,FALSE),"")</f>
        <v/>
      </c>
      <c r="H146" s="33" t="str">
        <f>IFERROR(VLOOKUP($B146,'Tabelas auxiliares'!$A$66:$C$106,3,FALSE),"")</f>
        <v/>
      </c>
      <c r="I146" s="205"/>
      <c r="J146" s="205"/>
      <c r="K146" s="205"/>
      <c r="L146" s="205"/>
      <c r="M146" s="205"/>
      <c r="N146" s="205"/>
      <c r="O146" s="205"/>
      <c r="P146" s="205"/>
      <c r="Q146" s="205"/>
      <c r="R146" s="205"/>
      <c r="S146" s="205"/>
      <c r="T146" s="205"/>
      <c r="U146" s="205"/>
      <c r="V146" s="205"/>
      <c r="W146" s="205"/>
      <c r="X146" s="205"/>
      <c r="Y146" s="33" t="str">
        <f t="shared" si="6"/>
        <v/>
      </c>
      <c r="Z146" s="33" t="str">
        <f>IF(T146="","",IF(AND(T146&lt;&gt;'Tabelas auxiliares'!$B$240,T146&lt;&gt;'Tabelas auxiliares'!$B$241,T146&lt;&gt;'Tabelas auxiliares'!$C$240,T146&lt;&gt;'Tabelas auxiliares'!$C$241,T146&lt;&gt;'Tabelas auxiliares'!$D$240),"FOLHA DE PESSOAL",IF(Y146='Tabelas auxiliares'!$A$241,"CUSTEIO",IF(Y146='Tabelas auxiliares'!$A$240,"INVESTIMENTO","ERRO - VERIFICAR"))))</f>
        <v/>
      </c>
      <c r="AA146" s="46" t="str">
        <f t="shared" si="7"/>
        <v/>
      </c>
      <c r="AB146" s="206"/>
      <c r="AC146" s="206"/>
      <c r="AD146" s="206"/>
      <c r="AE146" s="54" t="str">
        <f t="shared" si="8"/>
        <v/>
      </c>
      <c r="AF146" s="54"/>
      <c r="AG146" s="54"/>
      <c r="AH146" s="54"/>
      <c r="AI146" s="54"/>
      <c r="AJ146" s="54"/>
      <c r="AK146" s="54"/>
      <c r="AL146" s="54"/>
      <c r="AM146" s="54"/>
      <c r="AN146" s="54"/>
      <c r="AO146" s="54"/>
      <c r="AP146" s="54"/>
    </row>
    <row r="147" spans="1:42" x14ac:dyDescent="0.25">
      <c r="A147" s="205"/>
      <c r="F147" s="33" t="str">
        <f>IFERROR(VLOOKUP(D147,'Tabelas auxiliares'!$A$3:$B$62,2,FALSE),"")</f>
        <v/>
      </c>
      <c r="G147" s="33" t="str">
        <f>IFERROR(VLOOKUP($B147,'Tabelas auxiliares'!$A$66:$C$106,2,FALSE),"")</f>
        <v/>
      </c>
      <c r="H147" s="33" t="str">
        <f>IFERROR(VLOOKUP($B147,'Tabelas auxiliares'!$A$66:$C$106,3,FALSE),"")</f>
        <v/>
      </c>
      <c r="I147" s="205"/>
      <c r="J147" s="205"/>
      <c r="K147" s="205"/>
      <c r="L147" s="205"/>
      <c r="M147" s="205"/>
      <c r="N147" s="205"/>
      <c r="O147" s="205"/>
      <c r="P147" s="205"/>
      <c r="Q147" s="205"/>
      <c r="R147" s="205"/>
      <c r="S147" s="205"/>
      <c r="T147" s="205"/>
      <c r="U147" s="205"/>
      <c r="V147" s="205"/>
      <c r="W147" s="205"/>
      <c r="X147" s="205"/>
      <c r="Y147" s="33" t="str">
        <f t="shared" si="6"/>
        <v/>
      </c>
      <c r="Z147" s="33" t="str">
        <f>IF(T147="","",IF(AND(T147&lt;&gt;'Tabelas auxiliares'!$B$240,T147&lt;&gt;'Tabelas auxiliares'!$B$241,T147&lt;&gt;'Tabelas auxiliares'!$C$240,T147&lt;&gt;'Tabelas auxiliares'!$C$241,T147&lt;&gt;'Tabelas auxiliares'!$D$240),"FOLHA DE PESSOAL",IF(Y147='Tabelas auxiliares'!$A$241,"CUSTEIO",IF(Y147='Tabelas auxiliares'!$A$240,"INVESTIMENTO","ERRO - VERIFICAR"))))</f>
        <v/>
      </c>
      <c r="AA147" s="46" t="str">
        <f t="shared" si="7"/>
        <v/>
      </c>
      <c r="AB147" s="206"/>
      <c r="AC147" s="206"/>
      <c r="AD147" s="206"/>
      <c r="AE147" s="54" t="str">
        <f t="shared" si="8"/>
        <v/>
      </c>
      <c r="AF147" s="54"/>
      <c r="AG147" s="54"/>
      <c r="AH147" s="54"/>
      <c r="AI147" s="54"/>
      <c r="AJ147" s="54"/>
      <c r="AK147" s="54"/>
      <c r="AL147" s="54"/>
      <c r="AM147" s="54"/>
      <c r="AN147" s="54"/>
      <c r="AO147" s="54"/>
      <c r="AP147" s="54"/>
    </row>
    <row r="148" spans="1:42" x14ac:dyDescent="0.25">
      <c r="A148" s="205"/>
      <c r="F148" s="33" t="str">
        <f>IFERROR(VLOOKUP(D148,'Tabelas auxiliares'!$A$3:$B$62,2,FALSE),"")</f>
        <v/>
      </c>
      <c r="G148" s="33" t="str">
        <f>IFERROR(VLOOKUP($B148,'Tabelas auxiliares'!$A$66:$C$106,2,FALSE),"")</f>
        <v/>
      </c>
      <c r="H148" s="33" t="str">
        <f>IFERROR(VLOOKUP($B148,'Tabelas auxiliares'!$A$66:$C$106,3,FALSE),"")</f>
        <v/>
      </c>
      <c r="I148" s="205"/>
      <c r="J148" s="205"/>
      <c r="K148" s="205"/>
      <c r="L148" s="205"/>
      <c r="M148" s="205"/>
      <c r="N148" s="205"/>
      <c r="O148" s="205"/>
      <c r="P148" s="205"/>
      <c r="Q148" s="205"/>
      <c r="R148" s="205"/>
      <c r="S148" s="205"/>
      <c r="T148" s="205"/>
      <c r="U148" s="205"/>
      <c r="V148" s="205"/>
      <c r="W148" s="205"/>
      <c r="X148" s="205"/>
      <c r="Y148" s="33" t="str">
        <f t="shared" si="6"/>
        <v/>
      </c>
      <c r="Z148" s="33" t="str">
        <f>IF(T148="","",IF(AND(T148&lt;&gt;'Tabelas auxiliares'!$B$240,T148&lt;&gt;'Tabelas auxiliares'!$B$241,T148&lt;&gt;'Tabelas auxiliares'!$C$240,T148&lt;&gt;'Tabelas auxiliares'!$C$241,T148&lt;&gt;'Tabelas auxiliares'!$D$240),"FOLHA DE PESSOAL",IF(Y148='Tabelas auxiliares'!$A$241,"CUSTEIO",IF(Y148='Tabelas auxiliares'!$A$240,"INVESTIMENTO","ERRO - VERIFICAR"))))</f>
        <v/>
      </c>
      <c r="AA148" s="46" t="str">
        <f t="shared" si="7"/>
        <v/>
      </c>
      <c r="AB148" s="206"/>
      <c r="AC148" s="206"/>
      <c r="AD148" s="205"/>
      <c r="AE148" s="54" t="str">
        <f t="shared" si="8"/>
        <v/>
      </c>
      <c r="AF148" s="54"/>
      <c r="AG148" s="54"/>
      <c r="AH148" s="54"/>
      <c r="AI148" s="54"/>
      <c r="AJ148" s="54"/>
      <c r="AK148" s="54"/>
      <c r="AL148" s="54"/>
      <c r="AM148" s="54"/>
      <c r="AN148" s="54"/>
      <c r="AO148" s="54"/>
      <c r="AP148" s="54"/>
    </row>
    <row r="149" spans="1:42" x14ac:dyDescent="0.25">
      <c r="A149" s="205"/>
      <c r="F149" s="33" t="str">
        <f>IFERROR(VLOOKUP(D149,'Tabelas auxiliares'!$A$3:$B$62,2,FALSE),"")</f>
        <v/>
      </c>
      <c r="G149" s="33" t="str">
        <f>IFERROR(VLOOKUP($B149,'Tabelas auxiliares'!$A$66:$C$106,2,FALSE),"")</f>
        <v/>
      </c>
      <c r="H149" s="33" t="str">
        <f>IFERROR(VLOOKUP($B149,'Tabelas auxiliares'!$A$66:$C$106,3,FALSE),"")</f>
        <v/>
      </c>
      <c r="I149" s="205"/>
      <c r="J149" s="205"/>
      <c r="K149" s="205"/>
      <c r="L149" s="205"/>
      <c r="M149" s="205"/>
      <c r="N149" s="205"/>
      <c r="O149" s="205"/>
      <c r="P149" s="205"/>
      <c r="Q149" s="205"/>
      <c r="R149" s="205"/>
      <c r="S149" s="205"/>
      <c r="T149" s="205"/>
      <c r="U149" s="205"/>
      <c r="V149" s="205"/>
      <c r="W149" s="205"/>
      <c r="X149" s="205"/>
      <c r="Y149" s="33" t="str">
        <f t="shared" si="6"/>
        <v/>
      </c>
      <c r="Z149" s="33" t="str">
        <f>IF(T149="","",IF(AND(T149&lt;&gt;'Tabelas auxiliares'!$B$240,T149&lt;&gt;'Tabelas auxiliares'!$B$241,T149&lt;&gt;'Tabelas auxiliares'!$C$240,T149&lt;&gt;'Tabelas auxiliares'!$C$241,T149&lt;&gt;'Tabelas auxiliares'!$D$240),"FOLHA DE PESSOAL",IF(Y149='Tabelas auxiliares'!$A$241,"CUSTEIO",IF(Y149='Tabelas auxiliares'!$A$240,"INVESTIMENTO","ERRO - VERIFICAR"))))</f>
        <v/>
      </c>
      <c r="AA149" s="46" t="str">
        <f t="shared" si="7"/>
        <v/>
      </c>
      <c r="AB149" s="206"/>
      <c r="AC149" s="206"/>
      <c r="AD149" s="205"/>
      <c r="AE149" s="54" t="str">
        <f t="shared" si="8"/>
        <v/>
      </c>
      <c r="AF149" s="54"/>
      <c r="AG149" s="54"/>
      <c r="AH149" s="54"/>
      <c r="AI149" s="54"/>
      <c r="AJ149" s="54"/>
      <c r="AK149" s="54"/>
      <c r="AL149" s="54"/>
      <c r="AM149" s="54"/>
      <c r="AN149" s="54"/>
      <c r="AO149" s="54"/>
      <c r="AP149" s="54"/>
    </row>
    <row r="150" spans="1:42" x14ac:dyDescent="0.25">
      <c r="A150" s="205"/>
      <c r="F150" s="33" t="str">
        <f>IFERROR(VLOOKUP(D150,'Tabelas auxiliares'!$A$3:$B$62,2,FALSE),"")</f>
        <v/>
      </c>
      <c r="G150" s="33" t="str">
        <f>IFERROR(VLOOKUP($B150,'Tabelas auxiliares'!$A$66:$C$106,2,FALSE),"")</f>
        <v/>
      </c>
      <c r="H150" s="33" t="str">
        <f>IFERROR(VLOOKUP($B150,'Tabelas auxiliares'!$A$66:$C$106,3,FALSE),"")</f>
        <v/>
      </c>
      <c r="I150" s="205"/>
      <c r="J150" s="205"/>
      <c r="K150" s="205"/>
      <c r="L150" s="205"/>
      <c r="M150" s="205"/>
      <c r="N150" s="205"/>
      <c r="O150" s="205"/>
      <c r="P150" s="205"/>
      <c r="Q150" s="205"/>
      <c r="R150" s="205"/>
      <c r="S150" s="205"/>
      <c r="T150" s="205"/>
      <c r="U150" s="205"/>
      <c r="V150" s="205"/>
      <c r="W150" s="205"/>
      <c r="X150" s="205"/>
      <c r="Y150" s="33" t="str">
        <f t="shared" si="6"/>
        <v/>
      </c>
      <c r="Z150" s="33" t="str">
        <f>IF(T150="","",IF(AND(T150&lt;&gt;'Tabelas auxiliares'!$B$240,T150&lt;&gt;'Tabelas auxiliares'!$B$241,T150&lt;&gt;'Tabelas auxiliares'!$C$240,T150&lt;&gt;'Tabelas auxiliares'!$C$241,T150&lt;&gt;'Tabelas auxiliares'!$D$240),"FOLHA DE PESSOAL",IF(Y150='Tabelas auxiliares'!$A$241,"CUSTEIO",IF(Y150='Tabelas auxiliares'!$A$240,"INVESTIMENTO","ERRO - VERIFICAR"))))</f>
        <v/>
      </c>
      <c r="AA150" s="46" t="str">
        <f t="shared" si="7"/>
        <v/>
      </c>
      <c r="AB150" s="206"/>
      <c r="AC150" s="206"/>
      <c r="AD150" s="206"/>
      <c r="AE150" s="54" t="str">
        <f t="shared" si="8"/>
        <v/>
      </c>
      <c r="AF150" s="54"/>
      <c r="AG150" s="54"/>
      <c r="AH150" s="54"/>
      <c r="AI150" s="54"/>
      <c r="AJ150" s="54"/>
      <c r="AK150" s="54"/>
      <c r="AL150" s="54"/>
      <c r="AM150" s="54"/>
      <c r="AN150" s="54"/>
      <c r="AO150" s="54"/>
      <c r="AP150" s="54"/>
    </row>
    <row r="151" spans="1:42" x14ac:dyDescent="0.25">
      <c r="A151" s="205"/>
      <c r="F151" s="33" t="str">
        <f>IFERROR(VLOOKUP(D151,'Tabelas auxiliares'!$A$3:$B$62,2,FALSE),"")</f>
        <v/>
      </c>
      <c r="G151" s="33" t="str">
        <f>IFERROR(VLOOKUP($B151,'Tabelas auxiliares'!$A$66:$C$106,2,FALSE),"")</f>
        <v/>
      </c>
      <c r="H151" s="33" t="str">
        <f>IFERROR(VLOOKUP($B151,'Tabelas auxiliares'!$A$66:$C$106,3,FALSE),"")</f>
        <v/>
      </c>
      <c r="I151" s="205"/>
      <c r="J151" s="205"/>
      <c r="K151" s="205"/>
      <c r="L151" s="205"/>
      <c r="M151" s="205"/>
      <c r="N151" s="205"/>
      <c r="O151" s="205"/>
      <c r="P151" s="205"/>
      <c r="Q151" s="205"/>
      <c r="R151" s="205"/>
      <c r="S151" s="205"/>
      <c r="T151" s="205"/>
      <c r="U151" s="205"/>
      <c r="V151" s="205"/>
      <c r="W151" s="205"/>
      <c r="X151" s="205"/>
      <c r="Y151" s="33" t="str">
        <f t="shared" si="6"/>
        <v/>
      </c>
      <c r="Z151" s="33" t="str">
        <f>IF(T151="","",IF(AND(T151&lt;&gt;'Tabelas auxiliares'!$B$240,T151&lt;&gt;'Tabelas auxiliares'!$B$241,T151&lt;&gt;'Tabelas auxiliares'!$C$240,T151&lt;&gt;'Tabelas auxiliares'!$C$241,T151&lt;&gt;'Tabelas auxiliares'!$D$240),"FOLHA DE PESSOAL",IF(Y151='Tabelas auxiliares'!$A$241,"CUSTEIO",IF(Y151='Tabelas auxiliares'!$A$240,"INVESTIMENTO","ERRO - VERIFICAR"))))</f>
        <v/>
      </c>
      <c r="AA151" s="46" t="str">
        <f t="shared" si="7"/>
        <v/>
      </c>
      <c r="AB151" s="206"/>
      <c r="AC151" s="206"/>
      <c r="AD151" s="206"/>
      <c r="AE151" s="54" t="str">
        <f t="shared" si="8"/>
        <v/>
      </c>
      <c r="AF151" s="54"/>
      <c r="AG151" s="54"/>
      <c r="AH151" s="54"/>
      <c r="AI151" s="54"/>
      <c r="AJ151" s="54"/>
      <c r="AK151" s="54"/>
      <c r="AL151" s="54"/>
      <c r="AM151" s="54"/>
      <c r="AN151" s="54"/>
      <c r="AO151" s="54"/>
      <c r="AP151" s="54"/>
    </row>
    <row r="152" spans="1:42" x14ac:dyDescent="0.25">
      <c r="A152" s="205"/>
      <c r="F152" s="33" t="str">
        <f>IFERROR(VLOOKUP(D152,'Tabelas auxiliares'!$A$3:$B$62,2,FALSE),"")</f>
        <v/>
      </c>
      <c r="G152" s="33" t="str">
        <f>IFERROR(VLOOKUP($B152,'Tabelas auxiliares'!$A$66:$C$106,2,FALSE),"")</f>
        <v/>
      </c>
      <c r="H152" s="33" t="str">
        <f>IFERROR(VLOOKUP($B152,'Tabelas auxiliares'!$A$66:$C$106,3,FALSE),"")</f>
        <v/>
      </c>
      <c r="I152" s="205"/>
      <c r="J152" s="205"/>
      <c r="K152" s="205"/>
      <c r="L152" s="205"/>
      <c r="M152" s="205"/>
      <c r="N152" s="205"/>
      <c r="O152" s="205"/>
      <c r="P152" s="205"/>
      <c r="Q152" s="205"/>
      <c r="R152" s="205"/>
      <c r="S152" s="205"/>
      <c r="T152" s="205"/>
      <c r="U152" s="205"/>
      <c r="V152" s="205"/>
      <c r="W152" s="205"/>
      <c r="X152" s="205"/>
      <c r="Y152" s="33" t="str">
        <f t="shared" si="6"/>
        <v/>
      </c>
      <c r="Z152" s="33" t="str">
        <f>IF(T152="","",IF(AND(T152&lt;&gt;'Tabelas auxiliares'!$B$240,T152&lt;&gt;'Tabelas auxiliares'!$B$241,T152&lt;&gt;'Tabelas auxiliares'!$C$240,T152&lt;&gt;'Tabelas auxiliares'!$C$241,T152&lt;&gt;'Tabelas auxiliares'!$D$240),"FOLHA DE PESSOAL",IF(Y152='Tabelas auxiliares'!$A$241,"CUSTEIO",IF(Y152='Tabelas auxiliares'!$A$240,"INVESTIMENTO","ERRO - VERIFICAR"))))</f>
        <v/>
      </c>
      <c r="AA152" s="46" t="str">
        <f t="shared" si="7"/>
        <v/>
      </c>
      <c r="AB152" s="206"/>
      <c r="AC152" s="206"/>
      <c r="AD152" s="206"/>
      <c r="AE152" s="54" t="str">
        <f t="shared" si="8"/>
        <v/>
      </c>
      <c r="AF152" s="54"/>
      <c r="AG152" s="54"/>
      <c r="AH152" s="54"/>
      <c r="AI152" s="54"/>
      <c r="AJ152" s="54"/>
      <c r="AK152" s="54"/>
      <c r="AL152" s="54"/>
      <c r="AM152" s="54"/>
      <c r="AN152" s="54"/>
      <c r="AO152" s="54"/>
      <c r="AP152" s="54"/>
    </row>
    <row r="153" spans="1:42" x14ac:dyDescent="0.25">
      <c r="A153" s="205"/>
      <c r="F153" s="33" t="str">
        <f>IFERROR(VLOOKUP(D153,'Tabelas auxiliares'!$A$3:$B$62,2,FALSE),"")</f>
        <v/>
      </c>
      <c r="G153" s="33" t="str">
        <f>IFERROR(VLOOKUP($B153,'Tabelas auxiliares'!$A$66:$C$106,2,FALSE),"")</f>
        <v/>
      </c>
      <c r="H153" s="33" t="str">
        <f>IFERROR(VLOOKUP($B153,'Tabelas auxiliares'!$A$66:$C$106,3,FALSE),"")</f>
        <v/>
      </c>
      <c r="I153" s="205"/>
      <c r="J153" s="205"/>
      <c r="K153" s="205"/>
      <c r="L153" s="205"/>
      <c r="M153" s="205"/>
      <c r="N153" s="205"/>
      <c r="O153" s="205"/>
      <c r="P153" s="205"/>
      <c r="Q153" s="205"/>
      <c r="R153" s="205"/>
      <c r="S153" s="205"/>
      <c r="T153" s="205"/>
      <c r="U153" s="205"/>
      <c r="V153" s="205"/>
      <c r="W153" s="205"/>
      <c r="X153" s="205"/>
      <c r="Y153" s="33" t="str">
        <f t="shared" si="6"/>
        <v/>
      </c>
      <c r="Z153" s="33" t="str">
        <f>IF(T153="","",IF(AND(T153&lt;&gt;'Tabelas auxiliares'!$B$240,T153&lt;&gt;'Tabelas auxiliares'!$B$241,T153&lt;&gt;'Tabelas auxiliares'!$C$240,T153&lt;&gt;'Tabelas auxiliares'!$C$241,T153&lt;&gt;'Tabelas auxiliares'!$D$240),"FOLHA DE PESSOAL",IF(Y153='Tabelas auxiliares'!$A$241,"CUSTEIO",IF(Y153='Tabelas auxiliares'!$A$240,"INVESTIMENTO","ERRO - VERIFICAR"))))</f>
        <v/>
      </c>
      <c r="AA153" s="46" t="str">
        <f t="shared" si="7"/>
        <v/>
      </c>
      <c r="AB153" s="206"/>
      <c r="AC153" s="206"/>
      <c r="AD153" s="205"/>
      <c r="AE153" s="54" t="str">
        <f t="shared" si="8"/>
        <v/>
      </c>
      <c r="AF153" s="54"/>
      <c r="AG153" s="54"/>
      <c r="AH153" s="54"/>
      <c r="AI153" s="54"/>
      <c r="AJ153" s="54"/>
      <c r="AK153" s="54"/>
      <c r="AL153" s="54"/>
      <c r="AM153" s="54"/>
      <c r="AN153" s="54"/>
      <c r="AO153" s="54"/>
      <c r="AP153" s="54"/>
    </row>
    <row r="154" spans="1:42" x14ac:dyDescent="0.25">
      <c r="A154" s="205"/>
      <c r="F154" s="33" t="str">
        <f>IFERROR(VLOOKUP(D154,'Tabelas auxiliares'!$A$3:$B$62,2,FALSE),"")</f>
        <v/>
      </c>
      <c r="G154" s="33" t="str">
        <f>IFERROR(VLOOKUP($B154,'Tabelas auxiliares'!$A$66:$C$106,2,FALSE),"")</f>
        <v/>
      </c>
      <c r="H154" s="33" t="str">
        <f>IFERROR(VLOOKUP($B154,'Tabelas auxiliares'!$A$66:$C$106,3,FALSE),"")</f>
        <v/>
      </c>
      <c r="I154" s="205"/>
      <c r="J154" s="205"/>
      <c r="K154" s="205"/>
      <c r="L154" s="205"/>
      <c r="M154" s="205"/>
      <c r="N154" s="205"/>
      <c r="O154" s="205"/>
      <c r="P154" s="205"/>
      <c r="Q154" s="205"/>
      <c r="R154" s="205"/>
      <c r="S154" s="205"/>
      <c r="T154" s="205"/>
      <c r="U154" s="205"/>
      <c r="V154" s="205"/>
      <c r="W154" s="205"/>
      <c r="X154" s="205"/>
      <c r="Y154" s="33" t="str">
        <f t="shared" si="6"/>
        <v/>
      </c>
      <c r="Z154" s="33" t="str">
        <f>IF(T154="","",IF(AND(T154&lt;&gt;'Tabelas auxiliares'!$B$240,T154&lt;&gt;'Tabelas auxiliares'!$B$241,T154&lt;&gt;'Tabelas auxiliares'!$C$240,T154&lt;&gt;'Tabelas auxiliares'!$C$241,T154&lt;&gt;'Tabelas auxiliares'!$D$240),"FOLHA DE PESSOAL",IF(Y154='Tabelas auxiliares'!$A$241,"CUSTEIO",IF(Y154='Tabelas auxiliares'!$A$240,"INVESTIMENTO","ERRO - VERIFICAR"))))</f>
        <v/>
      </c>
      <c r="AA154" s="46" t="str">
        <f t="shared" si="7"/>
        <v/>
      </c>
      <c r="AB154" s="206"/>
      <c r="AC154" s="206"/>
      <c r="AD154" s="206"/>
      <c r="AE154" s="54" t="str">
        <f t="shared" si="8"/>
        <v/>
      </c>
      <c r="AF154" s="54"/>
      <c r="AG154" s="54"/>
      <c r="AH154" s="54"/>
      <c r="AI154" s="54"/>
      <c r="AJ154" s="54"/>
      <c r="AK154" s="54"/>
      <c r="AL154" s="54"/>
      <c r="AM154" s="54"/>
      <c r="AN154" s="54"/>
      <c r="AO154" s="54"/>
      <c r="AP154" s="54"/>
    </row>
    <row r="155" spans="1:42" x14ac:dyDescent="0.25">
      <c r="A155" s="205"/>
      <c r="F155" s="33" t="str">
        <f>IFERROR(VLOOKUP(D155,'Tabelas auxiliares'!$A$3:$B$62,2,FALSE),"")</f>
        <v/>
      </c>
      <c r="G155" s="33" t="str">
        <f>IFERROR(VLOOKUP($B155,'Tabelas auxiliares'!$A$66:$C$106,2,FALSE),"")</f>
        <v/>
      </c>
      <c r="H155" s="33" t="str">
        <f>IFERROR(VLOOKUP($B155,'Tabelas auxiliares'!$A$66:$C$106,3,FALSE),"")</f>
        <v/>
      </c>
      <c r="I155" s="205"/>
      <c r="J155" s="205"/>
      <c r="K155" s="205"/>
      <c r="L155" s="205"/>
      <c r="M155" s="205"/>
      <c r="N155" s="205"/>
      <c r="O155" s="205"/>
      <c r="P155" s="205"/>
      <c r="Q155" s="205"/>
      <c r="R155" s="205"/>
      <c r="S155" s="205"/>
      <c r="T155" s="205"/>
      <c r="U155" s="205"/>
      <c r="V155" s="205"/>
      <c r="W155" s="205"/>
      <c r="X155" s="205"/>
      <c r="Y155" s="33" t="str">
        <f t="shared" si="6"/>
        <v/>
      </c>
      <c r="Z155" s="33" t="str">
        <f>IF(T155="","",IF(AND(T155&lt;&gt;'Tabelas auxiliares'!$B$240,T155&lt;&gt;'Tabelas auxiliares'!$B$241,T155&lt;&gt;'Tabelas auxiliares'!$C$240,T155&lt;&gt;'Tabelas auxiliares'!$C$241,T155&lt;&gt;'Tabelas auxiliares'!$D$240),"FOLHA DE PESSOAL",IF(Y155='Tabelas auxiliares'!$A$241,"CUSTEIO",IF(Y155='Tabelas auxiliares'!$A$240,"INVESTIMENTO","ERRO - VERIFICAR"))))</f>
        <v/>
      </c>
      <c r="AA155" s="46" t="str">
        <f t="shared" si="7"/>
        <v/>
      </c>
      <c r="AB155" s="206"/>
      <c r="AC155" s="206"/>
      <c r="AD155" s="206"/>
      <c r="AE155" s="54" t="str">
        <f t="shared" si="8"/>
        <v/>
      </c>
      <c r="AF155" s="54"/>
      <c r="AG155" s="54"/>
      <c r="AH155" s="54"/>
      <c r="AI155" s="54"/>
      <c r="AJ155" s="54"/>
      <c r="AK155" s="54"/>
      <c r="AL155" s="54"/>
      <c r="AM155" s="54"/>
      <c r="AN155" s="54"/>
      <c r="AO155" s="54"/>
      <c r="AP155" s="54"/>
    </row>
    <row r="156" spans="1:42" x14ac:dyDescent="0.25">
      <c r="A156" s="205"/>
      <c r="F156" s="33" t="str">
        <f>IFERROR(VLOOKUP(D156,'Tabelas auxiliares'!$A$3:$B$62,2,FALSE),"")</f>
        <v/>
      </c>
      <c r="G156" s="33" t="str">
        <f>IFERROR(VLOOKUP($B156,'Tabelas auxiliares'!$A$66:$C$106,2,FALSE),"")</f>
        <v/>
      </c>
      <c r="H156" s="33" t="str">
        <f>IFERROR(VLOOKUP($B156,'Tabelas auxiliares'!$A$66:$C$106,3,FALSE),"")</f>
        <v/>
      </c>
      <c r="I156" s="205"/>
      <c r="J156" s="205"/>
      <c r="K156" s="205"/>
      <c r="L156" s="205"/>
      <c r="M156" s="205"/>
      <c r="N156" s="205"/>
      <c r="O156" s="205"/>
      <c r="P156" s="205"/>
      <c r="Q156" s="205"/>
      <c r="R156" s="205"/>
      <c r="S156" s="205"/>
      <c r="T156" s="205"/>
      <c r="U156" s="205"/>
      <c r="V156" s="205"/>
      <c r="W156" s="205"/>
      <c r="X156" s="205"/>
      <c r="Y156" s="33" t="str">
        <f t="shared" si="6"/>
        <v/>
      </c>
      <c r="Z156" s="33" t="str">
        <f>IF(T156="","",IF(AND(T156&lt;&gt;'Tabelas auxiliares'!$B$240,T156&lt;&gt;'Tabelas auxiliares'!$B$241,T156&lt;&gt;'Tabelas auxiliares'!$C$240,T156&lt;&gt;'Tabelas auxiliares'!$C$241,T156&lt;&gt;'Tabelas auxiliares'!$D$240),"FOLHA DE PESSOAL",IF(Y156='Tabelas auxiliares'!$A$241,"CUSTEIO",IF(Y156='Tabelas auxiliares'!$A$240,"INVESTIMENTO","ERRO - VERIFICAR"))))</f>
        <v/>
      </c>
      <c r="AA156" s="46" t="str">
        <f t="shared" si="7"/>
        <v/>
      </c>
      <c r="AB156" s="206"/>
      <c r="AC156" s="206"/>
      <c r="AD156" s="206"/>
      <c r="AE156" s="54" t="str">
        <f t="shared" si="8"/>
        <v/>
      </c>
      <c r="AF156" s="54"/>
      <c r="AG156" s="54"/>
      <c r="AH156" s="54"/>
      <c r="AI156" s="54"/>
      <c r="AJ156" s="54"/>
      <c r="AK156" s="54"/>
      <c r="AL156" s="54"/>
      <c r="AM156" s="54"/>
      <c r="AN156" s="54"/>
      <c r="AO156" s="54"/>
      <c r="AP156" s="54"/>
    </row>
    <row r="157" spans="1:42" x14ac:dyDescent="0.25">
      <c r="A157" s="205"/>
      <c r="F157" s="33" t="str">
        <f>IFERROR(VLOOKUP(D157,'Tabelas auxiliares'!$A$3:$B$62,2,FALSE),"")</f>
        <v/>
      </c>
      <c r="G157" s="33" t="str">
        <f>IFERROR(VLOOKUP($B157,'Tabelas auxiliares'!$A$66:$C$106,2,FALSE),"")</f>
        <v/>
      </c>
      <c r="H157" s="33" t="str">
        <f>IFERROR(VLOOKUP($B157,'Tabelas auxiliares'!$A$66:$C$106,3,FALSE),"")</f>
        <v/>
      </c>
      <c r="I157" s="205"/>
      <c r="J157" s="205"/>
      <c r="K157" s="205"/>
      <c r="L157" s="205"/>
      <c r="M157" s="205"/>
      <c r="N157" s="205"/>
      <c r="O157" s="205"/>
      <c r="P157" s="205"/>
      <c r="Q157" s="205"/>
      <c r="R157" s="205"/>
      <c r="S157" s="205"/>
      <c r="T157" s="205"/>
      <c r="U157" s="205"/>
      <c r="V157" s="205"/>
      <c r="W157" s="205"/>
      <c r="X157" s="205"/>
      <c r="Y157" s="33" t="str">
        <f t="shared" si="6"/>
        <v/>
      </c>
      <c r="Z157" s="33" t="str">
        <f>IF(T157="","",IF(AND(T157&lt;&gt;'Tabelas auxiliares'!$B$240,T157&lt;&gt;'Tabelas auxiliares'!$B$241,T157&lt;&gt;'Tabelas auxiliares'!$C$240,T157&lt;&gt;'Tabelas auxiliares'!$C$241,T157&lt;&gt;'Tabelas auxiliares'!$D$240),"FOLHA DE PESSOAL",IF(Y157='Tabelas auxiliares'!$A$241,"CUSTEIO",IF(Y157='Tabelas auxiliares'!$A$240,"INVESTIMENTO","ERRO - VERIFICAR"))))</f>
        <v/>
      </c>
      <c r="AA157" s="46" t="str">
        <f t="shared" si="7"/>
        <v/>
      </c>
      <c r="AB157" s="206"/>
      <c r="AC157" s="206"/>
      <c r="AD157" s="205"/>
      <c r="AE157" s="54" t="str">
        <f t="shared" si="8"/>
        <v/>
      </c>
      <c r="AF157" s="54"/>
      <c r="AG157" s="54"/>
      <c r="AH157" s="54"/>
      <c r="AI157" s="54"/>
      <c r="AJ157" s="54"/>
      <c r="AK157" s="54"/>
      <c r="AL157" s="54"/>
      <c r="AM157" s="54"/>
      <c r="AN157" s="54"/>
      <c r="AO157" s="54"/>
      <c r="AP157" s="54"/>
    </row>
    <row r="158" spans="1:42" x14ac:dyDescent="0.25">
      <c r="A158" s="205"/>
      <c r="F158" s="33" t="str">
        <f>IFERROR(VLOOKUP(D158,'Tabelas auxiliares'!$A$3:$B$62,2,FALSE),"")</f>
        <v/>
      </c>
      <c r="G158" s="33" t="str">
        <f>IFERROR(VLOOKUP($B158,'Tabelas auxiliares'!$A$66:$C$106,2,FALSE),"")</f>
        <v/>
      </c>
      <c r="H158" s="33" t="str">
        <f>IFERROR(VLOOKUP($B158,'Tabelas auxiliares'!$A$66:$C$106,3,FALSE),"")</f>
        <v/>
      </c>
      <c r="I158" s="205"/>
      <c r="J158" s="205"/>
      <c r="K158" s="205"/>
      <c r="L158" s="205"/>
      <c r="M158" s="205"/>
      <c r="N158" s="205"/>
      <c r="O158" s="205"/>
      <c r="P158" s="205"/>
      <c r="Q158" s="205"/>
      <c r="R158" s="205"/>
      <c r="S158" s="205"/>
      <c r="T158" s="205"/>
      <c r="U158" s="205"/>
      <c r="V158" s="205"/>
      <c r="W158" s="205"/>
      <c r="X158" s="205"/>
      <c r="Y158" s="33" t="str">
        <f t="shared" si="6"/>
        <v/>
      </c>
      <c r="Z158" s="33" t="str">
        <f>IF(T158="","",IF(AND(T158&lt;&gt;'Tabelas auxiliares'!$B$240,T158&lt;&gt;'Tabelas auxiliares'!$B$241,T158&lt;&gt;'Tabelas auxiliares'!$C$240,T158&lt;&gt;'Tabelas auxiliares'!$C$241,T158&lt;&gt;'Tabelas auxiliares'!$D$240),"FOLHA DE PESSOAL",IF(Y158='Tabelas auxiliares'!$A$241,"CUSTEIO",IF(Y158='Tabelas auxiliares'!$A$240,"INVESTIMENTO","ERRO - VERIFICAR"))))</f>
        <v/>
      </c>
      <c r="AA158" s="46" t="str">
        <f t="shared" si="7"/>
        <v/>
      </c>
      <c r="AB158" s="206"/>
      <c r="AC158" s="206"/>
      <c r="AD158" s="206"/>
      <c r="AE158" s="54" t="str">
        <f t="shared" si="8"/>
        <v/>
      </c>
      <c r="AF158" s="54"/>
      <c r="AG158" s="54"/>
      <c r="AH158" s="54"/>
      <c r="AI158" s="54"/>
      <c r="AJ158" s="54"/>
      <c r="AK158" s="54"/>
      <c r="AL158" s="54"/>
      <c r="AM158" s="54"/>
      <c r="AN158" s="54"/>
      <c r="AO158" s="54"/>
      <c r="AP158" s="54"/>
    </row>
    <row r="159" spans="1:42" x14ac:dyDescent="0.25">
      <c r="A159" s="205"/>
      <c r="F159" s="33" t="str">
        <f>IFERROR(VLOOKUP(D159,'Tabelas auxiliares'!$A$3:$B$62,2,FALSE),"")</f>
        <v/>
      </c>
      <c r="G159" s="33" t="str">
        <f>IFERROR(VLOOKUP($B159,'Tabelas auxiliares'!$A$66:$C$106,2,FALSE),"")</f>
        <v/>
      </c>
      <c r="H159" s="33" t="str">
        <f>IFERROR(VLOOKUP($B159,'Tabelas auxiliares'!$A$66:$C$106,3,FALSE),"")</f>
        <v/>
      </c>
      <c r="I159" s="205"/>
      <c r="J159" s="205"/>
      <c r="K159" s="205"/>
      <c r="L159" s="205"/>
      <c r="M159" s="205"/>
      <c r="N159" s="205"/>
      <c r="O159" s="205"/>
      <c r="P159" s="205"/>
      <c r="Q159" s="205"/>
      <c r="R159" s="205"/>
      <c r="S159" s="205"/>
      <c r="T159" s="205"/>
      <c r="U159" s="205"/>
      <c r="V159" s="205"/>
      <c r="W159" s="205"/>
      <c r="X159" s="205"/>
      <c r="Y159" s="33" t="str">
        <f t="shared" si="6"/>
        <v/>
      </c>
      <c r="Z159" s="33" t="str">
        <f>IF(T159="","",IF(AND(T159&lt;&gt;'Tabelas auxiliares'!$B$240,T159&lt;&gt;'Tabelas auxiliares'!$B$241,T159&lt;&gt;'Tabelas auxiliares'!$C$240,T159&lt;&gt;'Tabelas auxiliares'!$C$241,T159&lt;&gt;'Tabelas auxiliares'!$D$240),"FOLHA DE PESSOAL",IF(Y159='Tabelas auxiliares'!$A$241,"CUSTEIO",IF(Y159='Tabelas auxiliares'!$A$240,"INVESTIMENTO","ERRO - VERIFICAR"))))</f>
        <v/>
      </c>
      <c r="AA159" s="46" t="str">
        <f t="shared" si="7"/>
        <v/>
      </c>
      <c r="AB159" s="206"/>
      <c r="AC159" s="206"/>
      <c r="AD159" s="206"/>
      <c r="AE159" s="54" t="str">
        <f t="shared" si="8"/>
        <v/>
      </c>
      <c r="AF159" s="54"/>
      <c r="AG159" s="54"/>
      <c r="AH159" s="54"/>
      <c r="AI159" s="54"/>
      <c r="AJ159" s="54"/>
      <c r="AK159" s="54"/>
      <c r="AL159" s="54"/>
      <c r="AM159" s="54"/>
      <c r="AN159" s="54"/>
      <c r="AO159" s="54"/>
      <c r="AP159" s="54"/>
    </row>
    <row r="160" spans="1:42" x14ac:dyDescent="0.25">
      <c r="A160" s="205"/>
      <c r="F160" s="33" t="str">
        <f>IFERROR(VLOOKUP(D160,'Tabelas auxiliares'!$A$3:$B$62,2,FALSE),"")</f>
        <v/>
      </c>
      <c r="G160" s="33" t="str">
        <f>IFERROR(VLOOKUP($B160,'Tabelas auxiliares'!$A$66:$C$106,2,FALSE),"")</f>
        <v/>
      </c>
      <c r="H160" s="33" t="str">
        <f>IFERROR(VLOOKUP($B160,'Tabelas auxiliares'!$A$66:$C$106,3,FALSE),"")</f>
        <v/>
      </c>
      <c r="I160" s="205"/>
      <c r="J160" s="205"/>
      <c r="K160" s="205"/>
      <c r="L160" s="205"/>
      <c r="M160" s="205"/>
      <c r="N160" s="205"/>
      <c r="O160" s="205"/>
      <c r="P160" s="205"/>
      <c r="Q160" s="205"/>
      <c r="R160" s="205"/>
      <c r="S160" s="205"/>
      <c r="T160" s="205"/>
      <c r="U160" s="205"/>
      <c r="V160" s="205"/>
      <c r="W160" s="205"/>
      <c r="X160" s="205"/>
      <c r="Y160" s="33" t="str">
        <f t="shared" si="6"/>
        <v/>
      </c>
      <c r="Z160" s="33" t="str">
        <f>IF(T160="","",IF(AND(T160&lt;&gt;'Tabelas auxiliares'!$B$240,T160&lt;&gt;'Tabelas auxiliares'!$B$241,T160&lt;&gt;'Tabelas auxiliares'!$C$240,T160&lt;&gt;'Tabelas auxiliares'!$C$241,T160&lt;&gt;'Tabelas auxiliares'!$D$240),"FOLHA DE PESSOAL",IF(Y160='Tabelas auxiliares'!$A$241,"CUSTEIO",IF(Y160='Tabelas auxiliares'!$A$240,"INVESTIMENTO","ERRO - VERIFICAR"))))</f>
        <v/>
      </c>
      <c r="AA160" s="46" t="str">
        <f t="shared" si="7"/>
        <v/>
      </c>
      <c r="AB160" s="206"/>
      <c r="AC160" s="206"/>
      <c r="AD160" s="206"/>
      <c r="AE160" s="54" t="str">
        <f t="shared" si="8"/>
        <v/>
      </c>
      <c r="AF160" s="54"/>
      <c r="AG160" s="54"/>
      <c r="AH160" s="54"/>
      <c r="AI160" s="54"/>
      <c r="AJ160" s="54"/>
      <c r="AK160" s="54"/>
      <c r="AL160" s="54"/>
      <c r="AM160" s="54"/>
      <c r="AN160" s="54"/>
      <c r="AO160" s="54"/>
      <c r="AP160" s="54"/>
    </row>
    <row r="161" spans="1:42" x14ac:dyDescent="0.25">
      <c r="A161" s="205"/>
      <c r="F161" s="33" t="str">
        <f>IFERROR(VLOOKUP(D161,'Tabelas auxiliares'!$A$3:$B$62,2,FALSE),"")</f>
        <v/>
      </c>
      <c r="G161" s="33" t="str">
        <f>IFERROR(VLOOKUP($B161,'Tabelas auxiliares'!$A$66:$C$106,2,FALSE),"")</f>
        <v/>
      </c>
      <c r="H161" s="33" t="str">
        <f>IFERROR(VLOOKUP($B161,'Tabelas auxiliares'!$A$66:$C$106,3,FALSE),"")</f>
        <v/>
      </c>
      <c r="I161" s="205"/>
      <c r="J161" s="205"/>
      <c r="K161" s="205"/>
      <c r="L161" s="205"/>
      <c r="M161" s="205"/>
      <c r="N161" s="205"/>
      <c r="O161" s="205"/>
      <c r="P161" s="205"/>
      <c r="Q161" s="205"/>
      <c r="R161" s="205"/>
      <c r="S161" s="205"/>
      <c r="T161" s="205"/>
      <c r="U161" s="205"/>
      <c r="V161" s="205"/>
      <c r="W161" s="205"/>
      <c r="X161" s="205"/>
      <c r="Y161" s="33" t="str">
        <f t="shared" si="6"/>
        <v/>
      </c>
      <c r="Z161" s="33" t="str">
        <f>IF(T161="","",IF(AND(T161&lt;&gt;'Tabelas auxiliares'!$B$240,T161&lt;&gt;'Tabelas auxiliares'!$B$241,T161&lt;&gt;'Tabelas auxiliares'!$C$240,T161&lt;&gt;'Tabelas auxiliares'!$C$241,T161&lt;&gt;'Tabelas auxiliares'!$D$240),"FOLHA DE PESSOAL",IF(Y161='Tabelas auxiliares'!$A$241,"CUSTEIO",IF(Y161='Tabelas auxiliares'!$A$240,"INVESTIMENTO","ERRO - VERIFICAR"))))</f>
        <v/>
      </c>
      <c r="AA161" s="46" t="str">
        <f t="shared" si="7"/>
        <v/>
      </c>
      <c r="AB161" s="206"/>
      <c r="AC161" s="206"/>
      <c r="AD161" s="206"/>
      <c r="AE161" s="54" t="str">
        <f t="shared" si="8"/>
        <v/>
      </c>
      <c r="AF161" s="54"/>
      <c r="AG161" s="54"/>
      <c r="AH161" s="54"/>
      <c r="AI161" s="54"/>
      <c r="AJ161" s="54"/>
      <c r="AK161" s="54"/>
      <c r="AL161" s="54"/>
      <c r="AM161" s="54"/>
      <c r="AN161" s="54"/>
      <c r="AO161" s="54"/>
      <c r="AP161" s="54"/>
    </row>
    <row r="162" spans="1:42" x14ac:dyDescent="0.25">
      <c r="A162" s="205"/>
      <c r="F162" s="33" t="str">
        <f>IFERROR(VLOOKUP(D162,'Tabelas auxiliares'!$A$3:$B$62,2,FALSE),"")</f>
        <v/>
      </c>
      <c r="G162" s="33" t="str">
        <f>IFERROR(VLOOKUP($B162,'Tabelas auxiliares'!$A$66:$C$106,2,FALSE),"")</f>
        <v/>
      </c>
      <c r="H162" s="33" t="str">
        <f>IFERROR(VLOOKUP($B162,'Tabelas auxiliares'!$A$66:$C$106,3,FALSE),"")</f>
        <v/>
      </c>
      <c r="I162" s="205"/>
      <c r="J162" s="205"/>
      <c r="K162" s="205"/>
      <c r="L162" s="205"/>
      <c r="M162" s="205"/>
      <c r="N162" s="205"/>
      <c r="O162" s="205"/>
      <c r="P162" s="205"/>
      <c r="Q162" s="205"/>
      <c r="R162" s="205"/>
      <c r="S162" s="205"/>
      <c r="T162" s="205"/>
      <c r="U162" s="205"/>
      <c r="V162" s="205"/>
      <c r="W162" s="205"/>
      <c r="X162" s="205"/>
      <c r="Y162" s="33" t="str">
        <f t="shared" si="6"/>
        <v/>
      </c>
      <c r="Z162" s="33" t="str">
        <f>IF(T162="","",IF(AND(T162&lt;&gt;'Tabelas auxiliares'!$B$240,T162&lt;&gt;'Tabelas auxiliares'!$B$241,T162&lt;&gt;'Tabelas auxiliares'!$C$240,T162&lt;&gt;'Tabelas auxiliares'!$C$241,T162&lt;&gt;'Tabelas auxiliares'!$D$240),"FOLHA DE PESSOAL",IF(Y162='Tabelas auxiliares'!$A$241,"CUSTEIO",IF(Y162='Tabelas auxiliares'!$A$240,"INVESTIMENTO","ERRO - VERIFICAR"))))</f>
        <v/>
      </c>
      <c r="AA162" s="46" t="str">
        <f t="shared" si="7"/>
        <v/>
      </c>
      <c r="AB162" s="206"/>
      <c r="AC162" s="206"/>
      <c r="AD162" s="206"/>
      <c r="AE162" s="54" t="str">
        <f t="shared" si="8"/>
        <v/>
      </c>
      <c r="AF162" s="54"/>
      <c r="AG162" s="54"/>
      <c r="AH162" s="54"/>
      <c r="AI162" s="54"/>
      <c r="AJ162" s="54"/>
      <c r="AK162" s="54"/>
      <c r="AL162" s="54"/>
      <c r="AM162" s="54"/>
      <c r="AN162" s="54"/>
      <c r="AO162" s="54"/>
      <c r="AP162" s="54"/>
    </row>
    <row r="163" spans="1:42" x14ac:dyDescent="0.25">
      <c r="A163" s="205"/>
      <c r="F163" s="33" t="str">
        <f>IFERROR(VLOOKUP(D163,'Tabelas auxiliares'!$A$3:$B$62,2,FALSE),"")</f>
        <v/>
      </c>
      <c r="G163" s="33" t="str">
        <f>IFERROR(VLOOKUP($B163,'Tabelas auxiliares'!$A$66:$C$106,2,FALSE),"")</f>
        <v/>
      </c>
      <c r="H163" s="33" t="str">
        <f>IFERROR(VLOOKUP($B163,'Tabelas auxiliares'!$A$66:$C$106,3,FALSE),"")</f>
        <v/>
      </c>
      <c r="I163" s="205"/>
      <c r="J163" s="205"/>
      <c r="K163" s="205"/>
      <c r="L163" s="205"/>
      <c r="M163" s="205"/>
      <c r="N163" s="205"/>
      <c r="O163" s="205"/>
      <c r="P163" s="205"/>
      <c r="Q163" s="205"/>
      <c r="R163" s="205"/>
      <c r="S163" s="205"/>
      <c r="T163" s="205"/>
      <c r="U163" s="205"/>
      <c r="V163" s="205"/>
      <c r="W163" s="205"/>
      <c r="X163" s="205"/>
      <c r="Y163" s="33" t="str">
        <f t="shared" si="6"/>
        <v/>
      </c>
      <c r="Z163" s="33" t="str">
        <f>IF(T163="","",IF(AND(T163&lt;&gt;'Tabelas auxiliares'!$B$240,T163&lt;&gt;'Tabelas auxiliares'!$B$241,T163&lt;&gt;'Tabelas auxiliares'!$C$240,T163&lt;&gt;'Tabelas auxiliares'!$C$241,T163&lt;&gt;'Tabelas auxiliares'!$D$240),"FOLHA DE PESSOAL",IF(Y163='Tabelas auxiliares'!$A$241,"CUSTEIO",IF(Y163='Tabelas auxiliares'!$A$240,"INVESTIMENTO","ERRO - VERIFICAR"))))</f>
        <v/>
      </c>
      <c r="AA163" s="46" t="str">
        <f t="shared" si="7"/>
        <v/>
      </c>
      <c r="AB163" s="206"/>
      <c r="AC163" s="206"/>
      <c r="AD163" s="206"/>
      <c r="AE163" s="54" t="str">
        <f t="shared" si="8"/>
        <v/>
      </c>
      <c r="AF163" s="54"/>
      <c r="AG163" s="54"/>
      <c r="AH163" s="54"/>
      <c r="AI163" s="54"/>
      <c r="AJ163" s="54"/>
      <c r="AK163" s="54"/>
      <c r="AL163" s="54"/>
      <c r="AM163" s="54"/>
      <c r="AN163" s="54"/>
      <c r="AO163" s="54"/>
      <c r="AP163" s="54"/>
    </row>
    <row r="164" spans="1:42" x14ac:dyDescent="0.25">
      <c r="A164" s="205"/>
      <c r="F164" s="33" t="str">
        <f>IFERROR(VLOOKUP(D164,'Tabelas auxiliares'!$A$3:$B$62,2,FALSE),"")</f>
        <v/>
      </c>
      <c r="G164" s="33" t="str">
        <f>IFERROR(VLOOKUP($B164,'Tabelas auxiliares'!$A$66:$C$106,2,FALSE),"")</f>
        <v/>
      </c>
      <c r="H164" s="33" t="str">
        <f>IFERROR(VLOOKUP($B164,'Tabelas auxiliares'!$A$66:$C$106,3,FALSE),"")</f>
        <v/>
      </c>
      <c r="I164" s="205"/>
      <c r="J164" s="205"/>
      <c r="K164" s="205"/>
      <c r="L164" s="205"/>
      <c r="M164" s="205"/>
      <c r="N164" s="205"/>
      <c r="O164" s="205"/>
      <c r="P164" s="205"/>
      <c r="Q164" s="205"/>
      <c r="R164" s="205"/>
      <c r="S164" s="205"/>
      <c r="T164" s="205"/>
      <c r="U164" s="205"/>
      <c r="V164" s="205"/>
      <c r="W164" s="205"/>
      <c r="X164" s="205"/>
      <c r="Y164" s="33" t="str">
        <f t="shared" si="6"/>
        <v/>
      </c>
      <c r="Z164" s="33" t="str">
        <f>IF(T164="","",IF(AND(T164&lt;&gt;'Tabelas auxiliares'!$B$240,T164&lt;&gt;'Tabelas auxiliares'!$B$241,T164&lt;&gt;'Tabelas auxiliares'!$C$240,T164&lt;&gt;'Tabelas auxiliares'!$C$241,T164&lt;&gt;'Tabelas auxiliares'!$D$240),"FOLHA DE PESSOAL",IF(Y164='Tabelas auxiliares'!$A$241,"CUSTEIO",IF(Y164='Tabelas auxiliares'!$A$240,"INVESTIMENTO","ERRO - VERIFICAR"))))</f>
        <v/>
      </c>
      <c r="AA164" s="46" t="str">
        <f t="shared" si="7"/>
        <v/>
      </c>
      <c r="AB164" s="206"/>
      <c r="AC164" s="206"/>
      <c r="AD164" s="206"/>
      <c r="AE164" s="54" t="str">
        <f t="shared" si="8"/>
        <v/>
      </c>
      <c r="AF164" s="54"/>
      <c r="AG164" s="54"/>
      <c r="AH164" s="54"/>
      <c r="AI164" s="54"/>
      <c r="AJ164" s="54"/>
      <c r="AK164" s="54"/>
      <c r="AL164" s="54"/>
      <c r="AM164" s="54"/>
      <c r="AN164" s="54"/>
      <c r="AO164" s="54"/>
      <c r="AP164" s="54"/>
    </row>
    <row r="165" spans="1:42" x14ac:dyDescent="0.25">
      <c r="A165" s="205"/>
      <c r="F165" s="33" t="str">
        <f>IFERROR(VLOOKUP(D165,'Tabelas auxiliares'!$A$3:$B$62,2,FALSE),"")</f>
        <v/>
      </c>
      <c r="G165" s="33" t="str">
        <f>IFERROR(VLOOKUP($B165,'Tabelas auxiliares'!$A$66:$C$106,2,FALSE),"")</f>
        <v/>
      </c>
      <c r="H165" s="33" t="str">
        <f>IFERROR(VLOOKUP($B165,'Tabelas auxiliares'!$A$66:$C$106,3,FALSE),"")</f>
        <v/>
      </c>
      <c r="I165" s="205"/>
      <c r="J165" s="205"/>
      <c r="K165" s="205"/>
      <c r="L165" s="205"/>
      <c r="M165" s="205"/>
      <c r="N165" s="205"/>
      <c r="O165" s="205"/>
      <c r="P165" s="205"/>
      <c r="Q165" s="205"/>
      <c r="R165" s="205"/>
      <c r="S165" s="205"/>
      <c r="T165" s="205"/>
      <c r="U165" s="205"/>
      <c r="V165" s="205"/>
      <c r="W165" s="205"/>
      <c r="X165" s="205"/>
      <c r="Y165" s="33" t="str">
        <f t="shared" si="6"/>
        <v/>
      </c>
      <c r="Z165" s="33" t="str">
        <f>IF(T165="","",IF(AND(T165&lt;&gt;'Tabelas auxiliares'!$B$240,T165&lt;&gt;'Tabelas auxiliares'!$B$241,T165&lt;&gt;'Tabelas auxiliares'!$C$240,T165&lt;&gt;'Tabelas auxiliares'!$C$241,T165&lt;&gt;'Tabelas auxiliares'!$D$240),"FOLHA DE PESSOAL",IF(Y165='Tabelas auxiliares'!$A$241,"CUSTEIO",IF(Y165='Tabelas auxiliares'!$A$240,"INVESTIMENTO","ERRO - VERIFICAR"))))</f>
        <v/>
      </c>
      <c r="AA165" s="46" t="str">
        <f t="shared" si="7"/>
        <v/>
      </c>
      <c r="AB165" s="206"/>
      <c r="AC165" s="206"/>
      <c r="AD165" s="205"/>
      <c r="AE165" s="54" t="str">
        <f t="shared" si="8"/>
        <v/>
      </c>
      <c r="AF165" s="54"/>
      <c r="AG165" s="54"/>
      <c r="AH165" s="54"/>
      <c r="AI165" s="54"/>
      <c r="AJ165" s="54"/>
      <c r="AK165" s="54"/>
      <c r="AL165" s="54"/>
      <c r="AM165" s="54"/>
      <c r="AN165" s="54"/>
      <c r="AO165" s="54"/>
      <c r="AP165" s="54"/>
    </row>
    <row r="166" spans="1:42" x14ac:dyDescent="0.25">
      <c r="A166" s="205"/>
      <c r="F166" s="33" t="str">
        <f>IFERROR(VLOOKUP(D166,'Tabelas auxiliares'!$A$3:$B$62,2,FALSE),"")</f>
        <v/>
      </c>
      <c r="G166" s="33" t="str">
        <f>IFERROR(VLOOKUP($B166,'Tabelas auxiliares'!$A$66:$C$106,2,FALSE),"")</f>
        <v/>
      </c>
      <c r="H166" s="33" t="str">
        <f>IFERROR(VLOOKUP($B166,'Tabelas auxiliares'!$A$66:$C$106,3,FALSE),"")</f>
        <v/>
      </c>
      <c r="I166" s="205"/>
      <c r="J166" s="205"/>
      <c r="K166" s="205"/>
      <c r="L166" s="205"/>
      <c r="M166" s="205"/>
      <c r="N166" s="205"/>
      <c r="O166" s="205"/>
      <c r="P166" s="205"/>
      <c r="Q166" s="205"/>
      <c r="R166" s="205"/>
      <c r="S166" s="205"/>
      <c r="T166" s="205"/>
      <c r="U166" s="205"/>
      <c r="V166" s="205"/>
      <c r="W166" s="205"/>
      <c r="X166" s="205"/>
      <c r="Y166" s="33" t="str">
        <f t="shared" si="6"/>
        <v/>
      </c>
      <c r="Z166" s="33" t="str">
        <f>IF(T166="","",IF(AND(T166&lt;&gt;'Tabelas auxiliares'!$B$240,T166&lt;&gt;'Tabelas auxiliares'!$B$241,T166&lt;&gt;'Tabelas auxiliares'!$C$240,T166&lt;&gt;'Tabelas auxiliares'!$C$241,T166&lt;&gt;'Tabelas auxiliares'!$D$240),"FOLHA DE PESSOAL",IF(Y166='Tabelas auxiliares'!$A$241,"CUSTEIO",IF(Y166='Tabelas auxiliares'!$A$240,"INVESTIMENTO","ERRO - VERIFICAR"))))</f>
        <v/>
      </c>
      <c r="AA166" s="46" t="str">
        <f t="shared" si="7"/>
        <v/>
      </c>
      <c r="AB166" s="206"/>
      <c r="AC166" s="206"/>
      <c r="AD166" s="205"/>
      <c r="AE166" s="54" t="str">
        <f t="shared" si="8"/>
        <v/>
      </c>
      <c r="AF166" s="54"/>
      <c r="AG166" s="54"/>
      <c r="AH166" s="54"/>
      <c r="AI166" s="54"/>
      <c r="AJ166" s="54"/>
      <c r="AK166" s="54"/>
      <c r="AL166" s="54"/>
      <c r="AM166" s="54"/>
      <c r="AN166" s="54"/>
      <c r="AO166" s="54"/>
      <c r="AP166" s="54"/>
    </row>
    <row r="167" spans="1:42" x14ac:dyDescent="0.25">
      <c r="A167" s="205"/>
      <c r="F167" s="33" t="str">
        <f>IFERROR(VLOOKUP(D167,'Tabelas auxiliares'!$A$3:$B$62,2,FALSE),"")</f>
        <v/>
      </c>
      <c r="G167" s="33" t="str">
        <f>IFERROR(VLOOKUP($B167,'Tabelas auxiliares'!$A$66:$C$106,2,FALSE),"")</f>
        <v/>
      </c>
      <c r="H167" s="33" t="str">
        <f>IFERROR(VLOOKUP($B167,'Tabelas auxiliares'!$A$66:$C$106,3,FALSE),"")</f>
        <v/>
      </c>
      <c r="I167" s="205"/>
      <c r="J167" s="205"/>
      <c r="K167" s="205"/>
      <c r="L167" s="205"/>
      <c r="M167" s="205"/>
      <c r="N167" s="205"/>
      <c r="O167" s="205"/>
      <c r="P167" s="205"/>
      <c r="Q167" s="205"/>
      <c r="R167" s="205"/>
      <c r="S167" s="205"/>
      <c r="T167" s="205"/>
      <c r="U167" s="205"/>
      <c r="V167" s="205"/>
      <c r="W167" s="205"/>
      <c r="X167" s="205"/>
      <c r="Y167" s="33" t="str">
        <f t="shared" si="6"/>
        <v/>
      </c>
      <c r="Z167" s="33" t="str">
        <f>IF(T167="","",IF(AND(T167&lt;&gt;'Tabelas auxiliares'!$B$240,T167&lt;&gt;'Tabelas auxiliares'!$B$241,T167&lt;&gt;'Tabelas auxiliares'!$C$240,T167&lt;&gt;'Tabelas auxiliares'!$C$241,T167&lt;&gt;'Tabelas auxiliares'!$D$240),"FOLHA DE PESSOAL",IF(Y167='Tabelas auxiliares'!$A$241,"CUSTEIO",IF(Y167='Tabelas auxiliares'!$A$240,"INVESTIMENTO","ERRO - VERIFICAR"))))</f>
        <v/>
      </c>
      <c r="AA167" s="46" t="str">
        <f t="shared" si="7"/>
        <v/>
      </c>
      <c r="AB167" s="206"/>
      <c r="AC167" s="206"/>
      <c r="AD167" s="205"/>
      <c r="AE167" s="54" t="str">
        <f t="shared" si="8"/>
        <v/>
      </c>
      <c r="AF167" s="54"/>
      <c r="AG167" s="54"/>
      <c r="AH167" s="54"/>
      <c r="AI167" s="54"/>
      <c r="AJ167" s="54"/>
      <c r="AK167" s="54"/>
      <c r="AL167" s="54"/>
      <c r="AM167" s="54"/>
      <c r="AN167" s="54"/>
      <c r="AO167" s="54"/>
      <c r="AP167" s="54"/>
    </row>
    <row r="168" spans="1:42" x14ac:dyDescent="0.25">
      <c r="A168" s="205"/>
      <c r="F168" s="33" t="str">
        <f>IFERROR(VLOOKUP(D168,'Tabelas auxiliares'!$A$3:$B$62,2,FALSE),"")</f>
        <v/>
      </c>
      <c r="G168" s="33" t="str">
        <f>IFERROR(VLOOKUP($B168,'Tabelas auxiliares'!$A$66:$C$106,2,FALSE),"")</f>
        <v/>
      </c>
      <c r="H168" s="33" t="str">
        <f>IFERROR(VLOOKUP($B168,'Tabelas auxiliares'!$A$66:$C$106,3,FALSE),"")</f>
        <v/>
      </c>
      <c r="I168" s="205"/>
      <c r="J168" s="205"/>
      <c r="K168" s="205"/>
      <c r="L168" s="205"/>
      <c r="M168" s="205"/>
      <c r="N168" s="205"/>
      <c r="O168" s="205"/>
      <c r="P168" s="205"/>
      <c r="Q168" s="205"/>
      <c r="R168" s="205"/>
      <c r="S168" s="205"/>
      <c r="T168" s="205"/>
      <c r="U168" s="205"/>
      <c r="V168" s="205"/>
      <c r="W168" s="205"/>
      <c r="X168" s="205"/>
      <c r="Y168" s="33" t="str">
        <f t="shared" si="6"/>
        <v/>
      </c>
      <c r="Z168" s="33" t="str">
        <f>IF(T168="","",IF(AND(T168&lt;&gt;'Tabelas auxiliares'!$B$240,T168&lt;&gt;'Tabelas auxiliares'!$B$241,T168&lt;&gt;'Tabelas auxiliares'!$C$240,T168&lt;&gt;'Tabelas auxiliares'!$C$241,T168&lt;&gt;'Tabelas auxiliares'!$D$240),"FOLHA DE PESSOAL",IF(Y168='Tabelas auxiliares'!$A$241,"CUSTEIO",IF(Y168='Tabelas auxiliares'!$A$240,"INVESTIMENTO","ERRO - VERIFICAR"))))</f>
        <v/>
      </c>
      <c r="AA168" s="46" t="str">
        <f t="shared" si="7"/>
        <v/>
      </c>
      <c r="AB168" s="206"/>
      <c r="AC168" s="206"/>
      <c r="AD168" s="205"/>
      <c r="AE168" s="54" t="str">
        <f t="shared" si="8"/>
        <v/>
      </c>
      <c r="AF168" s="54"/>
      <c r="AG168" s="54"/>
      <c r="AH168" s="54"/>
      <c r="AI168" s="54"/>
      <c r="AJ168" s="54"/>
      <c r="AK168" s="54"/>
      <c r="AL168" s="54"/>
      <c r="AM168" s="54"/>
      <c r="AN168" s="54"/>
      <c r="AO168" s="54"/>
      <c r="AP168" s="54"/>
    </row>
    <row r="169" spans="1:42" x14ac:dyDescent="0.25">
      <c r="A169" s="205"/>
      <c r="F169" s="33" t="str">
        <f>IFERROR(VLOOKUP(D169,'Tabelas auxiliares'!$A$3:$B$62,2,FALSE),"")</f>
        <v/>
      </c>
      <c r="G169" s="33" t="str">
        <f>IFERROR(VLOOKUP($B169,'Tabelas auxiliares'!$A$66:$C$106,2,FALSE),"")</f>
        <v/>
      </c>
      <c r="H169" s="33" t="str">
        <f>IFERROR(VLOOKUP($B169,'Tabelas auxiliares'!$A$66:$C$106,3,FALSE),"")</f>
        <v/>
      </c>
      <c r="I169" s="205"/>
      <c r="J169" s="205"/>
      <c r="K169" s="205"/>
      <c r="L169" s="205"/>
      <c r="M169" s="205"/>
      <c r="N169" s="205"/>
      <c r="O169" s="205"/>
      <c r="P169" s="205"/>
      <c r="Q169" s="205"/>
      <c r="R169" s="205"/>
      <c r="S169" s="205"/>
      <c r="T169" s="205"/>
      <c r="U169" s="205"/>
      <c r="V169" s="205"/>
      <c r="W169" s="205"/>
      <c r="X169" s="205"/>
      <c r="Y169" s="33" t="str">
        <f t="shared" si="6"/>
        <v/>
      </c>
      <c r="Z169" s="33" t="str">
        <f>IF(T169="","",IF(AND(T169&lt;&gt;'Tabelas auxiliares'!$B$240,T169&lt;&gt;'Tabelas auxiliares'!$B$241,T169&lt;&gt;'Tabelas auxiliares'!$C$240,T169&lt;&gt;'Tabelas auxiliares'!$C$241,T169&lt;&gt;'Tabelas auxiliares'!$D$240),"FOLHA DE PESSOAL",IF(Y169='Tabelas auxiliares'!$A$241,"CUSTEIO",IF(Y169='Tabelas auxiliares'!$A$240,"INVESTIMENTO","ERRO - VERIFICAR"))))</f>
        <v/>
      </c>
      <c r="AA169" s="46" t="str">
        <f t="shared" si="7"/>
        <v/>
      </c>
      <c r="AB169" s="206"/>
      <c r="AC169" s="206"/>
      <c r="AD169" s="206"/>
      <c r="AE169" s="54" t="str">
        <f t="shared" si="8"/>
        <v/>
      </c>
      <c r="AF169" s="54"/>
      <c r="AG169" s="54"/>
      <c r="AH169" s="54"/>
      <c r="AI169" s="54"/>
      <c r="AJ169" s="54"/>
      <c r="AK169" s="54"/>
      <c r="AL169" s="54"/>
      <c r="AM169" s="54"/>
      <c r="AN169" s="54"/>
      <c r="AO169" s="54"/>
      <c r="AP169" s="54"/>
    </row>
    <row r="170" spans="1:42" x14ac:dyDescent="0.25">
      <c r="A170" s="205"/>
      <c r="F170" s="33" t="str">
        <f>IFERROR(VLOOKUP(D170,'Tabelas auxiliares'!$A$3:$B$62,2,FALSE),"")</f>
        <v/>
      </c>
      <c r="G170" s="33" t="str">
        <f>IFERROR(VLOOKUP($B170,'Tabelas auxiliares'!$A$66:$C$106,2,FALSE),"")</f>
        <v/>
      </c>
      <c r="H170" s="33" t="str">
        <f>IFERROR(VLOOKUP($B170,'Tabelas auxiliares'!$A$66:$C$106,3,FALSE),"")</f>
        <v/>
      </c>
      <c r="I170" s="205"/>
      <c r="J170" s="205"/>
      <c r="K170" s="205"/>
      <c r="L170" s="205"/>
      <c r="M170" s="205"/>
      <c r="N170" s="205"/>
      <c r="O170" s="205"/>
      <c r="P170" s="205"/>
      <c r="Q170" s="205"/>
      <c r="R170" s="205"/>
      <c r="S170" s="205"/>
      <c r="T170" s="205"/>
      <c r="U170" s="205"/>
      <c r="V170" s="205"/>
      <c r="W170" s="205"/>
      <c r="X170" s="205"/>
      <c r="Y170" s="33" t="str">
        <f t="shared" si="6"/>
        <v/>
      </c>
      <c r="Z170" s="33" t="str">
        <f>IF(T170="","",IF(AND(T170&lt;&gt;'Tabelas auxiliares'!$B$240,T170&lt;&gt;'Tabelas auxiliares'!$B$241,T170&lt;&gt;'Tabelas auxiliares'!$C$240,T170&lt;&gt;'Tabelas auxiliares'!$C$241,T170&lt;&gt;'Tabelas auxiliares'!$D$240),"FOLHA DE PESSOAL",IF(Y170='Tabelas auxiliares'!$A$241,"CUSTEIO",IF(Y170='Tabelas auxiliares'!$A$240,"INVESTIMENTO","ERRO - VERIFICAR"))))</f>
        <v/>
      </c>
      <c r="AA170" s="46" t="str">
        <f t="shared" si="7"/>
        <v/>
      </c>
      <c r="AB170" s="206"/>
      <c r="AC170" s="206"/>
      <c r="AD170" s="206"/>
      <c r="AE170" s="54" t="str">
        <f t="shared" si="8"/>
        <v/>
      </c>
      <c r="AF170" s="54"/>
      <c r="AG170" s="54"/>
      <c r="AH170" s="54"/>
      <c r="AI170" s="54"/>
      <c r="AJ170" s="54"/>
      <c r="AK170" s="54"/>
      <c r="AL170" s="54"/>
      <c r="AM170" s="54"/>
      <c r="AN170" s="54"/>
      <c r="AO170" s="54"/>
      <c r="AP170" s="54"/>
    </row>
    <row r="171" spans="1:42" x14ac:dyDescent="0.25">
      <c r="A171" s="205"/>
      <c r="F171" s="33" t="str">
        <f>IFERROR(VLOOKUP(D171,'Tabelas auxiliares'!$A$3:$B$62,2,FALSE),"")</f>
        <v/>
      </c>
      <c r="G171" s="33" t="str">
        <f>IFERROR(VLOOKUP($B171,'Tabelas auxiliares'!$A$66:$C$106,2,FALSE),"")</f>
        <v/>
      </c>
      <c r="H171" s="33" t="str">
        <f>IFERROR(VLOOKUP($B171,'Tabelas auxiliares'!$A$66:$C$106,3,FALSE),"")</f>
        <v/>
      </c>
      <c r="I171" s="205"/>
      <c r="J171" s="205"/>
      <c r="K171" s="205"/>
      <c r="L171" s="205"/>
      <c r="M171" s="205"/>
      <c r="N171" s="205"/>
      <c r="O171" s="205"/>
      <c r="P171" s="205"/>
      <c r="Q171" s="205"/>
      <c r="R171" s="205"/>
      <c r="S171" s="205"/>
      <c r="T171" s="205"/>
      <c r="U171" s="205"/>
      <c r="V171" s="205"/>
      <c r="W171" s="205"/>
      <c r="X171" s="205"/>
      <c r="Y171" s="33" t="str">
        <f t="shared" si="6"/>
        <v/>
      </c>
      <c r="Z171" s="33" t="str">
        <f>IF(T171="","",IF(AND(T171&lt;&gt;'Tabelas auxiliares'!$B$240,T171&lt;&gt;'Tabelas auxiliares'!$B$241,T171&lt;&gt;'Tabelas auxiliares'!$C$240,T171&lt;&gt;'Tabelas auxiliares'!$C$241,T171&lt;&gt;'Tabelas auxiliares'!$D$240),"FOLHA DE PESSOAL",IF(Y171='Tabelas auxiliares'!$A$241,"CUSTEIO",IF(Y171='Tabelas auxiliares'!$A$240,"INVESTIMENTO","ERRO - VERIFICAR"))))</f>
        <v/>
      </c>
      <c r="AA171" s="46" t="str">
        <f t="shared" si="7"/>
        <v/>
      </c>
      <c r="AB171" s="206"/>
      <c r="AC171" s="206"/>
      <c r="AD171" s="206"/>
      <c r="AE171" s="54" t="str">
        <f t="shared" si="8"/>
        <v/>
      </c>
      <c r="AF171" s="54"/>
      <c r="AG171" s="54"/>
      <c r="AH171" s="54"/>
      <c r="AI171" s="54"/>
      <c r="AJ171" s="54"/>
      <c r="AK171" s="54"/>
      <c r="AL171" s="54"/>
      <c r="AM171" s="54"/>
      <c r="AN171" s="54"/>
      <c r="AO171" s="54"/>
      <c r="AP171" s="54"/>
    </row>
    <row r="172" spans="1:42" x14ac:dyDescent="0.25">
      <c r="A172" s="205"/>
      <c r="F172" s="33" t="str">
        <f>IFERROR(VLOOKUP(D172,'Tabelas auxiliares'!$A$3:$B$62,2,FALSE),"")</f>
        <v/>
      </c>
      <c r="G172" s="33" t="str">
        <f>IFERROR(VLOOKUP($B172,'Tabelas auxiliares'!$A$66:$C$106,2,FALSE),"")</f>
        <v/>
      </c>
      <c r="H172" s="33" t="str">
        <f>IFERROR(VLOOKUP($B172,'Tabelas auxiliares'!$A$66:$C$106,3,FALSE),"")</f>
        <v/>
      </c>
      <c r="I172" s="205"/>
      <c r="J172" s="205"/>
      <c r="K172" s="205"/>
      <c r="L172" s="205"/>
      <c r="M172" s="205"/>
      <c r="N172" s="205"/>
      <c r="O172" s="205"/>
      <c r="P172" s="205"/>
      <c r="Q172" s="205"/>
      <c r="R172" s="205"/>
      <c r="S172" s="205"/>
      <c r="T172" s="205"/>
      <c r="U172" s="205"/>
      <c r="V172" s="205"/>
      <c r="W172" s="205"/>
      <c r="X172" s="205"/>
      <c r="Y172" s="33" t="str">
        <f t="shared" si="6"/>
        <v/>
      </c>
      <c r="Z172" s="33" t="str">
        <f>IF(T172="","",IF(AND(T172&lt;&gt;'Tabelas auxiliares'!$B$240,T172&lt;&gt;'Tabelas auxiliares'!$B$241,T172&lt;&gt;'Tabelas auxiliares'!$C$240,T172&lt;&gt;'Tabelas auxiliares'!$C$241,T172&lt;&gt;'Tabelas auxiliares'!$D$240),"FOLHA DE PESSOAL",IF(Y172='Tabelas auxiliares'!$A$241,"CUSTEIO",IF(Y172='Tabelas auxiliares'!$A$240,"INVESTIMENTO","ERRO - VERIFICAR"))))</f>
        <v/>
      </c>
      <c r="AA172" s="46" t="str">
        <f t="shared" si="7"/>
        <v/>
      </c>
      <c r="AB172" s="206"/>
      <c r="AC172" s="206"/>
      <c r="AD172" s="206"/>
      <c r="AE172" s="54" t="str">
        <f t="shared" si="8"/>
        <v/>
      </c>
      <c r="AF172" s="54"/>
      <c r="AG172" s="54"/>
      <c r="AH172" s="54"/>
      <c r="AI172" s="54"/>
      <c r="AJ172" s="54"/>
      <c r="AK172" s="54"/>
      <c r="AL172" s="54"/>
      <c r="AM172" s="54"/>
      <c r="AN172" s="54"/>
      <c r="AO172" s="54"/>
      <c r="AP172" s="54"/>
    </row>
    <row r="173" spans="1:42" x14ac:dyDescent="0.25">
      <c r="A173" s="205"/>
      <c r="F173" s="33" t="str">
        <f>IFERROR(VLOOKUP(D173,'Tabelas auxiliares'!$A$3:$B$62,2,FALSE),"")</f>
        <v/>
      </c>
      <c r="G173" s="33" t="str">
        <f>IFERROR(VLOOKUP($B173,'Tabelas auxiliares'!$A$66:$C$106,2,FALSE),"")</f>
        <v/>
      </c>
      <c r="H173" s="33" t="str">
        <f>IFERROR(VLOOKUP($B173,'Tabelas auxiliares'!$A$66:$C$106,3,FALSE),"")</f>
        <v/>
      </c>
      <c r="I173" s="205"/>
      <c r="J173" s="205"/>
      <c r="K173" s="205"/>
      <c r="L173" s="205"/>
      <c r="M173" s="205"/>
      <c r="N173" s="205"/>
      <c r="O173" s="205"/>
      <c r="P173" s="205"/>
      <c r="Q173" s="205"/>
      <c r="R173" s="205"/>
      <c r="S173" s="205"/>
      <c r="T173" s="205"/>
      <c r="U173" s="205"/>
      <c r="V173" s="205"/>
      <c r="W173" s="205"/>
      <c r="X173" s="205"/>
      <c r="Y173" s="33" t="str">
        <f t="shared" si="6"/>
        <v/>
      </c>
      <c r="Z173" s="33" t="str">
        <f>IF(T173="","",IF(AND(T173&lt;&gt;'Tabelas auxiliares'!$B$240,T173&lt;&gt;'Tabelas auxiliares'!$B$241,T173&lt;&gt;'Tabelas auxiliares'!$C$240,T173&lt;&gt;'Tabelas auxiliares'!$C$241,T173&lt;&gt;'Tabelas auxiliares'!$D$240),"FOLHA DE PESSOAL",IF(Y173='Tabelas auxiliares'!$A$241,"CUSTEIO",IF(Y173='Tabelas auxiliares'!$A$240,"INVESTIMENTO","ERRO - VERIFICAR"))))</f>
        <v/>
      </c>
      <c r="AA173" s="46" t="str">
        <f t="shared" si="7"/>
        <v/>
      </c>
      <c r="AB173" s="206"/>
      <c r="AC173" s="206"/>
      <c r="AD173" s="206"/>
      <c r="AE173" s="54" t="str">
        <f t="shared" si="8"/>
        <v/>
      </c>
      <c r="AF173" s="54"/>
      <c r="AG173" s="54"/>
      <c r="AH173" s="54"/>
      <c r="AI173" s="54"/>
      <c r="AJ173" s="54"/>
      <c r="AK173" s="54"/>
      <c r="AL173" s="54"/>
      <c r="AM173" s="54"/>
      <c r="AN173" s="54"/>
      <c r="AO173" s="54"/>
      <c r="AP173" s="54"/>
    </row>
    <row r="174" spans="1:42" x14ac:dyDescent="0.25">
      <c r="A174" s="205"/>
      <c r="F174" s="33" t="str">
        <f>IFERROR(VLOOKUP(D174,'Tabelas auxiliares'!$A$3:$B$62,2,FALSE),"")</f>
        <v/>
      </c>
      <c r="G174" s="33" t="str">
        <f>IFERROR(VLOOKUP($B174,'Tabelas auxiliares'!$A$66:$C$106,2,FALSE),"")</f>
        <v/>
      </c>
      <c r="H174" s="33" t="str">
        <f>IFERROR(VLOOKUP($B174,'Tabelas auxiliares'!$A$66:$C$106,3,FALSE),"")</f>
        <v/>
      </c>
      <c r="I174" s="205"/>
      <c r="J174" s="205"/>
      <c r="K174" s="205"/>
      <c r="L174" s="205"/>
      <c r="M174" s="205"/>
      <c r="N174" s="205"/>
      <c r="O174" s="205"/>
      <c r="P174" s="205"/>
      <c r="Q174" s="205"/>
      <c r="R174" s="205"/>
      <c r="S174" s="205"/>
      <c r="T174" s="205"/>
      <c r="U174" s="205"/>
      <c r="V174" s="205"/>
      <c r="W174" s="205"/>
      <c r="X174" s="205"/>
      <c r="Y174" s="33" t="str">
        <f t="shared" si="6"/>
        <v/>
      </c>
      <c r="Z174" s="33" t="str">
        <f>IF(T174="","",IF(AND(T174&lt;&gt;'Tabelas auxiliares'!$B$240,T174&lt;&gt;'Tabelas auxiliares'!$B$241,T174&lt;&gt;'Tabelas auxiliares'!$C$240,T174&lt;&gt;'Tabelas auxiliares'!$C$241,T174&lt;&gt;'Tabelas auxiliares'!$D$240),"FOLHA DE PESSOAL",IF(Y174='Tabelas auxiliares'!$A$241,"CUSTEIO",IF(Y174='Tabelas auxiliares'!$A$240,"INVESTIMENTO","ERRO - VERIFICAR"))))</f>
        <v/>
      </c>
      <c r="AA174" s="46" t="str">
        <f t="shared" si="7"/>
        <v/>
      </c>
      <c r="AB174" s="206"/>
      <c r="AC174" s="206"/>
      <c r="AD174" s="206"/>
      <c r="AE174" s="54" t="str">
        <f t="shared" si="8"/>
        <v/>
      </c>
      <c r="AF174" s="54"/>
      <c r="AG174" s="54"/>
      <c r="AH174" s="54"/>
      <c r="AI174" s="54"/>
      <c r="AJ174" s="54"/>
      <c r="AK174" s="54"/>
      <c r="AL174" s="54"/>
      <c r="AM174" s="54"/>
      <c r="AN174" s="54"/>
      <c r="AO174" s="54"/>
      <c r="AP174" s="54"/>
    </row>
    <row r="175" spans="1:42" x14ac:dyDescent="0.25">
      <c r="A175" s="205"/>
      <c r="F175" s="33" t="str">
        <f>IFERROR(VLOOKUP(D175,'Tabelas auxiliares'!$A$3:$B$62,2,FALSE),"")</f>
        <v/>
      </c>
      <c r="G175" s="33" t="str">
        <f>IFERROR(VLOOKUP($B175,'Tabelas auxiliares'!$A$66:$C$106,2,FALSE),"")</f>
        <v/>
      </c>
      <c r="H175" s="33" t="str">
        <f>IFERROR(VLOOKUP($B175,'Tabelas auxiliares'!$A$66:$C$106,3,FALSE),"")</f>
        <v/>
      </c>
      <c r="I175" s="205"/>
      <c r="J175" s="205"/>
      <c r="K175" s="205"/>
      <c r="L175" s="205"/>
      <c r="M175" s="205"/>
      <c r="N175" s="205"/>
      <c r="O175" s="205"/>
      <c r="P175" s="205"/>
      <c r="Q175" s="205"/>
      <c r="R175" s="205"/>
      <c r="S175" s="205"/>
      <c r="T175" s="205"/>
      <c r="U175" s="205"/>
      <c r="V175" s="205"/>
      <c r="W175" s="205"/>
      <c r="X175" s="205"/>
      <c r="Y175" s="33" t="str">
        <f t="shared" si="6"/>
        <v/>
      </c>
      <c r="Z175" s="33" t="str">
        <f>IF(T175="","",IF(AND(T175&lt;&gt;'Tabelas auxiliares'!$B$240,T175&lt;&gt;'Tabelas auxiliares'!$B$241,T175&lt;&gt;'Tabelas auxiliares'!$C$240,T175&lt;&gt;'Tabelas auxiliares'!$C$241,T175&lt;&gt;'Tabelas auxiliares'!$D$240),"FOLHA DE PESSOAL",IF(Y175='Tabelas auxiliares'!$A$241,"CUSTEIO",IF(Y175='Tabelas auxiliares'!$A$240,"INVESTIMENTO","ERRO - VERIFICAR"))))</f>
        <v/>
      </c>
      <c r="AA175" s="46" t="str">
        <f t="shared" si="7"/>
        <v/>
      </c>
      <c r="AB175" s="206"/>
      <c r="AC175" s="206"/>
      <c r="AD175" s="206"/>
      <c r="AE175" s="54" t="str">
        <f t="shared" si="8"/>
        <v/>
      </c>
      <c r="AF175" s="54"/>
      <c r="AG175" s="54"/>
      <c r="AH175" s="54"/>
      <c r="AI175" s="54"/>
      <c r="AJ175" s="54"/>
      <c r="AK175" s="54"/>
      <c r="AL175" s="54"/>
      <c r="AM175" s="54"/>
      <c r="AN175" s="54"/>
      <c r="AO175" s="54"/>
      <c r="AP175" s="54"/>
    </row>
    <row r="176" spans="1:42" x14ac:dyDescent="0.25">
      <c r="A176" s="205"/>
      <c r="F176" s="33" t="str">
        <f>IFERROR(VLOOKUP(D176,'Tabelas auxiliares'!$A$3:$B$62,2,FALSE),"")</f>
        <v/>
      </c>
      <c r="G176" s="33" t="str">
        <f>IFERROR(VLOOKUP($B176,'Tabelas auxiliares'!$A$66:$C$106,2,FALSE),"")</f>
        <v/>
      </c>
      <c r="H176" s="33" t="str">
        <f>IFERROR(VLOOKUP($B176,'Tabelas auxiliares'!$A$66:$C$106,3,FALSE),"")</f>
        <v/>
      </c>
      <c r="I176" s="205"/>
      <c r="J176" s="205"/>
      <c r="K176" s="205"/>
      <c r="L176" s="205"/>
      <c r="M176" s="205"/>
      <c r="N176" s="205"/>
      <c r="O176" s="205"/>
      <c r="P176" s="205"/>
      <c r="Q176" s="205"/>
      <c r="R176" s="205"/>
      <c r="S176" s="205"/>
      <c r="T176" s="205"/>
      <c r="U176" s="205"/>
      <c r="V176" s="205"/>
      <c r="W176" s="205"/>
      <c r="X176" s="205"/>
      <c r="Y176" s="33" t="str">
        <f t="shared" si="6"/>
        <v/>
      </c>
      <c r="Z176" s="33" t="str">
        <f>IF(T176="","",IF(AND(T176&lt;&gt;'Tabelas auxiliares'!$B$240,T176&lt;&gt;'Tabelas auxiliares'!$B$241,T176&lt;&gt;'Tabelas auxiliares'!$C$240,T176&lt;&gt;'Tabelas auxiliares'!$C$241,T176&lt;&gt;'Tabelas auxiliares'!$D$240),"FOLHA DE PESSOAL",IF(Y176='Tabelas auxiliares'!$A$241,"CUSTEIO",IF(Y176='Tabelas auxiliares'!$A$240,"INVESTIMENTO","ERRO - VERIFICAR"))))</f>
        <v/>
      </c>
      <c r="AA176" s="46" t="str">
        <f t="shared" si="7"/>
        <v/>
      </c>
      <c r="AB176" s="206"/>
      <c r="AC176" s="206"/>
      <c r="AD176" s="206"/>
      <c r="AE176" s="54" t="str">
        <f t="shared" si="8"/>
        <v/>
      </c>
      <c r="AF176" s="54"/>
      <c r="AG176" s="54"/>
      <c r="AH176" s="54"/>
      <c r="AI176" s="54"/>
      <c r="AJ176" s="54"/>
      <c r="AK176" s="54"/>
      <c r="AL176" s="54"/>
      <c r="AM176" s="54"/>
      <c r="AN176" s="54"/>
      <c r="AO176" s="54"/>
      <c r="AP176" s="54"/>
    </row>
    <row r="177" spans="1:42" x14ac:dyDescent="0.25">
      <c r="A177" s="205"/>
      <c r="F177" s="33" t="str">
        <f>IFERROR(VLOOKUP(D177,'Tabelas auxiliares'!$A$3:$B$62,2,FALSE),"")</f>
        <v/>
      </c>
      <c r="G177" s="33" t="str">
        <f>IFERROR(VLOOKUP($B177,'Tabelas auxiliares'!$A$66:$C$106,2,FALSE),"")</f>
        <v/>
      </c>
      <c r="H177" s="33" t="str">
        <f>IFERROR(VLOOKUP($B177,'Tabelas auxiliares'!$A$66:$C$106,3,FALSE),"")</f>
        <v/>
      </c>
      <c r="I177" s="205"/>
      <c r="J177" s="205"/>
      <c r="K177" s="205"/>
      <c r="L177" s="205"/>
      <c r="M177" s="205"/>
      <c r="N177" s="205"/>
      <c r="O177" s="205"/>
      <c r="P177" s="205"/>
      <c r="Q177" s="205"/>
      <c r="R177" s="205"/>
      <c r="S177" s="205"/>
      <c r="T177" s="205"/>
      <c r="U177" s="205"/>
      <c r="V177" s="205"/>
      <c r="W177" s="205"/>
      <c r="X177" s="205"/>
      <c r="Y177" s="33" t="str">
        <f t="shared" si="6"/>
        <v/>
      </c>
      <c r="Z177" s="33" t="str">
        <f>IF(T177="","",IF(AND(T177&lt;&gt;'Tabelas auxiliares'!$B$240,T177&lt;&gt;'Tabelas auxiliares'!$B$241,T177&lt;&gt;'Tabelas auxiliares'!$C$240,T177&lt;&gt;'Tabelas auxiliares'!$C$241,T177&lt;&gt;'Tabelas auxiliares'!$D$240),"FOLHA DE PESSOAL",IF(Y177='Tabelas auxiliares'!$A$241,"CUSTEIO",IF(Y177='Tabelas auxiliares'!$A$240,"INVESTIMENTO","ERRO - VERIFICAR"))))</f>
        <v/>
      </c>
      <c r="AA177" s="46" t="str">
        <f t="shared" si="7"/>
        <v/>
      </c>
      <c r="AB177" s="206"/>
      <c r="AC177" s="206"/>
      <c r="AD177" s="206"/>
      <c r="AE177" s="54" t="str">
        <f t="shared" si="8"/>
        <v/>
      </c>
      <c r="AF177" s="54"/>
      <c r="AG177" s="54"/>
      <c r="AH177" s="54"/>
      <c r="AI177" s="54"/>
      <c r="AJ177" s="54"/>
      <c r="AK177" s="54"/>
      <c r="AL177" s="54"/>
      <c r="AM177" s="54"/>
      <c r="AN177" s="54"/>
      <c r="AO177" s="54"/>
      <c r="AP177" s="54"/>
    </row>
    <row r="178" spans="1:42" x14ac:dyDescent="0.25">
      <c r="A178" s="205"/>
      <c r="F178" s="33" t="str">
        <f>IFERROR(VLOOKUP(D178,'Tabelas auxiliares'!$A$3:$B$62,2,FALSE),"")</f>
        <v/>
      </c>
      <c r="G178" s="33" t="str">
        <f>IFERROR(VLOOKUP($B178,'Tabelas auxiliares'!$A$66:$C$106,2,FALSE),"")</f>
        <v/>
      </c>
      <c r="H178" s="33" t="str">
        <f>IFERROR(VLOOKUP($B178,'Tabelas auxiliares'!$A$66:$C$106,3,FALSE),"")</f>
        <v/>
      </c>
      <c r="I178" s="205"/>
      <c r="J178" s="205"/>
      <c r="K178" s="205"/>
      <c r="L178" s="205"/>
      <c r="M178" s="205"/>
      <c r="N178" s="205"/>
      <c r="O178" s="205"/>
      <c r="P178" s="205"/>
      <c r="Q178" s="205"/>
      <c r="R178" s="205"/>
      <c r="S178" s="205"/>
      <c r="T178" s="205"/>
      <c r="U178" s="205"/>
      <c r="V178" s="205"/>
      <c r="W178" s="205"/>
      <c r="X178" s="205"/>
      <c r="Y178" s="33" t="str">
        <f t="shared" si="6"/>
        <v/>
      </c>
      <c r="Z178" s="33" t="str">
        <f>IF(T178="","",IF(AND(T178&lt;&gt;'Tabelas auxiliares'!$B$240,T178&lt;&gt;'Tabelas auxiliares'!$B$241,T178&lt;&gt;'Tabelas auxiliares'!$C$240,T178&lt;&gt;'Tabelas auxiliares'!$C$241,T178&lt;&gt;'Tabelas auxiliares'!$D$240),"FOLHA DE PESSOAL",IF(Y178='Tabelas auxiliares'!$A$241,"CUSTEIO",IF(Y178='Tabelas auxiliares'!$A$240,"INVESTIMENTO","ERRO - VERIFICAR"))))</f>
        <v/>
      </c>
      <c r="AA178" s="46" t="str">
        <f t="shared" si="7"/>
        <v/>
      </c>
      <c r="AB178" s="206"/>
      <c r="AC178" s="206"/>
      <c r="AD178" s="206"/>
      <c r="AE178" s="54" t="str">
        <f t="shared" si="8"/>
        <v/>
      </c>
      <c r="AF178" s="54"/>
      <c r="AG178" s="54"/>
      <c r="AH178" s="54"/>
      <c r="AI178" s="54"/>
      <c r="AJ178" s="54"/>
      <c r="AK178" s="54"/>
      <c r="AL178" s="54"/>
      <c r="AM178" s="54"/>
      <c r="AN178" s="54"/>
      <c r="AO178" s="54"/>
      <c r="AP178" s="54"/>
    </row>
    <row r="179" spans="1:42" x14ac:dyDescent="0.25">
      <c r="A179" s="205"/>
      <c r="F179" s="33" t="str">
        <f>IFERROR(VLOOKUP(D179,'Tabelas auxiliares'!$A$3:$B$62,2,FALSE),"")</f>
        <v/>
      </c>
      <c r="G179" s="33" t="str">
        <f>IFERROR(VLOOKUP($B179,'Tabelas auxiliares'!$A$66:$C$106,2,FALSE),"")</f>
        <v/>
      </c>
      <c r="H179" s="33" t="str">
        <f>IFERROR(VLOOKUP($B179,'Tabelas auxiliares'!$A$66:$C$106,3,FALSE),"")</f>
        <v/>
      </c>
      <c r="I179" s="205"/>
      <c r="J179" s="205"/>
      <c r="K179" s="205"/>
      <c r="L179" s="205"/>
      <c r="M179" s="205"/>
      <c r="N179" s="205"/>
      <c r="O179" s="205"/>
      <c r="P179" s="205"/>
      <c r="Q179" s="205"/>
      <c r="R179" s="205"/>
      <c r="S179" s="205"/>
      <c r="T179" s="205"/>
      <c r="U179" s="205"/>
      <c r="V179" s="205"/>
      <c r="W179" s="205"/>
      <c r="X179" s="205"/>
      <c r="Y179" s="33" t="str">
        <f t="shared" si="6"/>
        <v/>
      </c>
      <c r="Z179" s="33" t="str">
        <f>IF(T179="","",IF(AND(T179&lt;&gt;'Tabelas auxiliares'!$B$240,T179&lt;&gt;'Tabelas auxiliares'!$B$241,T179&lt;&gt;'Tabelas auxiliares'!$C$240,T179&lt;&gt;'Tabelas auxiliares'!$C$241,T179&lt;&gt;'Tabelas auxiliares'!$D$240),"FOLHA DE PESSOAL",IF(Y179='Tabelas auxiliares'!$A$241,"CUSTEIO",IF(Y179='Tabelas auxiliares'!$A$240,"INVESTIMENTO","ERRO - VERIFICAR"))))</f>
        <v/>
      </c>
      <c r="AA179" s="46" t="str">
        <f t="shared" si="7"/>
        <v/>
      </c>
      <c r="AB179" s="206"/>
      <c r="AC179" s="206"/>
      <c r="AD179" s="206"/>
      <c r="AE179" s="54" t="str">
        <f t="shared" si="8"/>
        <v/>
      </c>
      <c r="AF179" s="54"/>
      <c r="AG179" s="54"/>
      <c r="AH179" s="54"/>
      <c r="AI179" s="54"/>
      <c r="AJ179" s="54"/>
      <c r="AK179" s="54"/>
      <c r="AL179" s="54"/>
      <c r="AM179" s="54"/>
      <c r="AN179" s="54"/>
      <c r="AO179" s="54"/>
      <c r="AP179" s="54"/>
    </row>
    <row r="180" spans="1:42" x14ac:dyDescent="0.25">
      <c r="A180" s="205"/>
      <c r="F180" s="33" t="str">
        <f>IFERROR(VLOOKUP(D180,'Tabelas auxiliares'!$A$3:$B$62,2,FALSE),"")</f>
        <v/>
      </c>
      <c r="G180" s="33" t="str">
        <f>IFERROR(VLOOKUP($B180,'Tabelas auxiliares'!$A$66:$C$106,2,FALSE),"")</f>
        <v/>
      </c>
      <c r="H180" s="33" t="str">
        <f>IFERROR(VLOOKUP($B180,'Tabelas auxiliares'!$A$66:$C$106,3,FALSE),"")</f>
        <v/>
      </c>
      <c r="I180" s="205"/>
      <c r="J180" s="205"/>
      <c r="K180" s="205"/>
      <c r="L180" s="205"/>
      <c r="M180" s="205"/>
      <c r="N180" s="205"/>
      <c r="O180" s="205"/>
      <c r="P180" s="205"/>
      <c r="Q180" s="205"/>
      <c r="R180" s="205"/>
      <c r="S180" s="205"/>
      <c r="T180" s="205"/>
      <c r="U180" s="205"/>
      <c r="V180" s="205"/>
      <c r="W180" s="205"/>
      <c r="X180" s="205"/>
      <c r="Y180" s="33" t="str">
        <f t="shared" si="6"/>
        <v/>
      </c>
      <c r="Z180" s="33" t="str">
        <f>IF(T180="","",IF(AND(T180&lt;&gt;'Tabelas auxiliares'!$B$240,T180&lt;&gt;'Tabelas auxiliares'!$B$241,T180&lt;&gt;'Tabelas auxiliares'!$C$240,T180&lt;&gt;'Tabelas auxiliares'!$C$241,T180&lt;&gt;'Tabelas auxiliares'!$D$240),"FOLHA DE PESSOAL",IF(Y180='Tabelas auxiliares'!$A$241,"CUSTEIO",IF(Y180='Tabelas auxiliares'!$A$240,"INVESTIMENTO","ERRO - VERIFICAR"))))</f>
        <v/>
      </c>
      <c r="AA180" s="46" t="str">
        <f t="shared" si="7"/>
        <v/>
      </c>
      <c r="AB180" s="206"/>
      <c r="AC180" s="206"/>
      <c r="AD180" s="206"/>
      <c r="AE180" s="54" t="str">
        <f t="shared" si="8"/>
        <v/>
      </c>
      <c r="AF180" s="54"/>
      <c r="AG180" s="54"/>
      <c r="AH180" s="54"/>
      <c r="AI180" s="54"/>
      <c r="AJ180" s="54"/>
      <c r="AK180" s="54"/>
      <c r="AL180" s="54"/>
      <c r="AM180" s="54"/>
      <c r="AN180" s="54"/>
      <c r="AO180" s="54"/>
      <c r="AP180" s="54"/>
    </row>
    <row r="181" spans="1:42" x14ac:dyDescent="0.25">
      <c r="A181" s="205"/>
      <c r="F181" s="33" t="str">
        <f>IFERROR(VLOOKUP(D181,'Tabelas auxiliares'!$A$3:$B$62,2,FALSE),"")</f>
        <v/>
      </c>
      <c r="G181" s="33" t="str">
        <f>IFERROR(VLOOKUP($B181,'Tabelas auxiliares'!$A$66:$C$106,2,FALSE),"")</f>
        <v/>
      </c>
      <c r="H181" s="33" t="str">
        <f>IFERROR(VLOOKUP($B181,'Tabelas auxiliares'!$A$66:$C$106,3,FALSE),"")</f>
        <v/>
      </c>
      <c r="I181" s="205"/>
      <c r="J181" s="205"/>
      <c r="K181" s="205"/>
      <c r="L181" s="205"/>
      <c r="M181" s="205"/>
      <c r="N181" s="205"/>
      <c r="O181" s="205"/>
      <c r="P181" s="205"/>
      <c r="Q181" s="205"/>
      <c r="R181" s="205"/>
      <c r="S181" s="205"/>
      <c r="T181" s="205"/>
      <c r="U181" s="205"/>
      <c r="V181" s="205"/>
      <c r="W181" s="205"/>
      <c r="X181" s="205"/>
      <c r="Y181" s="33" t="str">
        <f t="shared" si="6"/>
        <v/>
      </c>
      <c r="Z181" s="33" t="str">
        <f>IF(T181="","",IF(AND(T181&lt;&gt;'Tabelas auxiliares'!$B$240,T181&lt;&gt;'Tabelas auxiliares'!$B$241,T181&lt;&gt;'Tabelas auxiliares'!$C$240,T181&lt;&gt;'Tabelas auxiliares'!$C$241,T181&lt;&gt;'Tabelas auxiliares'!$D$240),"FOLHA DE PESSOAL",IF(Y181='Tabelas auxiliares'!$A$241,"CUSTEIO",IF(Y181='Tabelas auxiliares'!$A$240,"INVESTIMENTO","ERRO - VERIFICAR"))))</f>
        <v/>
      </c>
      <c r="AA181" s="46" t="str">
        <f t="shared" si="7"/>
        <v/>
      </c>
      <c r="AB181" s="206"/>
      <c r="AC181" s="206"/>
      <c r="AD181" s="206"/>
      <c r="AE181" s="54" t="str">
        <f t="shared" si="8"/>
        <v/>
      </c>
      <c r="AF181" s="54"/>
      <c r="AG181" s="54"/>
      <c r="AH181" s="54"/>
      <c r="AI181" s="54"/>
      <c r="AJ181" s="54"/>
      <c r="AK181" s="54"/>
      <c r="AL181" s="54"/>
      <c r="AM181" s="54"/>
      <c r="AN181" s="54"/>
      <c r="AO181" s="54"/>
      <c r="AP181" s="54"/>
    </row>
    <row r="182" spans="1:42" x14ac:dyDescent="0.25">
      <c r="A182" s="205"/>
      <c r="F182" s="33" t="str">
        <f>IFERROR(VLOOKUP(D182,'Tabelas auxiliares'!$A$3:$B$62,2,FALSE),"")</f>
        <v/>
      </c>
      <c r="G182" s="33" t="str">
        <f>IFERROR(VLOOKUP($B182,'Tabelas auxiliares'!$A$66:$C$106,2,FALSE),"")</f>
        <v/>
      </c>
      <c r="H182" s="33" t="str">
        <f>IFERROR(VLOOKUP($B182,'Tabelas auxiliares'!$A$66:$C$106,3,FALSE),"")</f>
        <v/>
      </c>
      <c r="I182" s="205"/>
      <c r="J182" s="205"/>
      <c r="K182" s="205"/>
      <c r="L182" s="205"/>
      <c r="M182" s="205"/>
      <c r="N182" s="205"/>
      <c r="O182" s="205"/>
      <c r="P182" s="205"/>
      <c r="Q182" s="205"/>
      <c r="R182" s="205"/>
      <c r="S182" s="205"/>
      <c r="T182" s="205"/>
      <c r="U182" s="205"/>
      <c r="V182" s="205"/>
      <c r="W182" s="205"/>
      <c r="X182" s="205"/>
      <c r="Y182" s="33" t="str">
        <f t="shared" si="6"/>
        <v/>
      </c>
      <c r="Z182" s="33" t="str">
        <f>IF(T182="","",IF(AND(T182&lt;&gt;'Tabelas auxiliares'!$B$240,T182&lt;&gt;'Tabelas auxiliares'!$B$241,T182&lt;&gt;'Tabelas auxiliares'!$C$240,T182&lt;&gt;'Tabelas auxiliares'!$C$241,T182&lt;&gt;'Tabelas auxiliares'!$D$240),"FOLHA DE PESSOAL",IF(Y182='Tabelas auxiliares'!$A$241,"CUSTEIO",IF(Y182='Tabelas auxiliares'!$A$240,"INVESTIMENTO","ERRO - VERIFICAR"))))</f>
        <v/>
      </c>
      <c r="AA182" s="46" t="str">
        <f t="shared" si="7"/>
        <v/>
      </c>
      <c r="AB182" s="206"/>
      <c r="AC182" s="206"/>
      <c r="AD182" s="206"/>
      <c r="AE182" s="54" t="str">
        <f t="shared" si="8"/>
        <v/>
      </c>
      <c r="AF182" s="54"/>
      <c r="AG182" s="54"/>
      <c r="AH182" s="54"/>
      <c r="AI182" s="54"/>
      <c r="AJ182" s="54"/>
      <c r="AK182" s="54"/>
      <c r="AL182" s="54"/>
      <c r="AM182" s="54"/>
      <c r="AN182" s="54"/>
      <c r="AO182" s="54"/>
      <c r="AP182" s="54"/>
    </row>
    <row r="183" spans="1:42" x14ac:dyDescent="0.25">
      <c r="A183" s="205"/>
      <c r="F183" s="33" t="str">
        <f>IFERROR(VLOOKUP(D183,'Tabelas auxiliares'!$A$3:$B$62,2,FALSE),"")</f>
        <v/>
      </c>
      <c r="G183" s="33" t="str">
        <f>IFERROR(VLOOKUP($B183,'Tabelas auxiliares'!$A$66:$C$106,2,FALSE),"")</f>
        <v/>
      </c>
      <c r="H183" s="33" t="str">
        <f>IFERROR(VLOOKUP($B183,'Tabelas auxiliares'!$A$66:$C$106,3,FALSE),"")</f>
        <v/>
      </c>
      <c r="I183" s="205"/>
      <c r="J183" s="205"/>
      <c r="K183" s="205"/>
      <c r="L183" s="205"/>
      <c r="M183" s="205"/>
      <c r="N183" s="205"/>
      <c r="O183" s="205"/>
      <c r="P183" s="205"/>
      <c r="Q183" s="205"/>
      <c r="R183" s="205"/>
      <c r="S183" s="205"/>
      <c r="T183" s="205"/>
      <c r="U183" s="205"/>
      <c r="V183" s="205"/>
      <c r="W183" s="205"/>
      <c r="X183" s="205"/>
      <c r="Y183" s="33" t="str">
        <f t="shared" si="6"/>
        <v/>
      </c>
      <c r="Z183" s="33" t="str">
        <f>IF(T183="","",IF(AND(T183&lt;&gt;'Tabelas auxiliares'!$B$240,T183&lt;&gt;'Tabelas auxiliares'!$B$241,T183&lt;&gt;'Tabelas auxiliares'!$C$240,T183&lt;&gt;'Tabelas auxiliares'!$C$241,T183&lt;&gt;'Tabelas auxiliares'!$D$240),"FOLHA DE PESSOAL",IF(Y183='Tabelas auxiliares'!$A$241,"CUSTEIO",IF(Y183='Tabelas auxiliares'!$A$240,"INVESTIMENTO","ERRO - VERIFICAR"))))</f>
        <v/>
      </c>
      <c r="AA183" s="46" t="str">
        <f t="shared" si="7"/>
        <v/>
      </c>
      <c r="AB183" s="206"/>
      <c r="AC183" s="206"/>
      <c r="AD183" s="206"/>
      <c r="AE183" s="54" t="str">
        <f t="shared" si="8"/>
        <v/>
      </c>
      <c r="AF183" s="54"/>
      <c r="AG183" s="54"/>
      <c r="AH183" s="54"/>
      <c r="AI183" s="54"/>
      <c r="AJ183" s="54"/>
      <c r="AK183" s="54"/>
      <c r="AL183" s="54"/>
      <c r="AM183" s="54"/>
      <c r="AN183" s="54"/>
      <c r="AO183" s="54"/>
      <c r="AP183" s="54"/>
    </row>
    <row r="184" spans="1:42" x14ac:dyDescent="0.25">
      <c r="A184" s="205"/>
      <c r="F184" s="33" t="str">
        <f>IFERROR(VLOOKUP(D184,'Tabelas auxiliares'!$A$3:$B$62,2,FALSE),"")</f>
        <v/>
      </c>
      <c r="G184" s="33" t="str">
        <f>IFERROR(VLOOKUP($B184,'Tabelas auxiliares'!$A$66:$C$106,2,FALSE),"")</f>
        <v/>
      </c>
      <c r="H184" s="33" t="str">
        <f>IFERROR(VLOOKUP($B184,'Tabelas auxiliares'!$A$66:$C$106,3,FALSE),"")</f>
        <v/>
      </c>
      <c r="I184" s="205"/>
      <c r="J184" s="205"/>
      <c r="K184" s="205"/>
      <c r="L184" s="205"/>
      <c r="M184" s="205"/>
      <c r="N184" s="205"/>
      <c r="O184" s="205"/>
      <c r="P184" s="205"/>
      <c r="Q184" s="205"/>
      <c r="R184" s="205"/>
      <c r="S184" s="205"/>
      <c r="T184" s="205"/>
      <c r="U184" s="205"/>
      <c r="V184" s="205"/>
      <c r="W184" s="205"/>
      <c r="X184" s="205"/>
      <c r="Y184" s="33" t="str">
        <f t="shared" si="6"/>
        <v/>
      </c>
      <c r="Z184" s="33" t="str">
        <f>IF(T184="","",IF(AND(T184&lt;&gt;'Tabelas auxiliares'!$B$240,T184&lt;&gt;'Tabelas auxiliares'!$B$241,T184&lt;&gt;'Tabelas auxiliares'!$C$240,T184&lt;&gt;'Tabelas auxiliares'!$C$241,T184&lt;&gt;'Tabelas auxiliares'!$D$240),"FOLHA DE PESSOAL",IF(Y184='Tabelas auxiliares'!$A$241,"CUSTEIO",IF(Y184='Tabelas auxiliares'!$A$240,"INVESTIMENTO","ERRO - VERIFICAR"))))</f>
        <v/>
      </c>
      <c r="AA184" s="46" t="str">
        <f t="shared" si="7"/>
        <v/>
      </c>
      <c r="AB184" s="206"/>
      <c r="AC184" s="206"/>
      <c r="AD184" s="206"/>
      <c r="AE184" s="54" t="str">
        <f t="shared" si="8"/>
        <v/>
      </c>
      <c r="AF184" s="54"/>
      <c r="AG184" s="54"/>
      <c r="AH184" s="54"/>
      <c r="AI184" s="54"/>
      <c r="AJ184" s="54"/>
      <c r="AK184" s="54"/>
      <c r="AL184" s="54"/>
      <c r="AM184" s="54"/>
      <c r="AN184" s="54"/>
      <c r="AO184" s="54"/>
      <c r="AP184" s="54"/>
    </row>
    <row r="185" spans="1:42" x14ac:dyDescent="0.25">
      <c r="A185" s="205"/>
      <c r="F185" s="33" t="str">
        <f>IFERROR(VLOOKUP(D185,'Tabelas auxiliares'!$A$3:$B$62,2,FALSE),"")</f>
        <v/>
      </c>
      <c r="G185" s="33" t="str">
        <f>IFERROR(VLOOKUP($B185,'Tabelas auxiliares'!$A$66:$C$106,2,FALSE),"")</f>
        <v/>
      </c>
      <c r="H185" s="33" t="str">
        <f>IFERROR(VLOOKUP($B185,'Tabelas auxiliares'!$A$66:$C$106,3,FALSE),"")</f>
        <v/>
      </c>
      <c r="I185" s="205"/>
      <c r="J185" s="205"/>
      <c r="K185" s="205"/>
      <c r="L185" s="205"/>
      <c r="M185" s="205"/>
      <c r="N185" s="205"/>
      <c r="O185" s="205"/>
      <c r="P185" s="205"/>
      <c r="Q185" s="205"/>
      <c r="R185" s="205"/>
      <c r="S185" s="205"/>
      <c r="T185" s="205"/>
      <c r="U185" s="205"/>
      <c r="V185" s="205"/>
      <c r="W185" s="205"/>
      <c r="X185" s="205"/>
      <c r="Y185" s="33" t="str">
        <f t="shared" si="6"/>
        <v/>
      </c>
      <c r="Z185" s="33" t="str">
        <f>IF(T185="","",IF(AND(T185&lt;&gt;'Tabelas auxiliares'!$B$240,T185&lt;&gt;'Tabelas auxiliares'!$B$241,T185&lt;&gt;'Tabelas auxiliares'!$C$240,T185&lt;&gt;'Tabelas auxiliares'!$C$241,T185&lt;&gt;'Tabelas auxiliares'!$D$240),"FOLHA DE PESSOAL",IF(Y185='Tabelas auxiliares'!$A$241,"CUSTEIO",IF(Y185='Tabelas auxiliares'!$A$240,"INVESTIMENTO","ERRO - VERIFICAR"))))</f>
        <v/>
      </c>
      <c r="AA185" s="46" t="str">
        <f t="shared" si="7"/>
        <v/>
      </c>
      <c r="AB185" s="206"/>
      <c r="AC185" s="206"/>
      <c r="AD185" s="206"/>
      <c r="AE185" s="54" t="str">
        <f t="shared" si="8"/>
        <v/>
      </c>
      <c r="AF185" s="54"/>
      <c r="AG185" s="54"/>
      <c r="AH185" s="54"/>
      <c r="AI185" s="54"/>
      <c r="AJ185" s="54"/>
      <c r="AK185" s="54"/>
      <c r="AL185" s="54"/>
      <c r="AM185" s="54"/>
      <c r="AN185" s="54"/>
      <c r="AO185" s="54"/>
      <c r="AP185" s="54"/>
    </row>
    <row r="186" spans="1:42" x14ac:dyDescent="0.25">
      <c r="A186" s="205"/>
      <c r="F186" s="33" t="str">
        <f>IFERROR(VLOOKUP(D186,'Tabelas auxiliares'!$A$3:$B$62,2,FALSE),"")</f>
        <v/>
      </c>
      <c r="G186" s="33" t="str">
        <f>IFERROR(VLOOKUP($B186,'Tabelas auxiliares'!$A$66:$C$106,2,FALSE),"")</f>
        <v/>
      </c>
      <c r="H186" s="33" t="str">
        <f>IFERROR(VLOOKUP($B186,'Tabelas auxiliares'!$A$66:$C$106,3,FALSE),"")</f>
        <v/>
      </c>
      <c r="I186" s="205"/>
      <c r="J186" s="205"/>
      <c r="K186" s="205"/>
      <c r="L186" s="205"/>
      <c r="M186" s="205"/>
      <c r="N186" s="205"/>
      <c r="O186" s="205"/>
      <c r="P186" s="205"/>
      <c r="Q186" s="205"/>
      <c r="R186" s="205"/>
      <c r="S186" s="205"/>
      <c r="T186" s="205"/>
      <c r="U186" s="205"/>
      <c r="V186" s="205"/>
      <c r="W186" s="205"/>
      <c r="X186" s="205"/>
      <c r="Y186" s="33" t="str">
        <f t="shared" si="6"/>
        <v/>
      </c>
      <c r="Z186" s="33" t="str">
        <f>IF(T186="","",IF(AND(T186&lt;&gt;'Tabelas auxiliares'!$B$240,T186&lt;&gt;'Tabelas auxiliares'!$B$241,T186&lt;&gt;'Tabelas auxiliares'!$C$240,T186&lt;&gt;'Tabelas auxiliares'!$C$241,T186&lt;&gt;'Tabelas auxiliares'!$D$240),"FOLHA DE PESSOAL",IF(Y186='Tabelas auxiliares'!$A$241,"CUSTEIO",IF(Y186='Tabelas auxiliares'!$A$240,"INVESTIMENTO","ERRO - VERIFICAR"))))</f>
        <v/>
      </c>
      <c r="AA186" s="46" t="str">
        <f t="shared" si="7"/>
        <v/>
      </c>
      <c r="AB186" s="206"/>
      <c r="AC186" s="206"/>
      <c r="AD186" s="206"/>
      <c r="AE186" s="54" t="str">
        <f t="shared" si="8"/>
        <v/>
      </c>
      <c r="AF186" s="54"/>
      <c r="AG186" s="54"/>
      <c r="AH186" s="54"/>
      <c r="AI186" s="54"/>
      <c r="AJ186" s="54"/>
      <c r="AK186" s="54"/>
      <c r="AL186" s="54"/>
      <c r="AM186" s="54"/>
      <c r="AN186" s="54"/>
      <c r="AO186" s="54"/>
      <c r="AP186" s="54"/>
    </row>
    <row r="187" spans="1:42" x14ac:dyDescent="0.25">
      <c r="A187" s="205"/>
      <c r="F187" s="33" t="str">
        <f>IFERROR(VLOOKUP(D187,'Tabelas auxiliares'!$A$3:$B$62,2,FALSE),"")</f>
        <v/>
      </c>
      <c r="G187" s="33" t="str">
        <f>IFERROR(VLOOKUP($B187,'Tabelas auxiliares'!$A$66:$C$106,2,FALSE),"")</f>
        <v/>
      </c>
      <c r="H187" s="33" t="str">
        <f>IFERROR(VLOOKUP($B187,'Tabelas auxiliares'!$A$66:$C$106,3,FALSE),"")</f>
        <v/>
      </c>
      <c r="I187" s="205"/>
      <c r="J187" s="205"/>
      <c r="K187" s="205"/>
      <c r="L187" s="205"/>
      <c r="M187" s="205"/>
      <c r="N187" s="205"/>
      <c r="O187" s="205"/>
      <c r="P187" s="205"/>
      <c r="Q187" s="205"/>
      <c r="R187" s="205"/>
      <c r="S187" s="205"/>
      <c r="T187" s="205"/>
      <c r="U187" s="205"/>
      <c r="V187" s="205"/>
      <c r="W187" s="205"/>
      <c r="X187" s="205"/>
      <c r="Y187" s="33" t="str">
        <f t="shared" si="6"/>
        <v/>
      </c>
      <c r="Z187" s="33" t="str">
        <f>IF(T187="","",IF(AND(T187&lt;&gt;'Tabelas auxiliares'!$B$240,T187&lt;&gt;'Tabelas auxiliares'!$B$241,T187&lt;&gt;'Tabelas auxiliares'!$C$240,T187&lt;&gt;'Tabelas auxiliares'!$C$241,T187&lt;&gt;'Tabelas auxiliares'!$D$240),"FOLHA DE PESSOAL",IF(Y187='Tabelas auxiliares'!$A$241,"CUSTEIO",IF(Y187='Tabelas auxiliares'!$A$240,"INVESTIMENTO","ERRO - VERIFICAR"))))</f>
        <v/>
      </c>
      <c r="AA187" s="46" t="str">
        <f t="shared" si="7"/>
        <v/>
      </c>
      <c r="AB187" s="206"/>
      <c r="AC187" s="206"/>
      <c r="AD187" s="206"/>
      <c r="AE187" s="54" t="str">
        <f t="shared" si="8"/>
        <v/>
      </c>
      <c r="AF187" s="54"/>
      <c r="AG187" s="54"/>
      <c r="AH187" s="54"/>
      <c r="AI187" s="54"/>
      <c r="AJ187" s="54"/>
      <c r="AK187" s="54"/>
      <c r="AL187" s="54"/>
      <c r="AM187" s="54"/>
      <c r="AN187" s="54"/>
      <c r="AO187" s="54"/>
      <c r="AP187" s="54"/>
    </row>
    <row r="188" spans="1:42" x14ac:dyDescent="0.25">
      <c r="A188" s="205"/>
      <c r="F188" s="33" t="str">
        <f>IFERROR(VLOOKUP(D188,'Tabelas auxiliares'!$A$3:$B$62,2,FALSE),"")</f>
        <v/>
      </c>
      <c r="G188" s="33" t="str">
        <f>IFERROR(VLOOKUP($B188,'Tabelas auxiliares'!$A$66:$C$106,2,FALSE),"")</f>
        <v/>
      </c>
      <c r="H188" s="33" t="str">
        <f>IFERROR(VLOOKUP($B188,'Tabelas auxiliares'!$A$66:$C$106,3,FALSE),"")</f>
        <v/>
      </c>
      <c r="I188" s="205"/>
      <c r="J188" s="205"/>
      <c r="K188" s="205"/>
      <c r="L188" s="205"/>
      <c r="M188" s="205"/>
      <c r="N188" s="205"/>
      <c r="O188" s="205"/>
      <c r="P188" s="205"/>
      <c r="Q188" s="205"/>
      <c r="R188" s="205"/>
      <c r="S188" s="205"/>
      <c r="T188" s="205"/>
      <c r="U188" s="205"/>
      <c r="V188" s="205"/>
      <c r="W188" s="205"/>
      <c r="X188" s="205"/>
      <c r="Y188" s="33" t="str">
        <f t="shared" si="6"/>
        <v/>
      </c>
      <c r="Z188" s="33" t="str">
        <f>IF(T188="","",IF(AND(T188&lt;&gt;'Tabelas auxiliares'!$B$240,T188&lt;&gt;'Tabelas auxiliares'!$B$241,T188&lt;&gt;'Tabelas auxiliares'!$C$240,T188&lt;&gt;'Tabelas auxiliares'!$C$241,T188&lt;&gt;'Tabelas auxiliares'!$D$240),"FOLHA DE PESSOAL",IF(Y188='Tabelas auxiliares'!$A$241,"CUSTEIO",IF(Y188='Tabelas auxiliares'!$A$240,"INVESTIMENTO","ERRO - VERIFICAR"))))</f>
        <v/>
      </c>
      <c r="AA188" s="46" t="str">
        <f t="shared" si="7"/>
        <v/>
      </c>
      <c r="AB188" s="206"/>
      <c r="AC188" s="206"/>
      <c r="AD188" s="206"/>
      <c r="AE188" s="54" t="str">
        <f t="shared" si="8"/>
        <v/>
      </c>
      <c r="AF188" s="54"/>
      <c r="AG188" s="54"/>
      <c r="AH188" s="54"/>
      <c r="AI188" s="54"/>
      <c r="AJ188" s="54"/>
      <c r="AK188" s="54"/>
      <c r="AL188" s="54"/>
      <c r="AM188" s="54"/>
      <c r="AN188" s="54"/>
      <c r="AO188" s="54"/>
      <c r="AP188" s="54"/>
    </row>
    <row r="189" spans="1:42" x14ac:dyDescent="0.25">
      <c r="A189" s="205"/>
      <c r="F189" s="33" t="str">
        <f>IFERROR(VLOOKUP(D189,'Tabelas auxiliares'!$A$3:$B$62,2,FALSE),"")</f>
        <v/>
      </c>
      <c r="G189" s="33" t="str">
        <f>IFERROR(VLOOKUP($B189,'Tabelas auxiliares'!$A$66:$C$106,2,FALSE),"")</f>
        <v/>
      </c>
      <c r="H189" s="33" t="str">
        <f>IFERROR(VLOOKUP($B189,'Tabelas auxiliares'!$A$66:$C$106,3,FALSE),"")</f>
        <v/>
      </c>
      <c r="I189" s="205"/>
      <c r="J189" s="205"/>
      <c r="K189" s="205"/>
      <c r="L189" s="205"/>
      <c r="M189" s="205"/>
      <c r="N189" s="205"/>
      <c r="O189" s="205"/>
      <c r="P189" s="205"/>
      <c r="Q189" s="205"/>
      <c r="R189" s="205"/>
      <c r="S189" s="205"/>
      <c r="T189" s="205"/>
      <c r="U189" s="205"/>
      <c r="V189" s="205"/>
      <c r="W189" s="205"/>
      <c r="X189" s="205"/>
      <c r="Y189" s="33" t="str">
        <f t="shared" si="6"/>
        <v/>
      </c>
      <c r="Z189" s="33" t="str">
        <f>IF(T189="","",IF(AND(T189&lt;&gt;'Tabelas auxiliares'!$B$240,T189&lt;&gt;'Tabelas auxiliares'!$B$241,T189&lt;&gt;'Tabelas auxiliares'!$C$240,T189&lt;&gt;'Tabelas auxiliares'!$C$241,T189&lt;&gt;'Tabelas auxiliares'!$D$240),"FOLHA DE PESSOAL",IF(Y189='Tabelas auxiliares'!$A$241,"CUSTEIO",IF(Y189='Tabelas auxiliares'!$A$240,"INVESTIMENTO","ERRO - VERIFICAR"))))</f>
        <v/>
      </c>
      <c r="AA189" s="46" t="str">
        <f t="shared" si="7"/>
        <v/>
      </c>
      <c r="AB189" s="206"/>
      <c r="AC189" s="206"/>
      <c r="AD189" s="206"/>
      <c r="AE189" s="54" t="str">
        <f t="shared" si="8"/>
        <v/>
      </c>
      <c r="AF189" s="54"/>
      <c r="AG189" s="54"/>
      <c r="AH189" s="54"/>
      <c r="AI189" s="54"/>
      <c r="AJ189" s="54"/>
      <c r="AK189" s="54"/>
      <c r="AL189" s="54"/>
      <c r="AM189" s="54"/>
      <c r="AN189" s="54"/>
      <c r="AO189" s="54"/>
      <c r="AP189" s="54"/>
    </row>
    <row r="190" spans="1:42" x14ac:dyDescent="0.25">
      <c r="A190" s="205"/>
      <c r="F190" s="33" t="str">
        <f>IFERROR(VLOOKUP(D190,'Tabelas auxiliares'!$A$3:$B$62,2,FALSE),"")</f>
        <v/>
      </c>
      <c r="G190" s="33" t="str">
        <f>IFERROR(VLOOKUP($B190,'Tabelas auxiliares'!$A$66:$C$106,2,FALSE),"")</f>
        <v/>
      </c>
      <c r="H190" s="33" t="str">
        <f>IFERROR(VLOOKUP($B190,'Tabelas auxiliares'!$A$66:$C$106,3,FALSE),"")</f>
        <v/>
      </c>
      <c r="I190" s="205"/>
      <c r="J190" s="205"/>
      <c r="K190" s="205"/>
      <c r="L190" s="205"/>
      <c r="M190" s="205"/>
      <c r="N190" s="205"/>
      <c r="O190" s="205"/>
      <c r="P190" s="205"/>
      <c r="Q190" s="205"/>
      <c r="R190" s="205"/>
      <c r="S190" s="205"/>
      <c r="T190" s="205"/>
      <c r="U190" s="205"/>
      <c r="V190" s="205"/>
      <c r="W190" s="205"/>
      <c r="X190" s="205"/>
      <c r="Y190" s="33" t="str">
        <f t="shared" si="6"/>
        <v/>
      </c>
      <c r="Z190" s="33" t="str">
        <f>IF(T190="","",IF(AND(T190&lt;&gt;'Tabelas auxiliares'!$B$240,T190&lt;&gt;'Tabelas auxiliares'!$B$241,T190&lt;&gt;'Tabelas auxiliares'!$C$240,T190&lt;&gt;'Tabelas auxiliares'!$C$241,T190&lt;&gt;'Tabelas auxiliares'!$D$240),"FOLHA DE PESSOAL",IF(Y190='Tabelas auxiliares'!$A$241,"CUSTEIO",IF(Y190='Tabelas auxiliares'!$A$240,"INVESTIMENTO","ERRO - VERIFICAR"))))</f>
        <v/>
      </c>
      <c r="AA190" s="46" t="str">
        <f t="shared" si="7"/>
        <v/>
      </c>
      <c r="AB190" s="206"/>
      <c r="AC190" s="206"/>
      <c r="AD190" s="206"/>
      <c r="AE190" s="54" t="str">
        <f t="shared" si="8"/>
        <v/>
      </c>
      <c r="AF190" s="54"/>
      <c r="AG190" s="54"/>
      <c r="AH190" s="54"/>
      <c r="AI190" s="54"/>
      <c r="AJ190" s="54"/>
      <c r="AK190" s="54"/>
      <c r="AL190" s="54"/>
      <c r="AM190" s="54"/>
      <c r="AN190" s="54"/>
      <c r="AO190" s="54"/>
      <c r="AP190" s="54"/>
    </row>
    <row r="191" spans="1:42" x14ac:dyDescent="0.25">
      <c r="A191" s="205"/>
      <c r="F191" s="33" t="str">
        <f>IFERROR(VLOOKUP(D191,'Tabelas auxiliares'!$A$3:$B$62,2,FALSE),"")</f>
        <v/>
      </c>
      <c r="G191" s="33" t="str">
        <f>IFERROR(VLOOKUP($B191,'Tabelas auxiliares'!$A$66:$C$106,2,FALSE),"")</f>
        <v/>
      </c>
      <c r="H191" s="33" t="str">
        <f>IFERROR(VLOOKUP($B191,'Tabelas auxiliares'!$A$66:$C$106,3,FALSE),"")</f>
        <v/>
      </c>
      <c r="I191" s="205"/>
      <c r="J191" s="205"/>
      <c r="K191" s="205"/>
      <c r="L191" s="205"/>
      <c r="M191" s="205"/>
      <c r="N191" s="205"/>
      <c r="O191" s="205"/>
      <c r="P191" s="205"/>
      <c r="Q191" s="205"/>
      <c r="R191" s="205"/>
      <c r="S191" s="205"/>
      <c r="T191" s="205"/>
      <c r="U191" s="205"/>
      <c r="V191" s="205"/>
      <c r="W191" s="205"/>
      <c r="X191" s="205"/>
      <c r="Y191" s="33" t="str">
        <f t="shared" si="6"/>
        <v/>
      </c>
      <c r="Z191" s="33" t="str">
        <f>IF(T191="","",IF(AND(T191&lt;&gt;'Tabelas auxiliares'!$B$240,T191&lt;&gt;'Tabelas auxiliares'!$B$241,T191&lt;&gt;'Tabelas auxiliares'!$C$240,T191&lt;&gt;'Tabelas auxiliares'!$C$241,T191&lt;&gt;'Tabelas auxiliares'!$D$240),"FOLHA DE PESSOAL",IF(Y191='Tabelas auxiliares'!$A$241,"CUSTEIO",IF(Y191='Tabelas auxiliares'!$A$240,"INVESTIMENTO","ERRO - VERIFICAR"))))</f>
        <v/>
      </c>
      <c r="AA191" s="46" t="str">
        <f t="shared" si="7"/>
        <v/>
      </c>
      <c r="AB191" s="206"/>
      <c r="AC191" s="206"/>
      <c r="AD191" s="206"/>
      <c r="AE191" s="54" t="str">
        <f t="shared" si="8"/>
        <v/>
      </c>
      <c r="AF191" s="54"/>
      <c r="AG191" s="54"/>
      <c r="AH191" s="54"/>
      <c r="AI191" s="54"/>
      <c r="AJ191" s="54"/>
      <c r="AK191" s="54"/>
      <c r="AL191" s="54"/>
      <c r="AM191" s="54"/>
      <c r="AN191" s="54"/>
      <c r="AO191" s="54"/>
      <c r="AP191" s="54"/>
    </row>
    <row r="192" spans="1:42" x14ac:dyDescent="0.25">
      <c r="A192" s="205"/>
      <c r="F192" s="33" t="str">
        <f>IFERROR(VLOOKUP(D192,'Tabelas auxiliares'!$A$3:$B$62,2,FALSE),"")</f>
        <v/>
      </c>
      <c r="G192" s="33" t="str">
        <f>IFERROR(VLOOKUP($B192,'Tabelas auxiliares'!$A$66:$C$106,2,FALSE),"")</f>
        <v/>
      </c>
      <c r="H192" s="33" t="str">
        <f>IFERROR(VLOOKUP($B192,'Tabelas auxiliares'!$A$66:$C$106,3,FALSE),"")</f>
        <v/>
      </c>
      <c r="I192" s="205"/>
      <c r="J192" s="205"/>
      <c r="K192" s="205"/>
      <c r="L192" s="205"/>
      <c r="M192" s="205"/>
      <c r="N192" s="205"/>
      <c r="O192" s="205"/>
      <c r="P192" s="205"/>
      <c r="Q192" s="205"/>
      <c r="R192" s="205"/>
      <c r="S192" s="205"/>
      <c r="T192" s="205"/>
      <c r="U192" s="205"/>
      <c r="V192" s="205"/>
      <c r="W192" s="205"/>
      <c r="X192" s="205"/>
      <c r="Y192" s="33" t="str">
        <f t="shared" si="6"/>
        <v/>
      </c>
      <c r="Z192" s="33" t="str">
        <f>IF(T192="","",IF(AND(T192&lt;&gt;'Tabelas auxiliares'!$B$240,T192&lt;&gt;'Tabelas auxiliares'!$B$241,T192&lt;&gt;'Tabelas auxiliares'!$C$240,T192&lt;&gt;'Tabelas auxiliares'!$C$241,T192&lt;&gt;'Tabelas auxiliares'!$D$240),"FOLHA DE PESSOAL",IF(Y192='Tabelas auxiliares'!$A$241,"CUSTEIO",IF(Y192='Tabelas auxiliares'!$A$240,"INVESTIMENTO","ERRO - VERIFICAR"))))</f>
        <v/>
      </c>
      <c r="AA192" s="46" t="str">
        <f t="shared" si="7"/>
        <v/>
      </c>
      <c r="AB192" s="206"/>
      <c r="AC192" s="206"/>
      <c r="AD192" s="206"/>
      <c r="AE192" s="54" t="str">
        <f t="shared" si="8"/>
        <v/>
      </c>
      <c r="AF192" s="54"/>
      <c r="AG192" s="54"/>
      <c r="AH192" s="54"/>
      <c r="AI192" s="54"/>
      <c r="AJ192" s="54"/>
      <c r="AK192" s="54"/>
      <c r="AL192" s="54"/>
      <c r="AM192" s="54"/>
      <c r="AN192" s="54"/>
      <c r="AO192" s="54"/>
      <c r="AP192" s="54"/>
    </row>
    <row r="193" spans="1:42" x14ac:dyDescent="0.25">
      <c r="A193" s="205"/>
      <c r="F193" s="33" t="str">
        <f>IFERROR(VLOOKUP(D193,'Tabelas auxiliares'!$A$3:$B$62,2,FALSE),"")</f>
        <v/>
      </c>
      <c r="G193" s="33" t="str">
        <f>IFERROR(VLOOKUP($B193,'Tabelas auxiliares'!$A$66:$C$106,2,FALSE),"")</f>
        <v/>
      </c>
      <c r="H193" s="33" t="str">
        <f>IFERROR(VLOOKUP($B193,'Tabelas auxiliares'!$A$66:$C$106,3,FALSE),"")</f>
        <v/>
      </c>
      <c r="I193" s="205"/>
      <c r="J193" s="205"/>
      <c r="K193" s="205"/>
      <c r="L193" s="205"/>
      <c r="M193" s="205"/>
      <c r="N193" s="205"/>
      <c r="O193" s="205"/>
      <c r="P193" s="205"/>
      <c r="Q193" s="205"/>
      <c r="R193" s="205"/>
      <c r="S193" s="205"/>
      <c r="T193" s="205"/>
      <c r="U193" s="205"/>
      <c r="V193" s="205"/>
      <c r="W193" s="205"/>
      <c r="X193" s="205"/>
      <c r="Y193" s="33" t="str">
        <f t="shared" si="6"/>
        <v/>
      </c>
      <c r="Z193" s="33" t="str">
        <f>IF(T193="","",IF(AND(T193&lt;&gt;'Tabelas auxiliares'!$B$240,T193&lt;&gt;'Tabelas auxiliares'!$B$241,T193&lt;&gt;'Tabelas auxiliares'!$C$240,T193&lt;&gt;'Tabelas auxiliares'!$C$241,T193&lt;&gt;'Tabelas auxiliares'!$D$240),"FOLHA DE PESSOAL",IF(Y193='Tabelas auxiliares'!$A$241,"CUSTEIO",IF(Y193='Tabelas auxiliares'!$A$240,"INVESTIMENTO","ERRO - VERIFICAR"))))</f>
        <v/>
      </c>
      <c r="AA193" s="46" t="str">
        <f t="shared" si="7"/>
        <v/>
      </c>
      <c r="AB193" s="206"/>
      <c r="AC193" s="206"/>
      <c r="AD193" s="206"/>
      <c r="AE193" s="54" t="str">
        <f t="shared" si="8"/>
        <v/>
      </c>
      <c r="AF193" s="54"/>
      <c r="AG193" s="54"/>
      <c r="AH193" s="54"/>
      <c r="AI193" s="54"/>
      <c r="AJ193" s="54"/>
      <c r="AK193" s="54"/>
      <c r="AL193" s="54"/>
      <c r="AM193" s="54"/>
      <c r="AN193" s="54"/>
      <c r="AO193" s="54"/>
      <c r="AP193" s="54"/>
    </row>
    <row r="194" spans="1:42" x14ac:dyDescent="0.25">
      <c r="A194" s="205"/>
      <c r="F194" s="33" t="str">
        <f>IFERROR(VLOOKUP(D194,'Tabelas auxiliares'!$A$3:$B$62,2,FALSE),"")</f>
        <v/>
      </c>
      <c r="G194" s="33" t="str">
        <f>IFERROR(VLOOKUP($B194,'Tabelas auxiliares'!$A$66:$C$106,2,FALSE),"")</f>
        <v/>
      </c>
      <c r="H194" s="33" t="str">
        <f>IFERROR(VLOOKUP($B194,'Tabelas auxiliares'!$A$66:$C$106,3,FALSE),"")</f>
        <v/>
      </c>
      <c r="I194" s="205"/>
      <c r="J194" s="205"/>
      <c r="K194" s="205"/>
      <c r="L194" s="205"/>
      <c r="M194" s="205"/>
      <c r="N194" s="205"/>
      <c r="O194" s="205"/>
      <c r="P194" s="205"/>
      <c r="Q194" s="205"/>
      <c r="R194" s="205"/>
      <c r="S194" s="205"/>
      <c r="T194" s="205"/>
      <c r="U194" s="205"/>
      <c r="V194" s="205"/>
      <c r="W194" s="205"/>
      <c r="X194" s="205"/>
      <c r="Y194" s="33" t="str">
        <f t="shared" si="6"/>
        <v/>
      </c>
      <c r="Z194" s="33" t="str">
        <f>IF(T194="","",IF(AND(T194&lt;&gt;'Tabelas auxiliares'!$B$240,T194&lt;&gt;'Tabelas auxiliares'!$B$241,T194&lt;&gt;'Tabelas auxiliares'!$C$240,T194&lt;&gt;'Tabelas auxiliares'!$C$241,T194&lt;&gt;'Tabelas auxiliares'!$D$240),"FOLHA DE PESSOAL",IF(Y194='Tabelas auxiliares'!$A$241,"CUSTEIO",IF(Y194='Tabelas auxiliares'!$A$240,"INVESTIMENTO","ERRO - VERIFICAR"))))</f>
        <v/>
      </c>
      <c r="AA194" s="46" t="str">
        <f t="shared" si="7"/>
        <v/>
      </c>
      <c r="AB194" s="206"/>
      <c r="AC194" s="206"/>
      <c r="AD194" s="206"/>
      <c r="AE194" s="54" t="str">
        <f t="shared" si="8"/>
        <v/>
      </c>
      <c r="AF194" s="54"/>
      <c r="AG194" s="54"/>
      <c r="AH194" s="54"/>
      <c r="AI194" s="54"/>
      <c r="AJ194" s="54"/>
      <c r="AK194" s="54"/>
      <c r="AL194" s="54"/>
      <c r="AM194" s="54"/>
      <c r="AN194" s="54"/>
      <c r="AO194" s="54"/>
      <c r="AP194" s="54"/>
    </row>
    <row r="195" spans="1:42" x14ac:dyDescent="0.25">
      <c r="A195" s="205"/>
      <c r="F195" s="33" t="str">
        <f>IFERROR(VLOOKUP(D195,'Tabelas auxiliares'!$A$3:$B$62,2,FALSE),"")</f>
        <v/>
      </c>
      <c r="G195" s="33" t="str">
        <f>IFERROR(VLOOKUP($B195,'Tabelas auxiliares'!$A$66:$C$106,2,FALSE),"")</f>
        <v/>
      </c>
      <c r="H195" s="33" t="str">
        <f>IFERROR(VLOOKUP($B195,'Tabelas auxiliares'!$A$66:$C$106,3,FALSE),"")</f>
        <v/>
      </c>
      <c r="I195" s="205"/>
      <c r="J195" s="205"/>
      <c r="K195" s="205"/>
      <c r="L195" s="205"/>
      <c r="M195" s="205"/>
      <c r="N195" s="205"/>
      <c r="O195" s="205"/>
      <c r="P195" s="205"/>
      <c r="Q195" s="205"/>
      <c r="R195" s="205"/>
      <c r="S195" s="205"/>
      <c r="T195" s="205"/>
      <c r="U195" s="205"/>
      <c r="V195" s="205"/>
      <c r="W195" s="205"/>
      <c r="X195" s="205"/>
      <c r="Y195" s="33" t="str">
        <f t="shared" si="6"/>
        <v/>
      </c>
      <c r="Z195" s="33" t="str">
        <f>IF(T195="","",IF(AND(T195&lt;&gt;'Tabelas auxiliares'!$B$240,T195&lt;&gt;'Tabelas auxiliares'!$B$241,T195&lt;&gt;'Tabelas auxiliares'!$C$240,T195&lt;&gt;'Tabelas auxiliares'!$C$241,T195&lt;&gt;'Tabelas auxiliares'!$D$240),"FOLHA DE PESSOAL",IF(Y195='Tabelas auxiliares'!$A$241,"CUSTEIO",IF(Y195='Tabelas auxiliares'!$A$240,"INVESTIMENTO","ERRO - VERIFICAR"))))</f>
        <v/>
      </c>
      <c r="AA195" s="46" t="str">
        <f t="shared" si="7"/>
        <v/>
      </c>
      <c r="AB195" s="206"/>
      <c r="AC195" s="206"/>
      <c r="AD195" s="205"/>
      <c r="AE195" s="54" t="str">
        <f t="shared" si="8"/>
        <v/>
      </c>
      <c r="AF195" s="54"/>
      <c r="AG195" s="54"/>
      <c r="AH195" s="54"/>
      <c r="AI195" s="54"/>
      <c r="AJ195" s="54"/>
      <c r="AK195" s="54"/>
      <c r="AL195" s="54"/>
      <c r="AM195" s="54"/>
      <c r="AN195" s="54"/>
      <c r="AO195" s="54"/>
      <c r="AP195" s="54"/>
    </row>
    <row r="196" spans="1:42" x14ac:dyDescent="0.25">
      <c r="A196" s="205"/>
      <c r="F196" s="33" t="str">
        <f>IFERROR(VLOOKUP(D196,'Tabelas auxiliares'!$A$3:$B$62,2,FALSE),"")</f>
        <v/>
      </c>
      <c r="G196" s="33" t="str">
        <f>IFERROR(VLOOKUP($B196,'Tabelas auxiliares'!$A$66:$C$106,2,FALSE),"")</f>
        <v/>
      </c>
      <c r="H196" s="33" t="str">
        <f>IFERROR(VLOOKUP($B196,'Tabelas auxiliares'!$A$66:$C$106,3,FALSE),"")</f>
        <v/>
      </c>
      <c r="I196" s="205"/>
      <c r="J196" s="205"/>
      <c r="K196" s="205"/>
      <c r="L196" s="205"/>
      <c r="M196" s="205"/>
      <c r="N196" s="205"/>
      <c r="O196" s="205"/>
      <c r="P196" s="205"/>
      <c r="Q196" s="205"/>
      <c r="R196" s="205"/>
      <c r="S196" s="205"/>
      <c r="T196" s="205"/>
      <c r="U196" s="205"/>
      <c r="V196" s="205"/>
      <c r="W196" s="205"/>
      <c r="X196" s="205"/>
      <c r="Y196" s="33" t="str">
        <f t="shared" si="6"/>
        <v/>
      </c>
      <c r="Z196" s="33" t="str">
        <f>IF(T196="","",IF(AND(T196&lt;&gt;'Tabelas auxiliares'!$B$240,T196&lt;&gt;'Tabelas auxiliares'!$B$241,T196&lt;&gt;'Tabelas auxiliares'!$C$240,T196&lt;&gt;'Tabelas auxiliares'!$C$241,T196&lt;&gt;'Tabelas auxiliares'!$D$240),"FOLHA DE PESSOAL",IF(Y196='Tabelas auxiliares'!$A$241,"CUSTEIO",IF(Y196='Tabelas auxiliares'!$A$240,"INVESTIMENTO","ERRO - VERIFICAR"))))</f>
        <v/>
      </c>
      <c r="AA196" s="46" t="str">
        <f t="shared" si="7"/>
        <v/>
      </c>
      <c r="AB196" s="206"/>
      <c r="AC196" s="206"/>
      <c r="AD196" s="205"/>
      <c r="AE196" s="54" t="str">
        <f t="shared" si="8"/>
        <v/>
      </c>
      <c r="AF196" s="54"/>
      <c r="AG196" s="54"/>
      <c r="AH196" s="54"/>
      <c r="AI196" s="54"/>
      <c r="AJ196" s="54"/>
      <c r="AK196" s="54"/>
      <c r="AL196" s="54"/>
      <c r="AM196" s="54"/>
      <c r="AN196" s="54"/>
      <c r="AO196" s="54"/>
      <c r="AP196" s="54"/>
    </row>
    <row r="197" spans="1:42" x14ac:dyDescent="0.25">
      <c r="A197" s="205"/>
      <c r="F197" s="33" t="str">
        <f>IFERROR(VLOOKUP(D197,'Tabelas auxiliares'!$A$3:$B$62,2,FALSE),"")</f>
        <v/>
      </c>
      <c r="G197" s="33" t="str">
        <f>IFERROR(VLOOKUP($B197,'Tabelas auxiliares'!$A$66:$C$106,2,FALSE),"")</f>
        <v/>
      </c>
      <c r="H197" s="33" t="str">
        <f>IFERROR(VLOOKUP($B197,'Tabelas auxiliares'!$A$66:$C$106,3,FALSE),"")</f>
        <v/>
      </c>
      <c r="I197" s="205"/>
      <c r="J197" s="205"/>
      <c r="K197" s="205"/>
      <c r="L197" s="205"/>
      <c r="M197" s="205"/>
      <c r="N197" s="205"/>
      <c r="O197" s="205"/>
      <c r="P197" s="205"/>
      <c r="Q197" s="205"/>
      <c r="R197" s="205"/>
      <c r="S197" s="205"/>
      <c r="T197" s="205"/>
      <c r="U197" s="205"/>
      <c r="V197" s="205"/>
      <c r="W197" s="205"/>
      <c r="X197" s="205"/>
      <c r="Y197" s="33" t="str">
        <f t="shared" si="6"/>
        <v/>
      </c>
      <c r="Z197" s="33" t="str">
        <f>IF(T197="","",IF(AND(T197&lt;&gt;'Tabelas auxiliares'!$B$240,T197&lt;&gt;'Tabelas auxiliares'!$B$241,T197&lt;&gt;'Tabelas auxiliares'!$C$240,T197&lt;&gt;'Tabelas auxiliares'!$C$241,T197&lt;&gt;'Tabelas auxiliares'!$D$240),"FOLHA DE PESSOAL",IF(Y197='Tabelas auxiliares'!$A$241,"CUSTEIO",IF(Y197='Tabelas auxiliares'!$A$240,"INVESTIMENTO","ERRO - VERIFICAR"))))</f>
        <v/>
      </c>
      <c r="AA197" s="46" t="str">
        <f t="shared" si="7"/>
        <v/>
      </c>
      <c r="AB197" s="206"/>
      <c r="AC197" s="206"/>
      <c r="AD197" s="205"/>
      <c r="AE197" s="54" t="str">
        <f t="shared" ref="AE197:AE260" si="9">LEFT(X197,4)</f>
        <v/>
      </c>
      <c r="AF197" s="54"/>
      <c r="AG197" s="54"/>
      <c r="AH197" s="54"/>
      <c r="AI197" s="54"/>
      <c r="AJ197" s="54"/>
      <c r="AK197" s="54"/>
      <c r="AL197" s="54"/>
      <c r="AM197" s="54"/>
      <c r="AN197" s="54"/>
      <c r="AO197" s="54"/>
      <c r="AP197" s="54"/>
    </row>
    <row r="198" spans="1:42" x14ac:dyDescent="0.25">
      <c r="A198" s="205"/>
      <c r="F198" s="33" t="str">
        <f>IFERROR(VLOOKUP(D198,'Tabelas auxiliares'!$A$3:$B$62,2,FALSE),"")</f>
        <v/>
      </c>
      <c r="G198" s="33" t="str">
        <f>IFERROR(VLOOKUP($B198,'Tabelas auxiliares'!$A$66:$C$106,2,FALSE),"")</f>
        <v/>
      </c>
      <c r="H198" s="33" t="str">
        <f>IFERROR(VLOOKUP($B198,'Tabelas auxiliares'!$A$66:$C$106,3,FALSE),"")</f>
        <v/>
      </c>
      <c r="I198" s="205"/>
      <c r="J198" s="205"/>
      <c r="K198" s="205"/>
      <c r="L198" s="205"/>
      <c r="M198" s="205"/>
      <c r="N198" s="205"/>
      <c r="O198" s="205"/>
      <c r="P198" s="205"/>
      <c r="Q198" s="205"/>
      <c r="R198" s="205"/>
      <c r="S198" s="205"/>
      <c r="T198" s="205"/>
      <c r="U198" s="205"/>
      <c r="V198" s="205"/>
      <c r="W198" s="205"/>
      <c r="X198" s="205"/>
      <c r="Y198" s="33" t="str">
        <f t="shared" si="6"/>
        <v/>
      </c>
      <c r="Z198" s="33" t="str">
        <f>IF(T198="","",IF(AND(T198&lt;&gt;'Tabelas auxiliares'!$B$240,T198&lt;&gt;'Tabelas auxiliares'!$B$241,T198&lt;&gt;'Tabelas auxiliares'!$C$240,T198&lt;&gt;'Tabelas auxiliares'!$C$241,T198&lt;&gt;'Tabelas auxiliares'!$D$240),"FOLHA DE PESSOAL",IF(Y198='Tabelas auxiliares'!$A$241,"CUSTEIO",IF(Y198='Tabelas auxiliares'!$A$240,"INVESTIMENTO","ERRO - VERIFICAR"))))</f>
        <v/>
      </c>
      <c r="AA198" s="46" t="str">
        <f t="shared" si="7"/>
        <v/>
      </c>
      <c r="AB198" s="206"/>
      <c r="AC198" s="206"/>
      <c r="AD198" s="205"/>
      <c r="AE198" s="54" t="str">
        <f t="shared" si="9"/>
        <v/>
      </c>
      <c r="AF198" s="54"/>
      <c r="AG198" s="54"/>
      <c r="AH198" s="54"/>
      <c r="AI198" s="54"/>
      <c r="AJ198" s="54"/>
      <c r="AK198" s="54"/>
      <c r="AL198" s="54"/>
      <c r="AM198" s="54"/>
      <c r="AN198" s="54"/>
      <c r="AO198" s="54"/>
      <c r="AP198" s="54"/>
    </row>
    <row r="199" spans="1:42" x14ac:dyDescent="0.25">
      <c r="A199" s="205"/>
      <c r="F199" s="33" t="str">
        <f>IFERROR(VLOOKUP(D199,'Tabelas auxiliares'!$A$3:$B$62,2,FALSE),"")</f>
        <v/>
      </c>
      <c r="G199" s="33" t="str">
        <f>IFERROR(VLOOKUP($B199,'Tabelas auxiliares'!$A$66:$C$106,2,FALSE),"")</f>
        <v/>
      </c>
      <c r="H199" s="33" t="str">
        <f>IFERROR(VLOOKUP($B199,'Tabelas auxiliares'!$A$66:$C$106,3,FALSE),"")</f>
        <v/>
      </c>
      <c r="I199" s="205"/>
      <c r="J199" s="205"/>
      <c r="K199" s="205"/>
      <c r="L199" s="205"/>
      <c r="M199" s="205"/>
      <c r="N199" s="205"/>
      <c r="O199" s="205"/>
      <c r="P199" s="205"/>
      <c r="Q199" s="205"/>
      <c r="R199" s="205"/>
      <c r="S199" s="205"/>
      <c r="T199" s="205"/>
      <c r="U199" s="205"/>
      <c r="V199" s="205"/>
      <c r="W199" s="205"/>
      <c r="X199" s="205"/>
      <c r="Y199" s="33" t="str">
        <f t="shared" si="6"/>
        <v/>
      </c>
      <c r="Z199" s="33" t="str">
        <f>IF(T199="","",IF(AND(T199&lt;&gt;'Tabelas auxiliares'!$B$240,T199&lt;&gt;'Tabelas auxiliares'!$B$241,T199&lt;&gt;'Tabelas auxiliares'!$C$240,T199&lt;&gt;'Tabelas auxiliares'!$C$241,T199&lt;&gt;'Tabelas auxiliares'!$D$240),"FOLHA DE PESSOAL",IF(Y199='Tabelas auxiliares'!$A$241,"CUSTEIO",IF(Y199='Tabelas auxiliares'!$A$240,"INVESTIMENTO","ERRO - VERIFICAR"))))</f>
        <v/>
      </c>
      <c r="AA199" s="46" t="str">
        <f t="shared" si="7"/>
        <v/>
      </c>
      <c r="AB199" s="206"/>
      <c r="AC199" s="206"/>
      <c r="AD199" s="206"/>
      <c r="AE199" s="54" t="str">
        <f t="shared" si="9"/>
        <v/>
      </c>
      <c r="AF199" s="54"/>
      <c r="AG199" s="54"/>
      <c r="AH199" s="54"/>
      <c r="AI199" s="54"/>
      <c r="AJ199" s="54"/>
      <c r="AK199" s="54"/>
      <c r="AL199" s="54"/>
      <c r="AM199" s="54"/>
      <c r="AN199" s="54"/>
      <c r="AO199" s="54"/>
      <c r="AP199" s="54"/>
    </row>
    <row r="200" spans="1:42" x14ac:dyDescent="0.25">
      <c r="A200" s="205"/>
      <c r="F200" s="33" t="str">
        <f>IFERROR(VLOOKUP(D200,'Tabelas auxiliares'!$A$3:$B$62,2,FALSE),"")</f>
        <v/>
      </c>
      <c r="G200" s="33" t="str">
        <f>IFERROR(VLOOKUP($B200,'Tabelas auxiliares'!$A$66:$C$106,2,FALSE),"")</f>
        <v/>
      </c>
      <c r="H200" s="33" t="str">
        <f>IFERROR(VLOOKUP($B200,'Tabelas auxiliares'!$A$66:$C$106,3,FALSE),"")</f>
        <v/>
      </c>
      <c r="I200" s="205"/>
      <c r="J200" s="205"/>
      <c r="K200" s="205"/>
      <c r="L200" s="205"/>
      <c r="M200" s="205"/>
      <c r="N200" s="205"/>
      <c r="O200" s="205"/>
      <c r="P200" s="205"/>
      <c r="Q200" s="205"/>
      <c r="R200" s="205"/>
      <c r="S200" s="205"/>
      <c r="T200" s="205"/>
      <c r="U200" s="205"/>
      <c r="V200" s="205"/>
      <c r="W200" s="205"/>
      <c r="X200" s="205"/>
      <c r="Y200" s="33" t="str">
        <f t="shared" si="6"/>
        <v/>
      </c>
      <c r="Z200" s="33" t="str">
        <f>IF(T200="","",IF(AND(T200&lt;&gt;'Tabelas auxiliares'!$B$240,T200&lt;&gt;'Tabelas auxiliares'!$B$241,T200&lt;&gt;'Tabelas auxiliares'!$C$240,T200&lt;&gt;'Tabelas auxiliares'!$C$241,T200&lt;&gt;'Tabelas auxiliares'!$D$240),"FOLHA DE PESSOAL",IF(Y200='Tabelas auxiliares'!$A$241,"CUSTEIO",IF(Y200='Tabelas auxiliares'!$A$240,"INVESTIMENTO","ERRO - VERIFICAR"))))</f>
        <v/>
      </c>
      <c r="AA200" s="46" t="str">
        <f t="shared" si="7"/>
        <v/>
      </c>
      <c r="AB200" s="206"/>
      <c r="AC200" s="206"/>
      <c r="AD200" s="206"/>
      <c r="AE200" s="54" t="str">
        <f t="shared" si="9"/>
        <v/>
      </c>
      <c r="AF200" s="54"/>
      <c r="AG200" s="54"/>
      <c r="AH200" s="54"/>
      <c r="AI200" s="54"/>
      <c r="AJ200" s="54"/>
      <c r="AK200" s="54"/>
      <c r="AL200" s="54"/>
      <c r="AM200" s="54"/>
      <c r="AN200" s="54"/>
      <c r="AO200" s="54"/>
      <c r="AP200" s="54"/>
    </row>
    <row r="201" spans="1:42" x14ac:dyDescent="0.25">
      <c r="A201" s="205"/>
      <c r="F201" s="33" t="str">
        <f>IFERROR(VLOOKUP(D201,'Tabelas auxiliares'!$A$3:$B$62,2,FALSE),"")</f>
        <v/>
      </c>
      <c r="G201" s="33" t="str">
        <f>IFERROR(VLOOKUP($B201,'Tabelas auxiliares'!$A$66:$C$106,2,FALSE),"")</f>
        <v/>
      </c>
      <c r="H201" s="33" t="str">
        <f>IFERROR(VLOOKUP($B201,'Tabelas auxiliares'!$A$66:$C$106,3,FALSE),"")</f>
        <v/>
      </c>
      <c r="I201" s="205"/>
      <c r="J201" s="205"/>
      <c r="K201" s="205"/>
      <c r="L201" s="205"/>
      <c r="M201" s="205"/>
      <c r="N201" s="205"/>
      <c r="O201" s="205"/>
      <c r="P201" s="205"/>
      <c r="Q201" s="205"/>
      <c r="R201" s="205"/>
      <c r="S201" s="205"/>
      <c r="T201" s="205"/>
      <c r="U201" s="205"/>
      <c r="V201" s="205"/>
      <c r="W201" s="205"/>
      <c r="X201" s="205"/>
      <c r="Y201" s="33" t="str">
        <f t="shared" si="6"/>
        <v/>
      </c>
      <c r="Z201" s="33" t="str">
        <f>IF(T201="","",IF(AND(T201&lt;&gt;'Tabelas auxiliares'!$B$240,T201&lt;&gt;'Tabelas auxiliares'!$B$241,T201&lt;&gt;'Tabelas auxiliares'!$C$240,T201&lt;&gt;'Tabelas auxiliares'!$C$241,T201&lt;&gt;'Tabelas auxiliares'!$D$240),"FOLHA DE PESSOAL",IF(Y201='Tabelas auxiliares'!$A$241,"CUSTEIO",IF(Y201='Tabelas auxiliares'!$A$240,"INVESTIMENTO","ERRO - VERIFICAR"))))</f>
        <v/>
      </c>
      <c r="AA201" s="46" t="str">
        <f t="shared" si="7"/>
        <v/>
      </c>
      <c r="AB201" s="206"/>
      <c r="AC201" s="206"/>
      <c r="AD201" s="206"/>
      <c r="AE201" s="54" t="str">
        <f t="shared" si="9"/>
        <v/>
      </c>
      <c r="AF201" s="54"/>
      <c r="AG201" s="54"/>
      <c r="AH201" s="54"/>
      <c r="AI201" s="54"/>
      <c r="AJ201" s="54"/>
      <c r="AK201" s="54"/>
      <c r="AL201" s="54"/>
      <c r="AM201" s="54"/>
      <c r="AN201" s="54"/>
      <c r="AO201" s="54"/>
      <c r="AP201" s="54"/>
    </row>
    <row r="202" spans="1:42" x14ac:dyDescent="0.25">
      <c r="A202" s="205"/>
      <c r="F202" s="33" t="str">
        <f>IFERROR(VLOOKUP(D202,'Tabelas auxiliares'!$A$3:$B$62,2,FALSE),"")</f>
        <v/>
      </c>
      <c r="G202" s="33" t="str">
        <f>IFERROR(VLOOKUP($B202,'Tabelas auxiliares'!$A$66:$C$106,2,FALSE),"")</f>
        <v/>
      </c>
      <c r="H202" s="33" t="str">
        <f>IFERROR(VLOOKUP($B202,'Tabelas auxiliares'!$A$66:$C$106,3,FALSE),"")</f>
        <v/>
      </c>
      <c r="I202" s="205"/>
      <c r="J202" s="205"/>
      <c r="K202" s="205"/>
      <c r="L202" s="205"/>
      <c r="M202" s="205"/>
      <c r="N202" s="205"/>
      <c r="O202" s="205"/>
      <c r="P202" s="205"/>
      <c r="Q202" s="205"/>
      <c r="R202" s="205"/>
      <c r="S202" s="205"/>
      <c r="T202" s="205"/>
      <c r="U202" s="205"/>
      <c r="V202" s="205"/>
      <c r="W202" s="205"/>
      <c r="X202" s="205"/>
      <c r="Y202" s="33" t="str">
        <f t="shared" si="6"/>
        <v/>
      </c>
      <c r="Z202" s="33" t="str">
        <f>IF(T202="","",IF(AND(T202&lt;&gt;'Tabelas auxiliares'!$B$240,T202&lt;&gt;'Tabelas auxiliares'!$B$241,T202&lt;&gt;'Tabelas auxiliares'!$C$240,T202&lt;&gt;'Tabelas auxiliares'!$C$241,T202&lt;&gt;'Tabelas auxiliares'!$D$240),"FOLHA DE PESSOAL",IF(Y202='Tabelas auxiliares'!$A$241,"CUSTEIO",IF(Y202='Tabelas auxiliares'!$A$240,"INVESTIMENTO","ERRO - VERIFICAR"))))</f>
        <v/>
      </c>
      <c r="AA202" s="46" t="str">
        <f t="shared" si="7"/>
        <v/>
      </c>
      <c r="AB202" s="206"/>
      <c r="AC202" s="206"/>
      <c r="AD202" s="206"/>
      <c r="AE202" s="54" t="str">
        <f t="shared" si="9"/>
        <v/>
      </c>
      <c r="AF202" s="54"/>
      <c r="AG202" s="54"/>
      <c r="AH202" s="54"/>
      <c r="AI202" s="54"/>
      <c r="AJ202" s="54"/>
      <c r="AK202" s="54"/>
      <c r="AL202" s="54"/>
      <c r="AM202" s="54"/>
      <c r="AN202" s="54"/>
      <c r="AO202" s="54"/>
      <c r="AP202" s="54"/>
    </row>
    <row r="203" spans="1:42" x14ac:dyDescent="0.25">
      <c r="A203" s="205"/>
      <c r="F203" s="33" t="str">
        <f>IFERROR(VLOOKUP(D203,'Tabelas auxiliares'!$A$3:$B$62,2,FALSE),"")</f>
        <v/>
      </c>
      <c r="G203" s="33" t="str">
        <f>IFERROR(VLOOKUP($B203,'Tabelas auxiliares'!$A$66:$C$106,2,FALSE),"")</f>
        <v/>
      </c>
      <c r="H203" s="33" t="str">
        <f>IFERROR(VLOOKUP($B203,'Tabelas auxiliares'!$A$66:$C$106,3,FALSE),"")</f>
        <v/>
      </c>
      <c r="I203" s="205"/>
      <c r="J203" s="205"/>
      <c r="K203" s="205"/>
      <c r="L203" s="205"/>
      <c r="M203" s="205"/>
      <c r="N203" s="205"/>
      <c r="O203" s="205"/>
      <c r="P203" s="205"/>
      <c r="Q203" s="205"/>
      <c r="R203" s="205"/>
      <c r="S203" s="205"/>
      <c r="T203" s="205"/>
      <c r="U203" s="205"/>
      <c r="V203" s="205"/>
      <c r="W203" s="205"/>
      <c r="X203" s="205"/>
      <c r="Y203" s="33" t="str">
        <f t="shared" si="6"/>
        <v/>
      </c>
      <c r="Z203" s="33" t="str">
        <f>IF(T203="","",IF(AND(T203&lt;&gt;'Tabelas auxiliares'!$B$240,T203&lt;&gt;'Tabelas auxiliares'!$B$241,T203&lt;&gt;'Tabelas auxiliares'!$C$240,T203&lt;&gt;'Tabelas auxiliares'!$C$241,T203&lt;&gt;'Tabelas auxiliares'!$D$240),"FOLHA DE PESSOAL",IF(Y203='Tabelas auxiliares'!$A$241,"CUSTEIO",IF(Y203='Tabelas auxiliares'!$A$240,"INVESTIMENTO","ERRO - VERIFICAR"))))</f>
        <v/>
      </c>
      <c r="AA203" s="46" t="str">
        <f t="shared" si="7"/>
        <v/>
      </c>
      <c r="AB203" s="206"/>
      <c r="AC203" s="206"/>
      <c r="AD203" s="206"/>
      <c r="AE203" s="54" t="str">
        <f t="shared" si="9"/>
        <v/>
      </c>
      <c r="AF203" s="54"/>
      <c r="AG203" s="54"/>
      <c r="AH203" s="54"/>
      <c r="AI203" s="54"/>
      <c r="AJ203" s="54"/>
      <c r="AK203" s="54"/>
      <c r="AL203" s="54"/>
      <c r="AM203" s="54"/>
      <c r="AN203" s="54"/>
      <c r="AO203" s="54"/>
      <c r="AP203" s="54"/>
    </row>
    <row r="204" spans="1:42" x14ac:dyDescent="0.25">
      <c r="A204" s="205"/>
      <c r="F204" s="33" t="str">
        <f>IFERROR(VLOOKUP(D204,'Tabelas auxiliares'!$A$3:$B$62,2,FALSE),"")</f>
        <v/>
      </c>
      <c r="G204" s="33" t="str">
        <f>IFERROR(VLOOKUP($B204,'Tabelas auxiliares'!$A$66:$C$106,2,FALSE),"")</f>
        <v/>
      </c>
      <c r="H204" s="33" t="str">
        <f>IFERROR(VLOOKUP($B204,'Tabelas auxiliares'!$A$66:$C$106,3,FALSE),"")</f>
        <v/>
      </c>
      <c r="I204" s="205"/>
      <c r="J204" s="205"/>
      <c r="K204" s="205"/>
      <c r="L204" s="205"/>
      <c r="M204" s="205"/>
      <c r="N204" s="205"/>
      <c r="O204" s="205"/>
      <c r="P204" s="205"/>
      <c r="Q204" s="205"/>
      <c r="R204" s="205"/>
      <c r="S204" s="205"/>
      <c r="T204" s="205"/>
      <c r="U204" s="205"/>
      <c r="V204" s="205"/>
      <c r="W204" s="205"/>
      <c r="X204" s="205"/>
      <c r="Y204" s="33" t="str">
        <f t="shared" si="6"/>
        <v/>
      </c>
      <c r="Z204" s="33" t="str">
        <f>IF(T204="","",IF(AND(T204&lt;&gt;'Tabelas auxiliares'!$B$240,T204&lt;&gt;'Tabelas auxiliares'!$B$241,T204&lt;&gt;'Tabelas auxiliares'!$C$240,T204&lt;&gt;'Tabelas auxiliares'!$C$241,T204&lt;&gt;'Tabelas auxiliares'!$D$240),"FOLHA DE PESSOAL",IF(Y204='Tabelas auxiliares'!$A$241,"CUSTEIO",IF(Y204='Tabelas auxiliares'!$A$240,"INVESTIMENTO","ERRO - VERIFICAR"))))</f>
        <v/>
      </c>
      <c r="AA204" s="46" t="str">
        <f t="shared" si="7"/>
        <v/>
      </c>
      <c r="AB204" s="206"/>
      <c r="AC204" s="206"/>
      <c r="AD204" s="206"/>
      <c r="AE204" s="54" t="str">
        <f t="shared" si="9"/>
        <v/>
      </c>
      <c r="AF204" s="54"/>
      <c r="AG204" s="54"/>
      <c r="AH204" s="54"/>
      <c r="AI204" s="54"/>
      <c r="AJ204" s="54"/>
      <c r="AK204" s="54"/>
      <c r="AL204" s="54"/>
      <c r="AM204" s="54"/>
      <c r="AN204" s="54"/>
      <c r="AO204" s="54"/>
      <c r="AP204" s="54"/>
    </row>
    <row r="205" spans="1:42" x14ac:dyDescent="0.25">
      <c r="A205" s="205"/>
      <c r="F205" s="33" t="str">
        <f>IFERROR(VLOOKUP(D205,'Tabelas auxiliares'!$A$3:$B$62,2,FALSE),"")</f>
        <v/>
      </c>
      <c r="G205" s="33" t="str">
        <f>IFERROR(VLOOKUP($B205,'Tabelas auxiliares'!$A$66:$C$106,2,FALSE),"")</f>
        <v/>
      </c>
      <c r="H205" s="33" t="str">
        <f>IFERROR(VLOOKUP($B205,'Tabelas auxiliares'!$A$66:$C$106,3,FALSE),"")</f>
        <v/>
      </c>
      <c r="I205" s="205"/>
      <c r="J205" s="205"/>
      <c r="K205" s="205"/>
      <c r="L205" s="205"/>
      <c r="M205" s="205"/>
      <c r="N205" s="205"/>
      <c r="O205" s="205"/>
      <c r="P205" s="205"/>
      <c r="Q205" s="205"/>
      <c r="R205" s="205"/>
      <c r="S205" s="205"/>
      <c r="T205" s="205"/>
      <c r="U205" s="205"/>
      <c r="V205" s="205"/>
      <c r="W205" s="205"/>
      <c r="X205" s="205"/>
      <c r="Y205" s="33" t="str">
        <f t="shared" si="6"/>
        <v/>
      </c>
      <c r="Z205" s="33" t="str">
        <f>IF(T205="","",IF(AND(T205&lt;&gt;'Tabelas auxiliares'!$B$240,T205&lt;&gt;'Tabelas auxiliares'!$B$241,T205&lt;&gt;'Tabelas auxiliares'!$C$240,T205&lt;&gt;'Tabelas auxiliares'!$C$241,T205&lt;&gt;'Tabelas auxiliares'!$D$240),"FOLHA DE PESSOAL",IF(Y205='Tabelas auxiliares'!$A$241,"CUSTEIO",IF(Y205='Tabelas auxiliares'!$A$240,"INVESTIMENTO","ERRO - VERIFICAR"))))</f>
        <v/>
      </c>
      <c r="AA205" s="46" t="str">
        <f t="shared" si="7"/>
        <v/>
      </c>
      <c r="AB205" s="206"/>
      <c r="AC205" s="206"/>
      <c r="AD205" s="206"/>
      <c r="AE205" s="54" t="str">
        <f t="shared" si="9"/>
        <v/>
      </c>
      <c r="AF205" s="54"/>
      <c r="AG205" s="54"/>
      <c r="AH205" s="54"/>
      <c r="AI205" s="54"/>
      <c r="AJ205" s="54"/>
      <c r="AK205" s="54"/>
      <c r="AL205" s="54"/>
      <c r="AM205" s="54"/>
      <c r="AN205" s="54"/>
      <c r="AO205" s="54"/>
      <c r="AP205" s="54"/>
    </row>
    <row r="206" spans="1:42" x14ac:dyDescent="0.25">
      <c r="A206" s="205"/>
      <c r="F206" s="33" t="str">
        <f>IFERROR(VLOOKUP(D206,'Tabelas auxiliares'!$A$3:$B$62,2,FALSE),"")</f>
        <v/>
      </c>
      <c r="G206" s="33" t="str">
        <f>IFERROR(VLOOKUP($B206,'Tabelas auxiliares'!$A$66:$C$106,2,FALSE),"")</f>
        <v/>
      </c>
      <c r="H206" s="33" t="str">
        <f>IFERROR(VLOOKUP($B206,'Tabelas auxiliares'!$A$66:$C$106,3,FALSE),"")</f>
        <v/>
      </c>
      <c r="I206" s="205"/>
      <c r="J206" s="205"/>
      <c r="K206" s="205"/>
      <c r="L206" s="205"/>
      <c r="M206" s="205"/>
      <c r="N206" s="205"/>
      <c r="O206" s="205"/>
      <c r="P206" s="205"/>
      <c r="Q206" s="205"/>
      <c r="R206" s="205"/>
      <c r="S206" s="205"/>
      <c r="T206" s="205"/>
      <c r="U206" s="205"/>
      <c r="V206" s="205"/>
      <c r="W206" s="205"/>
      <c r="X206" s="205"/>
      <c r="Y206" s="33" t="str">
        <f t="shared" si="6"/>
        <v/>
      </c>
      <c r="Z206" s="33" t="str">
        <f>IF(T206="","",IF(AND(T206&lt;&gt;'Tabelas auxiliares'!$B$240,T206&lt;&gt;'Tabelas auxiliares'!$B$241,T206&lt;&gt;'Tabelas auxiliares'!$C$240,T206&lt;&gt;'Tabelas auxiliares'!$C$241,T206&lt;&gt;'Tabelas auxiliares'!$D$240),"FOLHA DE PESSOAL",IF(Y206='Tabelas auxiliares'!$A$241,"CUSTEIO",IF(Y206='Tabelas auxiliares'!$A$240,"INVESTIMENTO","ERRO - VERIFICAR"))))</f>
        <v/>
      </c>
      <c r="AA206" s="46" t="str">
        <f t="shared" si="7"/>
        <v/>
      </c>
      <c r="AB206" s="206"/>
      <c r="AC206" s="206"/>
      <c r="AD206" s="205"/>
      <c r="AE206" s="54" t="str">
        <f t="shared" si="9"/>
        <v/>
      </c>
      <c r="AF206" s="54"/>
      <c r="AG206" s="54"/>
      <c r="AH206" s="54"/>
      <c r="AI206" s="54"/>
      <c r="AJ206" s="54"/>
      <c r="AK206" s="54"/>
      <c r="AL206" s="54"/>
      <c r="AM206" s="54"/>
      <c r="AN206" s="54"/>
      <c r="AO206" s="54"/>
      <c r="AP206" s="54"/>
    </row>
    <row r="207" spans="1:42" x14ac:dyDescent="0.25">
      <c r="A207" s="205"/>
      <c r="F207" s="33" t="str">
        <f>IFERROR(VLOOKUP(D207,'Tabelas auxiliares'!$A$3:$B$62,2,FALSE),"")</f>
        <v/>
      </c>
      <c r="G207" s="33" t="str">
        <f>IFERROR(VLOOKUP($B207,'Tabelas auxiliares'!$A$66:$C$106,2,FALSE),"")</f>
        <v/>
      </c>
      <c r="H207" s="33" t="str">
        <f>IFERROR(VLOOKUP($B207,'Tabelas auxiliares'!$A$66:$C$106,3,FALSE),"")</f>
        <v/>
      </c>
      <c r="I207" s="205"/>
      <c r="J207" s="205"/>
      <c r="K207" s="205"/>
      <c r="L207" s="205"/>
      <c r="M207" s="205"/>
      <c r="N207" s="205"/>
      <c r="O207" s="205"/>
      <c r="P207" s="205"/>
      <c r="Q207" s="205"/>
      <c r="R207" s="205"/>
      <c r="S207" s="205"/>
      <c r="T207" s="205"/>
      <c r="U207" s="205"/>
      <c r="V207" s="205"/>
      <c r="W207" s="205"/>
      <c r="X207" s="205"/>
      <c r="Y207" s="33" t="str">
        <f t="shared" si="6"/>
        <v/>
      </c>
      <c r="Z207" s="33" t="str">
        <f>IF(T207="","",IF(AND(T207&lt;&gt;'Tabelas auxiliares'!$B$240,T207&lt;&gt;'Tabelas auxiliares'!$B$241,T207&lt;&gt;'Tabelas auxiliares'!$C$240,T207&lt;&gt;'Tabelas auxiliares'!$C$241,T207&lt;&gt;'Tabelas auxiliares'!$D$240),"FOLHA DE PESSOAL",IF(Y207='Tabelas auxiliares'!$A$241,"CUSTEIO",IF(Y207='Tabelas auxiliares'!$A$240,"INVESTIMENTO","ERRO - VERIFICAR"))))</f>
        <v/>
      </c>
      <c r="AA207" s="46" t="str">
        <f t="shared" si="7"/>
        <v/>
      </c>
      <c r="AB207" s="206"/>
      <c r="AC207" s="206"/>
      <c r="AD207" s="205"/>
      <c r="AE207" s="54" t="str">
        <f t="shared" si="9"/>
        <v/>
      </c>
      <c r="AF207" s="54"/>
      <c r="AG207" s="54"/>
      <c r="AH207" s="54"/>
      <c r="AI207" s="54"/>
      <c r="AJ207" s="54"/>
      <c r="AK207" s="54"/>
      <c r="AL207" s="54"/>
      <c r="AM207" s="54"/>
      <c r="AN207" s="54"/>
      <c r="AO207" s="54"/>
      <c r="AP207" s="54"/>
    </row>
    <row r="208" spans="1:42" x14ac:dyDescent="0.25">
      <c r="A208" s="205"/>
      <c r="F208" s="33" t="str">
        <f>IFERROR(VLOOKUP(D208,'Tabelas auxiliares'!$A$3:$B$62,2,FALSE),"")</f>
        <v/>
      </c>
      <c r="G208" s="33" t="str">
        <f>IFERROR(VLOOKUP($B208,'Tabelas auxiliares'!$A$66:$C$106,2,FALSE),"")</f>
        <v/>
      </c>
      <c r="H208" s="33" t="str">
        <f>IFERROR(VLOOKUP($B208,'Tabelas auxiliares'!$A$66:$C$106,3,FALSE),"")</f>
        <v/>
      </c>
      <c r="I208" s="205"/>
      <c r="J208" s="205"/>
      <c r="K208" s="205"/>
      <c r="L208" s="205"/>
      <c r="M208" s="205"/>
      <c r="N208" s="205"/>
      <c r="O208" s="205"/>
      <c r="P208" s="205"/>
      <c r="Q208" s="205"/>
      <c r="R208" s="205"/>
      <c r="S208" s="205"/>
      <c r="T208" s="205"/>
      <c r="U208" s="205"/>
      <c r="V208" s="205"/>
      <c r="W208" s="205"/>
      <c r="X208" s="205"/>
      <c r="Y208" s="33" t="str">
        <f t="shared" si="6"/>
        <v/>
      </c>
      <c r="Z208" s="33" t="str">
        <f>IF(T208="","",IF(AND(T208&lt;&gt;'Tabelas auxiliares'!$B$240,T208&lt;&gt;'Tabelas auxiliares'!$B$241,T208&lt;&gt;'Tabelas auxiliares'!$C$240,T208&lt;&gt;'Tabelas auxiliares'!$C$241,T208&lt;&gt;'Tabelas auxiliares'!$D$240),"FOLHA DE PESSOAL",IF(Y208='Tabelas auxiliares'!$A$241,"CUSTEIO",IF(Y208='Tabelas auxiliares'!$A$240,"INVESTIMENTO","ERRO - VERIFICAR"))))</f>
        <v/>
      </c>
      <c r="AA208" s="46" t="str">
        <f t="shared" si="7"/>
        <v/>
      </c>
      <c r="AB208" s="206"/>
      <c r="AC208" s="206"/>
      <c r="AD208" s="206"/>
      <c r="AE208" s="54" t="str">
        <f t="shared" si="9"/>
        <v/>
      </c>
      <c r="AF208" s="54"/>
      <c r="AG208" s="54"/>
      <c r="AH208" s="54"/>
      <c r="AI208" s="54"/>
      <c r="AJ208" s="54"/>
      <c r="AK208" s="54"/>
      <c r="AL208" s="54"/>
      <c r="AM208" s="54"/>
      <c r="AN208" s="54"/>
      <c r="AO208" s="54"/>
      <c r="AP208" s="54"/>
    </row>
    <row r="209" spans="1:42" x14ac:dyDescent="0.25">
      <c r="A209" s="205"/>
      <c r="F209" s="33" t="str">
        <f>IFERROR(VLOOKUP(D209,'Tabelas auxiliares'!$A$3:$B$62,2,FALSE),"")</f>
        <v/>
      </c>
      <c r="G209" s="33" t="str">
        <f>IFERROR(VLOOKUP($B209,'Tabelas auxiliares'!$A$66:$C$106,2,FALSE),"")</f>
        <v/>
      </c>
      <c r="H209" s="33" t="str">
        <f>IFERROR(VLOOKUP($B209,'Tabelas auxiliares'!$A$66:$C$106,3,FALSE),"")</f>
        <v/>
      </c>
      <c r="I209" s="205"/>
      <c r="J209" s="205"/>
      <c r="K209" s="205"/>
      <c r="L209" s="205"/>
      <c r="M209" s="205"/>
      <c r="N209" s="205"/>
      <c r="O209" s="205"/>
      <c r="P209" s="205"/>
      <c r="Q209" s="205"/>
      <c r="R209" s="205"/>
      <c r="S209" s="205"/>
      <c r="T209" s="205"/>
      <c r="U209" s="205"/>
      <c r="V209" s="205"/>
      <c r="W209" s="205"/>
      <c r="X209" s="205"/>
      <c r="Y209" s="33" t="str">
        <f t="shared" si="6"/>
        <v/>
      </c>
      <c r="Z209" s="33" t="str">
        <f>IF(T209="","",IF(AND(T209&lt;&gt;'Tabelas auxiliares'!$B$240,T209&lt;&gt;'Tabelas auxiliares'!$B$241,T209&lt;&gt;'Tabelas auxiliares'!$C$240,T209&lt;&gt;'Tabelas auxiliares'!$C$241,T209&lt;&gt;'Tabelas auxiliares'!$D$240),"FOLHA DE PESSOAL",IF(Y209='Tabelas auxiliares'!$A$241,"CUSTEIO",IF(Y209='Tabelas auxiliares'!$A$240,"INVESTIMENTO","ERRO - VERIFICAR"))))</f>
        <v/>
      </c>
      <c r="AA209" s="46" t="str">
        <f t="shared" si="7"/>
        <v/>
      </c>
      <c r="AB209" s="206"/>
      <c r="AC209" s="206"/>
      <c r="AD209" s="205"/>
      <c r="AE209" s="54" t="str">
        <f t="shared" si="9"/>
        <v/>
      </c>
      <c r="AF209" s="54"/>
      <c r="AG209" s="54"/>
      <c r="AH209" s="54"/>
      <c r="AI209" s="54"/>
      <c r="AJ209" s="54"/>
      <c r="AK209" s="54"/>
      <c r="AL209" s="54"/>
      <c r="AM209" s="54"/>
      <c r="AN209" s="54"/>
      <c r="AO209" s="54"/>
      <c r="AP209" s="54"/>
    </row>
    <row r="210" spans="1:42" x14ac:dyDescent="0.25">
      <c r="A210" s="205"/>
      <c r="F210" s="33" t="str">
        <f>IFERROR(VLOOKUP(D210,'Tabelas auxiliares'!$A$3:$B$62,2,FALSE),"")</f>
        <v/>
      </c>
      <c r="G210" s="33" t="str">
        <f>IFERROR(VLOOKUP($B210,'Tabelas auxiliares'!$A$66:$C$106,2,FALSE),"")</f>
        <v/>
      </c>
      <c r="H210" s="33" t="str">
        <f>IFERROR(VLOOKUP($B210,'Tabelas auxiliares'!$A$66:$C$106,3,FALSE),"")</f>
        <v/>
      </c>
      <c r="I210" s="205"/>
      <c r="J210" s="205"/>
      <c r="K210" s="205"/>
      <c r="L210" s="205"/>
      <c r="M210" s="205"/>
      <c r="N210" s="205"/>
      <c r="O210" s="205"/>
      <c r="P210" s="205"/>
      <c r="Q210" s="205"/>
      <c r="R210" s="205"/>
      <c r="S210" s="205"/>
      <c r="T210" s="205"/>
      <c r="U210" s="205"/>
      <c r="V210" s="205"/>
      <c r="W210" s="205"/>
      <c r="X210" s="205"/>
      <c r="Y210" s="33" t="str">
        <f t="shared" si="6"/>
        <v/>
      </c>
      <c r="Z210" s="33" t="str">
        <f>IF(T210="","",IF(AND(T210&lt;&gt;'Tabelas auxiliares'!$B$240,T210&lt;&gt;'Tabelas auxiliares'!$B$241,T210&lt;&gt;'Tabelas auxiliares'!$C$240,T210&lt;&gt;'Tabelas auxiliares'!$C$241,T210&lt;&gt;'Tabelas auxiliares'!$D$240),"FOLHA DE PESSOAL",IF(Y210='Tabelas auxiliares'!$A$241,"CUSTEIO",IF(Y210='Tabelas auxiliares'!$A$240,"INVESTIMENTO","ERRO - VERIFICAR"))))</f>
        <v/>
      </c>
      <c r="AA210" s="46" t="str">
        <f t="shared" si="7"/>
        <v/>
      </c>
      <c r="AB210" s="206"/>
      <c r="AC210" s="206"/>
      <c r="AD210" s="205"/>
      <c r="AE210" s="54" t="str">
        <f t="shared" si="9"/>
        <v/>
      </c>
      <c r="AF210" s="54"/>
      <c r="AG210" s="54"/>
      <c r="AH210" s="54"/>
      <c r="AI210" s="54"/>
      <c r="AJ210" s="54"/>
      <c r="AK210" s="54"/>
      <c r="AL210" s="54"/>
      <c r="AM210" s="54"/>
      <c r="AN210" s="54"/>
      <c r="AO210" s="54"/>
      <c r="AP210" s="54"/>
    </row>
    <row r="211" spans="1:42" x14ac:dyDescent="0.25">
      <c r="A211" s="205"/>
      <c r="F211" s="33" t="str">
        <f>IFERROR(VLOOKUP(D211,'Tabelas auxiliares'!$A$3:$B$62,2,FALSE),"")</f>
        <v/>
      </c>
      <c r="G211" s="33" t="str">
        <f>IFERROR(VLOOKUP($B211,'Tabelas auxiliares'!$A$66:$C$106,2,FALSE),"")</f>
        <v/>
      </c>
      <c r="H211" s="33" t="str">
        <f>IFERROR(VLOOKUP($B211,'Tabelas auxiliares'!$A$66:$C$106,3,FALSE),"")</f>
        <v/>
      </c>
      <c r="I211" s="205"/>
      <c r="J211" s="205"/>
      <c r="K211" s="205"/>
      <c r="L211" s="205"/>
      <c r="M211" s="205"/>
      <c r="N211" s="205"/>
      <c r="O211" s="205"/>
      <c r="P211" s="205"/>
      <c r="Q211" s="205"/>
      <c r="R211" s="205"/>
      <c r="S211" s="205"/>
      <c r="T211" s="205"/>
      <c r="U211" s="205"/>
      <c r="V211" s="205"/>
      <c r="W211" s="205"/>
      <c r="X211" s="205"/>
      <c r="Y211" s="33" t="str">
        <f t="shared" si="6"/>
        <v/>
      </c>
      <c r="Z211" s="33" t="str">
        <f>IF(T211="","",IF(AND(T211&lt;&gt;'Tabelas auxiliares'!$B$240,T211&lt;&gt;'Tabelas auxiliares'!$B$241,T211&lt;&gt;'Tabelas auxiliares'!$C$240,T211&lt;&gt;'Tabelas auxiliares'!$C$241,T211&lt;&gt;'Tabelas auxiliares'!$D$240),"FOLHA DE PESSOAL",IF(Y211='Tabelas auxiliares'!$A$241,"CUSTEIO",IF(Y211='Tabelas auxiliares'!$A$240,"INVESTIMENTO","ERRO - VERIFICAR"))))</f>
        <v/>
      </c>
      <c r="AA211" s="46" t="str">
        <f t="shared" si="7"/>
        <v/>
      </c>
      <c r="AB211" s="206"/>
      <c r="AC211" s="206"/>
      <c r="AD211" s="206"/>
      <c r="AE211" s="54" t="str">
        <f t="shared" si="9"/>
        <v/>
      </c>
      <c r="AF211" s="54"/>
      <c r="AG211" s="54"/>
      <c r="AH211" s="54"/>
      <c r="AI211" s="54"/>
      <c r="AJ211" s="54"/>
      <c r="AK211" s="54"/>
      <c r="AL211" s="54"/>
      <c r="AM211" s="54"/>
      <c r="AN211" s="54"/>
      <c r="AO211" s="54"/>
      <c r="AP211" s="54"/>
    </row>
    <row r="212" spans="1:42" x14ac:dyDescent="0.25">
      <c r="A212" s="205"/>
      <c r="F212" s="33" t="str">
        <f>IFERROR(VLOOKUP(D212,'Tabelas auxiliares'!$A$3:$B$62,2,FALSE),"")</f>
        <v/>
      </c>
      <c r="G212" s="33" t="str">
        <f>IFERROR(VLOOKUP($B212,'Tabelas auxiliares'!$A$66:$C$106,2,FALSE),"")</f>
        <v/>
      </c>
      <c r="H212" s="33" t="str">
        <f>IFERROR(VLOOKUP($B212,'Tabelas auxiliares'!$A$66:$C$106,3,FALSE),"")</f>
        <v/>
      </c>
      <c r="I212" s="205"/>
      <c r="J212" s="205"/>
      <c r="K212" s="205"/>
      <c r="L212" s="205"/>
      <c r="M212" s="205"/>
      <c r="N212" s="205"/>
      <c r="O212" s="205"/>
      <c r="P212" s="205"/>
      <c r="Q212" s="205"/>
      <c r="R212" s="205"/>
      <c r="S212" s="205"/>
      <c r="T212" s="205"/>
      <c r="U212" s="205"/>
      <c r="V212" s="205"/>
      <c r="W212" s="205"/>
      <c r="X212" s="205"/>
      <c r="Y212" s="33" t="str">
        <f t="shared" si="6"/>
        <v/>
      </c>
      <c r="Z212" s="33" t="str">
        <f>IF(T212="","",IF(AND(T212&lt;&gt;'Tabelas auxiliares'!$B$240,T212&lt;&gt;'Tabelas auxiliares'!$B$241,T212&lt;&gt;'Tabelas auxiliares'!$C$240,T212&lt;&gt;'Tabelas auxiliares'!$C$241,T212&lt;&gt;'Tabelas auxiliares'!$D$240),"FOLHA DE PESSOAL",IF(Y212='Tabelas auxiliares'!$A$241,"CUSTEIO",IF(Y212='Tabelas auxiliares'!$A$240,"INVESTIMENTO","ERRO - VERIFICAR"))))</f>
        <v/>
      </c>
      <c r="AA212" s="46" t="str">
        <f t="shared" si="7"/>
        <v/>
      </c>
      <c r="AB212" s="206"/>
      <c r="AC212" s="206"/>
      <c r="AD212" s="206"/>
      <c r="AE212" s="54" t="str">
        <f t="shared" si="9"/>
        <v/>
      </c>
      <c r="AF212" s="54"/>
      <c r="AG212" s="54"/>
      <c r="AH212" s="54"/>
      <c r="AI212" s="54"/>
      <c r="AJ212" s="54"/>
      <c r="AK212" s="54"/>
      <c r="AL212" s="54"/>
      <c r="AM212" s="54"/>
      <c r="AN212" s="54"/>
      <c r="AO212" s="54"/>
      <c r="AP212" s="54"/>
    </row>
    <row r="213" spans="1:42" x14ac:dyDescent="0.25">
      <c r="A213" s="205"/>
      <c r="F213" s="33" t="str">
        <f>IFERROR(VLOOKUP(D213,'Tabelas auxiliares'!$A$3:$B$62,2,FALSE),"")</f>
        <v/>
      </c>
      <c r="G213" s="33" t="str">
        <f>IFERROR(VLOOKUP($B213,'Tabelas auxiliares'!$A$66:$C$106,2,FALSE),"")</f>
        <v/>
      </c>
      <c r="H213" s="33" t="str">
        <f>IFERROR(VLOOKUP($B213,'Tabelas auxiliares'!$A$66:$C$106,3,FALSE),"")</f>
        <v/>
      </c>
      <c r="I213" s="205"/>
      <c r="J213" s="205"/>
      <c r="K213" s="205"/>
      <c r="L213" s="205"/>
      <c r="M213" s="205"/>
      <c r="N213" s="205"/>
      <c r="O213" s="205"/>
      <c r="P213" s="205"/>
      <c r="Q213" s="205"/>
      <c r="R213" s="205"/>
      <c r="S213" s="205"/>
      <c r="T213" s="205"/>
      <c r="U213" s="205"/>
      <c r="V213" s="205"/>
      <c r="W213" s="205"/>
      <c r="X213" s="205"/>
      <c r="Y213" s="33" t="str">
        <f t="shared" si="6"/>
        <v/>
      </c>
      <c r="Z213" s="33" t="str">
        <f>IF(T213="","",IF(AND(T213&lt;&gt;'Tabelas auxiliares'!$B$240,T213&lt;&gt;'Tabelas auxiliares'!$B$241,T213&lt;&gt;'Tabelas auxiliares'!$C$240,T213&lt;&gt;'Tabelas auxiliares'!$C$241,T213&lt;&gt;'Tabelas auxiliares'!$D$240),"FOLHA DE PESSOAL",IF(Y213='Tabelas auxiliares'!$A$241,"CUSTEIO",IF(Y213='Tabelas auxiliares'!$A$240,"INVESTIMENTO","ERRO - VERIFICAR"))))</f>
        <v/>
      </c>
      <c r="AA213" s="46" t="str">
        <f t="shared" si="7"/>
        <v/>
      </c>
      <c r="AB213" s="206"/>
      <c r="AC213" s="206"/>
      <c r="AD213" s="206"/>
      <c r="AE213" s="54" t="str">
        <f t="shared" si="9"/>
        <v/>
      </c>
      <c r="AF213" s="54"/>
      <c r="AG213" s="54"/>
      <c r="AH213" s="54"/>
      <c r="AI213" s="54"/>
      <c r="AJ213" s="54"/>
      <c r="AK213" s="54"/>
      <c r="AL213" s="54"/>
      <c r="AM213" s="54"/>
      <c r="AN213" s="54"/>
      <c r="AO213" s="54"/>
      <c r="AP213" s="54"/>
    </row>
    <row r="214" spans="1:42" x14ac:dyDescent="0.25">
      <c r="A214" s="205"/>
      <c r="F214" s="33" t="str">
        <f>IFERROR(VLOOKUP(D214,'Tabelas auxiliares'!$A$3:$B$62,2,FALSE),"")</f>
        <v/>
      </c>
      <c r="G214" s="33" t="str">
        <f>IFERROR(VLOOKUP($B214,'Tabelas auxiliares'!$A$66:$C$106,2,FALSE),"")</f>
        <v/>
      </c>
      <c r="H214" s="33" t="str">
        <f>IFERROR(VLOOKUP($B214,'Tabelas auxiliares'!$A$66:$C$106,3,FALSE),"")</f>
        <v/>
      </c>
      <c r="I214" s="205"/>
      <c r="J214" s="205"/>
      <c r="K214" s="205"/>
      <c r="L214" s="205"/>
      <c r="M214" s="205"/>
      <c r="N214" s="205"/>
      <c r="O214" s="205"/>
      <c r="P214" s="205"/>
      <c r="Q214" s="205"/>
      <c r="R214" s="205"/>
      <c r="S214" s="205"/>
      <c r="T214" s="205"/>
      <c r="U214" s="205"/>
      <c r="V214" s="205"/>
      <c r="W214" s="205"/>
      <c r="X214" s="205"/>
      <c r="Y214" s="33" t="str">
        <f t="shared" si="6"/>
        <v/>
      </c>
      <c r="Z214" s="33" t="str">
        <f>IF(T214="","",IF(AND(T214&lt;&gt;'Tabelas auxiliares'!$B$240,T214&lt;&gt;'Tabelas auxiliares'!$B$241,T214&lt;&gt;'Tabelas auxiliares'!$C$240,T214&lt;&gt;'Tabelas auxiliares'!$C$241,T214&lt;&gt;'Tabelas auxiliares'!$D$240),"FOLHA DE PESSOAL",IF(Y214='Tabelas auxiliares'!$A$241,"CUSTEIO",IF(Y214='Tabelas auxiliares'!$A$240,"INVESTIMENTO","ERRO - VERIFICAR"))))</f>
        <v/>
      </c>
      <c r="AA214" s="46" t="str">
        <f t="shared" si="7"/>
        <v/>
      </c>
      <c r="AB214" s="206"/>
      <c r="AC214" s="206"/>
      <c r="AD214" s="206"/>
      <c r="AE214" s="54" t="str">
        <f t="shared" si="9"/>
        <v/>
      </c>
      <c r="AF214" s="54"/>
      <c r="AG214" s="54"/>
      <c r="AH214" s="54"/>
      <c r="AI214" s="54"/>
      <c r="AJ214" s="54"/>
      <c r="AK214" s="54"/>
      <c r="AL214" s="54"/>
      <c r="AM214" s="54"/>
      <c r="AN214" s="54"/>
      <c r="AO214" s="54"/>
      <c r="AP214" s="54"/>
    </row>
    <row r="215" spans="1:42" x14ac:dyDescent="0.25">
      <c r="A215" s="205"/>
      <c r="F215" s="33" t="str">
        <f>IFERROR(VLOOKUP(D215,'Tabelas auxiliares'!$A$3:$B$62,2,FALSE),"")</f>
        <v/>
      </c>
      <c r="G215" s="33" t="str">
        <f>IFERROR(VLOOKUP($B215,'Tabelas auxiliares'!$A$66:$C$106,2,FALSE),"")</f>
        <v/>
      </c>
      <c r="H215" s="33" t="str">
        <f>IFERROR(VLOOKUP($B215,'Tabelas auxiliares'!$A$66:$C$106,3,FALSE),"")</f>
        <v/>
      </c>
      <c r="I215" s="205"/>
      <c r="J215" s="205"/>
      <c r="K215" s="205"/>
      <c r="L215" s="205"/>
      <c r="M215" s="205"/>
      <c r="N215" s="205"/>
      <c r="O215" s="205"/>
      <c r="P215" s="205"/>
      <c r="Q215" s="205"/>
      <c r="R215" s="205"/>
      <c r="S215" s="205"/>
      <c r="T215" s="205"/>
      <c r="U215" s="205"/>
      <c r="V215" s="205"/>
      <c r="W215" s="205"/>
      <c r="X215" s="205"/>
      <c r="Y215" s="33" t="str">
        <f t="shared" si="6"/>
        <v/>
      </c>
      <c r="Z215" s="33" t="str">
        <f>IF(T215="","",IF(AND(T215&lt;&gt;'Tabelas auxiliares'!$B$240,T215&lt;&gt;'Tabelas auxiliares'!$B$241,T215&lt;&gt;'Tabelas auxiliares'!$C$240,T215&lt;&gt;'Tabelas auxiliares'!$C$241,T215&lt;&gt;'Tabelas auxiliares'!$D$240),"FOLHA DE PESSOAL",IF(Y215='Tabelas auxiliares'!$A$241,"CUSTEIO",IF(Y215='Tabelas auxiliares'!$A$240,"INVESTIMENTO","ERRO - VERIFICAR"))))</f>
        <v/>
      </c>
      <c r="AA215" s="46" t="str">
        <f t="shared" si="7"/>
        <v/>
      </c>
      <c r="AB215" s="206"/>
      <c r="AC215" s="206"/>
      <c r="AD215" s="206"/>
      <c r="AE215" s="54" t="str">
        <f t="shared" si="9"/>
        <v/>
      </c>
      <c r="AF215" s="54"/>
      <c r="AG215" s="54"/>
      <c r="AH215" s="54"/>
      <c r="AI215" s="54"/>
      <c r="AJ215" s="54"/>
      <c r="AK215" s="54"/>
      <c r="AL215" s="54"/>
      <c r="AM215" s="54"/>
      <c r="AN215" s="54"/>
      <c r="AO215" s="54"/>
      <c r="AP215" s="54"/>
    </row>
    <row r="216" spans="1:42" x14ac:dyDescent="0.25">
      <c r="A216" s="205"/>
      <c r="F216" s="33" t="str">
        <f>IFERROR(VLOOKUP(D216,'Tabelas auxiliares'!$A$3:$B$62,2,FALSE),"")</f>
        <v/>
      </c>
      <c r="G216" s="33" t="str">
        <f>IFERROR(VLOOKUP($B216,'Tabelas auxiliares'!$A$66:$C$106,2,FALSE),"")</f>
        <v/>
      </c>
      <c r="H216" s="33" t="str">
        <f>IFERROR(VLOOKUP($B216,'Tabelas auxiliares'!$A$66:$C$106,3,FALSE),"")</f>
        <v/>
      </c>
      <c r="I216" s="205"/>
      <c r="J216" s="205"/>
      <c r="K216" s="205"/>
      <c r="L216" s="205"/>
      <c r="M216" s="205"/>
      <c r="N216" s="205"/>
      <c r="O216" s="205"/>
      <c r="P216" s="205"/>
      <c r="Q216" s="205"/>
      <c r="R216" s="205"/>
      <c r="S216" s="205"/>
      <c r="T216" s="205"/>
      <c r="U216" s="205"/>
      <c r="V216" s="205"/>
      <c r="W216" s="205"/>
      <c r="X216" s="205"/>
      <c r="Y216" s="33" t="str">
        <f t="shared" si="6"/>
        <v/>
      </c>
      <c r="Z216" s="33" t="str">
        <f>IF(T216="","",IF(AND(T216&lt;&gt;'Tabelas auxiliares'!$B$240,T216&lt;&gt;'Tabelas auxiliares'!$B$241,T216&lt;&gt;'Tabelas auxiliares'!$C$240,T216&lt;&gt;'Tabelas auxiliares'!$C$241,T216&lt;&gt;'Tabelas auxiliares'!$D$240),"FOLHA DE PESSOAL",IF(Y216='Tabelas auxiliares'!$A$241,"CUSTEIO",IF(Y216='Tabelas auxiliares'!$A$240,"INVESTIMENTO","ERRO - VERIFICAR"))))</f>
        <v/>
      </c>
      <c r="AA216" s="46" t="str">
        <f t="shared" si="7"/>
        <v/>
      </c>
      <c r="AB216" s="206"/>
      <c r="AC216" s="206"/>
      <c r="AD216" s="206"/>
      <c r="AE216" s="54" t="str">
        <f t="shared" si="9"/>
        <v/>
      </c>
      <c r="AF216" s="54"/>
      <c r="AG216" s="54"/>
      <c r="AH216" s="54"/>
      <c r="AI216" s="54"/>
      <c r="AJ216" s="54"/>
      <c r="AK216" s="54"/>
      <c r="AL216" s="54"/>
      <c r="AM216" s="54"/>
      <c r="AN216" s="54"/>
      <c r="AO216" s="54"/>
      <c r="AP216" s="54"/>
    </row>
    <row r="217" spans="1:42" x14ac:dyDescent="0.25">
      <c r="A217" s="205"/>
      <c r="F217" s="33" t="str">
        <f>IFERROR(VLOOKUP(D217,'Tabelas auxiliares'!$A$3:$B$62,2,FALSE),"")</f>
        <v/>
      </c>
      <c r="G217" s="33" t="str">
        <f>IFERROR(VLOOKUP($B217,'Tabelas auxiliares'!$A$66:$C$106,2,FALSE),"")</f>
        <v/>
      </c>
      <c r="H217" s="33" t="str">
        <f>IFERROR(VLOOKUP($B217,'Tabelas auxiliares'!$A$66:$C$106,3,FALSE),"")</f>
        <v/>
      </c>
      <c r="I217" s="205"/>
      <c r="J217" s="205"/>
      <c r="K217" s="205"/>
      <c r="L217" s="205"/>
      <c r="M217" s="205"/>
      <c r="N217" s="205"/>
      <c r="O217" s="205"/>
      <c r="P217" s="205"/>
      <c r="Q217" s="205"/>
      <c r="R217" s="205"/>
      <c r="S217" s="205"/>
      <c r="T217" s="205"/>
      <c r="U217" s="205"/>
      <c r="V217" s="205"/>
      <c r="W217" s="205"/>
      <c r="X217" s="205"/>
      <c r="Y217" s="33" t="str">
        <f t="shared" si="6"/>
        <v/>
      </c>
      <c r="Z217" s="33" t="str">
        <f>IF(T217="","",IF(AND(T217&lt;&gt;'Tabelas auxiliares'!$B$240,T217&lt;&gt;'Tabelas auxiliares'!$B$241,T217&lt;&gt;'Tabelas auxiliares'!$C$240,T217&lt;&gt;'Tabelas auxiliares'!$C$241,T217&lt;&gt;'Tabelas auxiliares'!$D$240),"FOLHA DE PESSOAL",IF(Y217='Tabelas auxiliares'!$A$241,"CUSTEIO",IF(Y217='Tabelas auxiliares'!$A$240,"INVESTIMENTO","ERRO - VERIFICAR"))))</f>
        <v/>
      </c>
      <c r="AA217" s="46" t="str">
        <f t="shared" si="7"/>
        <v/>
      </c>
      <c r="AB217" s="206"/>
      <c r="AC217" s="206"/>
      <c r="AD217" s="205"/>
      <c r="AE217" s="54" t="str">
        <f t="shared" si="9"/>
        <v/>
      </c>
      <c r="AF217" s="54"/>
      <c r="AG217" s="54"/>
      <c r="AH217" s="54"/>
      <c r="AI217" s="54"/>
      <c r="AJ217" s="54"/>
      <c r="AK217" s="54"/>
      <c r="AL217" s="54"/>
      <c r="AM217" s="54"/>
      <c r="AN217" s="54"/>
      <c r="AO217" s="54"/>
      <c r="AP217" s="54"/>
    </row>
    <row r="218" spans="1:42" x14ac:dyDescent="0.25">
      <c r="A218" s="205"/>
      <c r="F218" s="33" t="str">
        <f>IFERROR(VLOOKUP(D218,'Tabelas auxiliares'!$A$3:$B$62,2,FALSE),"")</f>
        <v/>
      </c>
      <c r="G218" s="33" t="str">
        <f>IFERROR(VLOOKUP($B218,'Tabelas auxiliares'!$A$66:$C$106,2,FALSE),"")</f>
        <v/>
      </c>
      <c r="H218" s="33" t="str">
        <f>IFERROR(VLOOKUP($B218,'Tabelas auxiliares'!$A$66:$C$106,3,FALSE),"")</f>
        <v/>
      </c>
      <c r="I218" s="205"/>
      <c r="J218" s="205"/>
      <c r="K218" s="205"/>
      <c r="L218" s="205"/>
      <c r="M218" s="205"/>
      <c r="N218" s="205"/>
      <c r="O218" s="205"/>
      <c r="P218" s="205"/>
      <c r="Q218" s="205"/>
      <c r="R218" s="205"/>
      <c r="S218" s="205"/>
      <c r="T218" s="205"/>
      <c r="U218" s="205"/>
      <c r="V218" s="205"/>
      <c r="W218" s="205"/>
      <c r="X218" s="205"/>
      <c r="Y218" s="33" t="str">
        <f t="shared" si="6"/>
        <v/>
      </c>
      <c r="Z218" s="33" t="str">
        <f>IF(T218="","",IF(AND(T218&lt;&gt;'Tabelas auxiliares'!$B$240,T218&lt;&gt;'Tabelas auxiliares'!$B$241,T218&lt;&gt;'Tabelas auxiliares'!$C$240,T218&lt;&gt;'Tabelas auxiliares'!$C$241,T218&lt;&gt;'Tabelas auxiliares'!$D$240),"FOLHA DE PESSOAL",IF(Y218='Tabelas auxiliares'!$A$241,"CUSTEIO",IF(Y218='Tabelas auxiliares'!$A$240,"INVESTIMENTO","ERRO - VERIFICAR"))))</f>
        <v/>
      </c>
      <c r="AA218" s="46" t="str">
        <f t="shared" si="7"/>
        <v/>
      </c>
      <c r="AB218" s="206"/>
      <c r="AC218" s="206"/>
      <c r="AD218" s="205"/>
      <c r="AE218" s="54" t="str">
        <f t="shared" si="9"/>
        <v/>
      </c>
      <c r="AF218" s="54"/>
      <c r="AG218" s="54"/>
      <c r="AH218" s="54"/>
      <c r="AI218" s="54"/>
      <c r="AJ218" s="54"/>
      <c r="AK218" s="54"/>
      <c r="AL218" s="54"/>
      <c r="AM218" s="54"/>
      <c r="AN218" s="54"/>
      <c r="AO218" s="54"/>
      <c r="AP218" s="54"/>
    </row>
    <row r="219" spans="1:42" x14ac:dyDescent="0.25">
      <c r="A219" s="205"/>
      <c r="F219" s="33" t="str">
        <f>IFERROR(VLOOKUP(D219,'Tabelas auxiliares'!$A$3:$B$62,2,FALSE),"")</f>
        <v/>
      </c>
      <c r="G219" s="33" t="str">
        <f>IFERROR(VLOOKUP($B219,'Tabelas auxiliares'!$A$66:$C$106,2,FALSE),"")</f>
        <v/>
      </c>
      <c r="H219" s="33" t="str">
        <f>IFERROR(VLOOKUP($B219,'Tabelas auxiliares'!$A$66:$C$106,3,FALSE),"")</f>
        <v/>
      </c>
      <c r="I219" s="205"/>
      <c r="J219" s="205"/>
      <c r="K219" s="205"/>
      <c r="L219" s="205"/>
      <c r="M219" s="205"/>
      <c r="N219" s="205"/>
      <c r="O219" s="205"/>
      <c r="P219" s="205"/>
      <c r="Q219" s="205"/>
      <c r="R219" s="205"/>
      <c r="S219" s="205"/>
      <c r="T219" s="205"/>
      <c r="U219" s="205"/>
      <c r="V219" s="205"/>
      <c r="W219" s="205"/>
      <c r="X219" s="205"/>
      <c r="Y219" s="33" t="str">
        <f t="shared" si="6"/>
        <v/>
      </c>
      <c r="Z219" s="33" t="str">
        <f>IF(T219="","",IF(AND(T219&lt;&gt;'Tabelas auxiliares'!$B$240,T219&lt;&gt;'Tabelas auxiliares'!$B$241,T219&lt;&gt;'Tabelas auxiliares'!$C$240,T219&lt;&gt;'Tabelas auxiliares'!$C$241,T219&lt;&gt;'Tabelas auxiliares'!$D$240),"FOLHA DE PESSOAL",IF(Y219='Tabelas auxiliares'!$A$241,"CUSTEIO",IF(Y219='Tabelas auxiliares'!$A$240,"INVESTIMENTO","ERRO - VERIFICAR"))))</f>
        <v/>
      </c>
      <c r="AA219" s="46" t="str">
        <f t="shared" si="7"/>
        <v/>
      </c>
      <c r="AB219" s="206"/>
      <c r="AC219" s="206"/>
      <c r="AD219" s="205"/>
      <c r="AE219" s="54" t="str">
        <f t="shared" si="9"/>
        <v/>
      </c>
      <c r="AF219" s="54"/>
      <c r="AG219" s="54"/>
      <c r="AH219" s="54"/>
      <c r="AI219" s="54"/>
      <c r="AJ219" s="54"/>
      <c r="AK219" s="54"/>
      <c r="AL219" s="54"/>
      <c r="AM219" s="54"/>
      <c r="AN219" s="54"/>
      <c r="AO219" s="54"/>
      <c r="AP219" s="54"/>
    </row>
    <row r="220" spans="1:42" x14ac:dyDescent="0.25">
      <c r="A220" s="205"/>
      <c r="F220" s="33" t="str">
        <f>IFERROR(VLOOKUP(D220,'Tabelas auxiliares'!$A$3:$B$62,2,FALSE),"")</f>
        <v/>
      </c>
      <c r="G220" s="33" t="str">
        <f>IFERROR(VLOOKUP($B220,'Tabelas auxiliares'!$A$66:$C$106,2,FALSE),"")</f>
        <v/>
      </c>
      <c r="H220" s="33" t="str">
        <f>IFERROR(VLOOKUP($B220,'Tabelas auxiliares'!$A$66:$C$106,3,FALSE),"")</f>
        <v/>
      </c>
      <c r="I220" s="205"/>
      <c r="J220" s="205"/>
      <c r="K220" s="205"/>
      <c r="L220" s="205"/>
      <c r="M220" s="205"/>
      <c r="N220" s="205"/>
      <c r="O220" s="205"/>
      <c r="P220" s="205"/>
      <c r="Q220" s="205"/>
      <c r="R220" s="205"/>
      <c r="S220" s="205"/>
      <c r="T220" s="205"/>
      <c r="U220" s="205"/>
      <c r="V220" s="205"/>
      <c r="W220" s="205"/>
      <c r="X220" s="205"/>
      <c r="Y220" s="33" t="str">
        <f t="shared" si="6"/>
        <v/>
      </c>
      <c r="Z220" s="33" t="str">
        <f>IF(T220="","",IF(AND(T220&lt;&gt;'Tabelas auxiliares'!$B$240,T220&lt;&gt;'Tabelas auxiliares'!$B$241,T220&lt;&gt;'Tabelas auxiliares'!$C$240,T220&lt;&gt;'Tabelas auxiliares'!$C$241,T220&lt;&gt;'Tabelas auxiliares'!$D$240),"FOLHA DE PESSOAL",IF(Y220='Tabelas auxiliares'!$A$241,"CUSTEIO",IF(Y220='Tabelas auxiliares'!$A$240,"INVESTIMENTO","ERRO - VERIFICAR"))))</f>
        <v/>
      </c>
      <c r="AA220" s="46" t="str">
        <f t="shared" si="7"/>
        <v/>
      </c>
      <c r="AB220" s="206"/>
      <c r="AC220" s="206"/>
      <c r="AD220" s="205"/>
      <c r="AE220" s="54" t="str">
        <f t="shared" si="9"/>
        <v/>
      </c>
      <c r="AF220" s="54"/>
      <c r="AG220" s="54"/>
      <c r="AH220" s="54"/>
      <c r="AI220" s="54"/>
      <c r="AJ220" s="54"/>
      <c r="AK220" s="54"/>
      <c r="AL220" s="54"/>
      <c r="AM220" s="54"/>
      <c r="AN220" s="54"/>
      <c r="AO220" s="54"/>
      <c r="AP220" s="54"/>
    </row>
    <row r="221" spans="1:42" x14ac:dyDescent="0.25">
      <c r="A221" s="205"/>
      <c r="F221" s="33" t="str">
        <f>IFERROR(VLOOKUP(D221,'Tabelas auxiliares'!$A$3:$B$62,2,FALSE),"")</f>
        <v/>
      </c>
      <c r="G221" s="33" t="str">
        <f>IFERROR(VLOOKUP($B221,'Tabelas auxiliares'!$A$66:$C$106,2,FALSE),"")</f>
        <v/>
      </c>
      <c r="H221" s="33" t="str">
        <f>IFERROR(VLOOKUP($B221,'Tabelas auxiliares'!$A$66:$C$106,3,FALSE),"")</f>
        <v/>
      </c>
      <c r="I221" s="205"/>
      <c r="J221" s="205"/>
      <c r="K221" s="205"/>
      <c r="L221" s="205"/>
      <c r="M221" s="205"/>
      <c r="N221" s="205"/>
      <c r="O221" s="205"/>
      <c r="P221" s="205"/>
      <c r="Q221" s="205"/>
      <c r="R221" s="205"/>
      <c r="S221" s="205"/>
      <c r="T221" s="205"/>
      <c r="U221" s="205"/>
      <c r="V221" s="205"/>
      <c r="W221" s="205"/>
      <c r="X221" s="205"/>
      <c r="Y221" s="33" t="str">
        <f t="shared" si="6"/>
        <v/>
      </c>
      <c r="Z221" s="33" t="str">
        <f>IF(T221="","",IF(AND(T221&lt;&gt;'Tabelas auxiliares'!$B$240,T221&lt;&gt;'Tabelas auxiliares'!$B$241,T221&lt;&gt;'Tabelas auxiliares'!$C$240,T221&lt;&gt;'Tabelas auxiliares'!$C$241,T221&lt;&gt;'Tabelas auxiliares'!$D$240),"FOLHA DE PESSOAL",IF(Y221='Tabelas auxiliares'!$A$241,"CUSTEIO",IF(Y221='Tabelas auxiliares'!$A$240,"INVESTIMENTO","ERRO - VERIFICAR"))))</f>
        <v/>
      </c>
      <c r="AA221" s="46" t="str">
        <f t="shared" si="7"/>
        <v/>
      </c>
      <c r="AB221" s="206"/>
      <c r="AC221" s="206"/>
      <c r="AD221" s="206"/>
      <c r="AE221" s="54" t="str">
        <f t="shared" si="9"/>
        <v/>
      </c>
      <c r="AF221" s="54"/>
      <c r="AG221" s="54"/>
      <c r="AH221" s="54"/>
      <c r="AI221" s="54"/>
      <c r="AJ221" s="54"/>
      <c r="AK221" s="54"/>
      <c r="AL221" s="54"/>
      <c r="AM221" s="54"/>
      <c r="AN221" s="54"/>
      <c r="AO221" s="54"/>
      <c r="AP221" s="54"/>
    </row>
    <row r="222" spans="1:42" x14ac:dyDescent="0.25">
      <c r="A222" s="205"/>
      <c r="F222" s="33" t="str">
        <f>IFERROR(VLOOKUP(D222,'Tabelas auxiliares'!$A$3:$B$62,2,FALSE),"")</f>
        <v/>
      </c>
      <c r="G222" s="33" t="str">
        <f>IFERROR(VLOOKUP($B222,'Tabelas auxiliares'!$A$66:$C$106,2,FALSE),"")</f>
        <v/>
      </c>
      <c r="H222" s="33" t="str">
        <f>IFERROR(VLOOKUP($B222,'Tabelas auxiliares'!$A$66:$C$106,3,FALSE),"")</f>
        <v/>
      </c>
      <c r="I222" s="205"/>
      <c r="J222" s="205"/>
      <c r="K222" s="205"/>
      <c r="L222" s="205"/>
      <c r="M222" s="205"/>
      <c r="N222" s="205"/>
      <c r="O222" s="205"/>
      <c r="P222" s="205"/>
      <c r="Q222" s="205"/>
      <c r="R222" s="205"/>
      <c r="S222" s="205"/>
      <c r="T222" s="205"/>
      <c r="U222" s="205"/>
      <c r="V222" s="205"/>
      <c r="W222" s="205"/>
      <c r="X222" s="205"/>
      <c r="Y222" s="33" t="str">
        <f t="shared" si="6"/>
        <v/>
      </c>
      <c r="Z222" s="33" t="str">
        <f>IF(T222="","",IF(AND(T222&lt;&gt;'Tabelas auxiliares'!$B$240,T222&lt;&gt;'Tabelas auxiliares'!$B$241,T222&lt;&gt;'Tabelas auxiliares'!$C$240,T222&lt;&gt;'Tabelas auxiliares'!$C$241,T222&lt;&gt;'Tabelas auxiliares'!$D$240),"FOLHA DE PESSOAL",IF(Y222='Tabelas auxiliares'!$A$241,"CUSTEIO",IF(Y222='Tabelas auxiliares'!$A$240,"INVESTIMENTO","ERRO - VERIFICAR"))))</f>
        <v/>
      </c>
      <c r="AA222" s="46" t="str">
        <f t="shared" si="7"/>
        <v/>
      </c>
      <c r="AB222" s="206"/>
      <c r="AC222" s="206"/>
      <c r="AD222" s="206"/>
      <c r="AE222" s="54" t="str">
        <f t="shared" si="9"/>
        <v/>
      </c>
      <c r="AF222" s="54"/>
      <c r="AG222" s="54"/>
      <c r="AH222" s="54"/>
      <c r="AI222" s="54"/>
      <c r="AJ222" s="54"/>
      <c r="AK222" s="54"/>
      <c r="AL222" s="54"/>
      <c r="AM222" s="54"/>
      <c r="AN222" s="54"/>
      <c r="AO222" s="54"/>
      <c r="AP222" s="54"/>
    </row>
    <row r="223" spans="1:42" x14ac:dyDescent="0.25">
      <c r="A223" s="205"/>
      <c r="F223" s="33" t="str">
        <f>IFERROR(VLOOKUP(D223,'Tabelas auxiliares'!$A$3:$B$62,2,FALSE),"")</f>
        <v/>
      </c>
      <c r="G223" s="33" t="str">
        <f>IFERROR(VLOOKUP($B223,'Tabelas auxiliares'!$A$66:$C$106,2,FALSE),"")</f>
        <v/>
      </c>
      <c r="H223" s="33" t="str">
        <f>IFERROR(VLOOKUP($B223,'Tabelas auxiliares'!$A$66:$C$106,3,FALSE),"")</f>
        <v/>
      </c>
      <c r="I223" s="205"/>
      <c r="J223" s="205"/>
      <c r="K223" s="205"/>
      <c r="L223" s="205"/>
      <c r="M223" s="205"/>
      <c r="N223" s="205"/>
      <c r="O223" s="205"/>
      <c r="P223" s="205"/>
      <c r="Q223" s="205"/>
      <c r="R223" s="205"/>
      <c r="S223" s="205"/>
      <c r="T223" s="205"/>
      <c r="U223" s="205"/>
      <c r="V223" s="205"/>
      <c r="W223" s="205"/>
      <c r="X223" s="205"/>
      <c r="Y223" s="33" t="str">
        <f t="shared" si="6"/>
        <v/>
      </c>
      <c r="Z223" s="33" t="str">
        <f>IF(T223="","",IF(AND(T223&lt;&gt;'Tabelas auxiliares'!$B$240,T223&lt;&gt;'Tabelas auxiliares'!$B$241,T223&lt;&gt;'Tabelas auxiliares'!$C$240,T223&lt;&gt;'Tabelas auxiliares'!$C$241,T223&lt;&gt;'Tabelas auxiliares'!$D$240),"FOLHA DE PESSOAL",IF(Y223='Tabelas auxiliares'!$A$241,"CUSTEIO",IF(Y223='Tabelas auxiliares'!$A$240,"INVESTIMENTO","ERRO - VERIFICAR"))))</f>
        <v/>
      </c>
      <c r="AA223" s="46" t="str">
        <f t="shared" si="7"/>
        <v/>
      </c>
      <c r="AB223" s="206"/>
      <c r="AC223" s="206"/>
      <c r="AD223" s="206"/>
      <c r="AE223" s="54" t="str">
        <f t="shared" si="9"/>
        <v/>
      </c>
      <c r="AF223" s="54"/>
      <c r="AG223" s="54"/>
      <c r="AH223" s="54"/>
      <c r="AI223" s="54"/>
      <c r="AJ223" s="54"/>
      <c r="AK223" s="54"/>
      <c r="AL223" s="54"/>
      <c r="AM223" s="54"/>
      <c r="AN223" s="54"/>
      <c r="AO223" s="54"/>
      <c r="AP223" s="54"/>
    </row>
    <row r="224" spans="1:42" x14ac:dyDescent="0.25">
      <c r="A224" s="205"/>
      <c r="F224" s="33" t="str">
        <f>IFERROR(VLOOKUP(D224,'Tabelas auxiliares'!$A$3:$B$62,2,FALSE),"")</f>
        <v/>
      </c>
      <c r="G224" s="33" t="str">
        <f>IFERROR(VLOOKUP($B224,'Tabelas auxiliares'!$A$66:$C$106,2,FALSE),"")</f>
        <v/>
      </c>
      <c r="H224" s="33" t="str">
        <f>IFERROR(VLOOKUP($B224,'Tabelas auxiliares'!$A$66:$C$106,3,FALSE),"")</f>
        <v/>
      </c>
      <c r="I224" s="205"/>
      <c r="J224" s="205"/>
      <c r="K224" s="205"/>
      <c r="L224" s="205"/>
      <c r="M224" s="205"/>
      <c r="N224" s="205"/>
      <c r="O224" s="205"/>
      <c r="P224" s="205"/>
      <c r="Q224" s="205"/>
      <c r="R224" s="205"/>
      <c r="S224" s="205"/>
      <c r="T224" s="205"/>
      <c r="U224" s="205"/>
      <c r="V224" s="205"/>
      <c r="W224" s="205"/>
      <c r="X224" s="205"/>
      <c r="Y224" s="33" t="str">
        <f t="shared" si="6"/>
        <v/>
      </c>
      <c r="Z224" s="33" t="str">
        <f>IF(T224="","",IF(AND(T224&lt;&gt;'Tabelas auxiliares'!$B$240,T224&lt;&gt;'Tabelas auxiliares'!$B$241,T224&lt;&gt;'Tabelas auxiliares'!$C$240,T224&lt;&gt;'Tabelas auxiliares'!$C$241,T224&lt;&gt;'Tabelas auxiliares'!$D$240),"FOLHA DE PESSOAL",IF(Y224='Tabelas auxiliares'!$A$241,"CUSTEIO",IF(Y224='Tabelas auxiliares'!$A$240,"INVESTIMENTO","ERRO - VERIFICAR"))))</f>
        <v/>
      </c>
      <c r="AA224" s="46" t="str">
        <f t="shared" si="7"/>
        <v/>
      </c>
      <c r="AB224" s="206"/>
      <c r="AC224" s="206"/>
      <c r="AD224" s="205"/>
      <c r="AE224" s="54" t="str">
        <f t="shared" si="9"/>
        <v/>
      </c>
      <c r="AF224" s="54"/>
      <c r="AG224" s="54"/>
      <c r="AH224" s="54"/>
      <c r="AI224" s="54"/>
      <c r="AJ224" s="54"/>
      <c r="AK224" s="54"/>
      <c r="AL224" s="54"/>
      <c r="AM224" s="54"/>
      <c r="AN224" s="54"/>
      <c r="AO224" s="54"/>
      <c r="AP224" s="54"/>
    </row>
    <row r="225" spans="1:42" x14ac:dyDescent="0.25">
      <c r="A225" s="205"/>
      <c r="F225" s="33" t="str">
        <f>IFERROR(VLOOKUP(D225,'Tabelas auxiliares'!$A$3:$B$62,2,FALSE),"")</f>
        <v/>
      </c>
      <c r="G225" s="33" t="str">
        <f>IFERROR(VLOOKUP($B225,'Tabelas auxiliares'!$A$66:$C$106,2,FALSE),"")</f>
        <v/>
      </c>
      <c r="H225" s="33" t="str">
        <f>IFERROR(VLOOKUP($B225,'Tabelas auxiliares'!$A$66:$C$106,3,FALSE),"")</f>
        <v/>
      </c>
      <c r="I225" s="205"/>
      <c r="J225" s="205"/>
      <c r="K225" s="205"/>
      <c r="L225" s="205"/>
      <c r="M225" s="205"/>
      <c r="N225" s="205"/>
      <c r="O225" s="205"/>
      <c r="P225" s="205"/>
      <c r="Q225" s="205"/>
      <c r="R225" s="205"/>
      <c r="S225" s="205"/>
      <c r="T225" s="205"/>
      <c r="U225" s="205"/>
      <c r="V225" s="205"/>
      <c r="W225" s="205"/>
      <c r="X225" s="205"/>
      <c r="Y225" s="33" t="str">
        <f t="shared" si="6"/>
        <v/>
      </c>
      <c r="Z225" s="33" t="str">
        <f>IF(T225="","",IF(AND(T225&lt;&gt;'Tabelas auxiliares'!$B$240,T225&lt;&gt;'Tabelas auxiliares'!$B$241,T225&lt;&gt;'Tabelas auxiliares'!$C$240,T225&lt;&gt;'Tabelas auxiliares'!$C$241,T225&lt;&gt;'Tabelas auxiliares'!$D$240),"FOLHA DE PESSOAL",IF(Y225='Tabelas auxiliares'!$A$241,"CUSTEIO",IF(Y225='Tabelas auxiliares'!$A$240,"INVESTIMENTO","ERRO - VERIFICAR"))))</f>
        <v/>
      </c>
      <c r="AA225" s="46" t="str">
        <f t="shared" si="7"/>
        <v/>
      </c>
      <c r="AB225" s="206"/>
      <c r="AC225" s="206"/>
      <c r="AD225" s="206"/>
      <c r="AE225" s="54" t="str">
        <f t="shared" si="9"/>
        <v/>
      </c>
      <c r="AF225" s="54"/>
      <c r="AG225" s="54"/>
      <c r="AH225" s="54"/>
      <c r="AI225" s="54"/>
      <c r="AJ225" s="54"/>
      <c r="AK225" s="54"/>
      <c r="AL225" s="54"/>
      <c r="AM225" s="54"/>
      <c r="AN225" s="54"/>
      <c r="AO225" s="54"/>
      <c r="AP225" s="54"/>
    </row>
    <row r="226" spans="1:42" x14ac:dyDescent="0.25">
      <c r="A226" s="205"/>
      <c r="F226" s="33" t="str">
        <f>IFERROR(VLOOKUP(D226,'Tabelas auxiliares'!$A$3:$B$62,2,FALSE),"")</f>
        <v/>
      </c>
      <c r="G226" s="33" t="str">
        <f>IFERROR(VLOOKUP($B226,'Tabelas auxiliares'!$A$66:$C$106,2,FALSE),"")</f>
        <v/>
      </c>
      <c r="H226" s="33" t="str">
        <f>IFERROR(VLOOKUP($B226,'Tabelas auxiliares'!$A$66:$C$106,3,FALSE),"")</f>
        <v/>
      </c>
      <c r="I226" s="205"/>
      <c r="J226" s="205"/>
      <c r="K226" s="205"/>
      <c r="L226" s="205"/>
      <c r="M226" s="205"/>
      <c r="N226" s="205"/>
      <c r="O226" s="205"/>
      <c r="P226" s="205"/>
      <c r="Q226" s="205"/>
      <c r="R226" s="205"/>
      <c r="S226" s="205"/>
      <c r="T226" s="205"/>
      <c r="U226" s="205"/>
      <c r="V226" s="205"/>
      <c r="W226" s="205"/>
      <c r="X226" s="205"/>
      <c r="Y226" s="33" t="str">
        <f t="shared" si="6"/>
        <v/>
      </c>
      <c r="Z226" s="33" t="str">
        <f>IF(T226="","",IF(AND(T226&lt;&gt;'Tabelas auxiliares'!$B$240,T226&lt;&gt;'Tabelas auxiliares'!$B$241,T226&lt;&gt;'Tabelas auxiliares'!$C$240,T226&lt;&gt;'Tabelas auxiliares'!$C$241,T226&lt;&gt;'Tabelas auxiliares'!$D$240),"FOLHA DE PESSOAL",IF(Y226='Tabelas auxiliares'!$A$241,"CUSTEIO",IF(Y226='Tabelas auxiliares'!$A$240,"INVESTIMENTO","ERRO - VERIFICAR"))))</f>
        <v/>
      </c>
      <c r="AA226" s="46" t="str">
        <f t="shared" si="7"/>
        <v/>
      </c>
      <c r="AB226" s="206"/>
      <c r="AC226" s="206"/>
      <c r="AD226" s="206"/>
      <c r="AE226" s="54" t="str">
        <f t="shared" si="9"/>
        <v/>
      </c>
      <c r="AF226" s="54"/>
      <c r="AG226" s="54"/>
      <c r="AH226" s="54"/>
      <c r="AI226" s="54"/>
      <c r="AJ226" s="54"/>
      <c r="AK226" s="54"/>
      <c r="AL226" s="54"/>
      <c r="AM226" s="54"/>
      <c r="AN226" s="54"/>
      <c r="AO226" s="54"/>
      <c r="AP226" s="54"/>
    </row>
    <row r="227" spans="1:42" x14ac:dyDescent="0.25">
      <c r="A227" s="205"/>
      <c r="F227" s="33" t="str">
        <f>IFERROR(VLOOKUP(D227,'Tabelas auxiliares'!$A$3:$B$62,2,FALSE),"")</f>
        <v/>
      </c>
      <c r="G227" s="33" t="str">
        <f>IFERROR(VLOOKUP($B227,'Tabelas auxiliares'!$A$66:$C$106,2,FALSE),"")</f>
        <v/>
      </c>
      <c r="H227" s="33" t="str">
        <f>IFERROR(VLOOKUP($B227,'Tabelas auxiliares'!$A$66:$C$106,3,FALSE),"")</f>
        <v/>
      </c>
      <c r="I227" s="205"/>
      <c r="J227" s="205"/>
      <c r="K227" s="205"/>
      <c r="L227" s="205"/>
      <c r="M227" s="205"/>
      <c r="N227" s="205"/>
      <c r="O227" s="205"/>
      <c r="P227" s="205"/>
      <c r="Q227" s="205"/>
      <c r="R227" s="205"/>
      <c r="S227" s="205"/>
      <c r="T227" s="205"/>
      <c r="U227" s="205"/>
      <c r="V227" s="205"/>
      <c r="W227" s="205"/>
      <c r="X227" s="205"/>
      <c r="Y227" s="33" t="str">
        <f t="shared" si="6"/>
        <v/>
      </c>
      <c r="Z227" s="33" t="str">
        <f>IF(T227="","",IF(AND(T227&lt;&gt;'Tabelas auxiliares'!$B$240,T227&lt;&gt;'Tabelas auxiliares'!$B$241,T227&lt;&gt;'Tabelas auxiliares'!$C$240,T227&lt;&gt;'Tabelas auxiliares'!$C$241,T227&lt;&gt;'Tabelas auxiliares'!$D$240),"FOLHA DE PESSOAL",IF(Y227='Tabelas auxiliares'!$A$241,"CUSTEIO",IF(Y227='Tabelas auxiliares'!$A$240,"INVESTIMENTO","ERRO - VERIFICAR"))))</f>
        <v/>
      </c>
      <c r="AA227" s="46" t="str">
        <f t="shared" si="7"/>
        <v/>
      </c>
      <c r="AB227" s="206"/>
      <c r="AC227" s="206"/>
      <c r="AD227" s="206"/>
      <c r="AE227" s="54" t="str">
        <f t="shared" si="9"/>
        <v/>
      </c>
      <c r="AF227" s="54"/>
      <c r="AG227" s="54"/>
      <c r="AH227" s="54"/>
      <c r="AI227" s="54"/>
      <c r="AJ227" s="54"/>
      <c r="AK227" s="54"/>
      <c r="AL227" s="54"/>
      <c r="AM227" s="54"/>
      <c r="AN227" s="54"/>
      <c r="AO227" s="54"/>
      <c r="AP227" s="54"/>
    </row>
    <row r="228" spans="1:42" x14ac:dyDescent="0.25">
      <c r="A228" s="205"/>
      <c r="F228" s="33" t="str">
        <f>IFERROR(VLOOKUP(D228,'Tabelas auxiliares'!$A$3:$B$62,2,FALSE),"")</f>
        <v/>
      </c>
      <c r="G228" s="33" t="str">
        <f>IFERROR(VLOOKUP($B228,'Tabelas auxiliares'!$A$66:$C$106,2,FALSE),"")</f>
        <v/>
      </c>
      <c r="H228" s="33" t="str">
        <f>IFERROR(VLOOKUP($B228,'Tabelas auxiliares'!$A$66:$C$106,3,FALSE),"")</f>
        <v/>
      </c>
      <c r="I228" s="205"/>
      <c r="J228" s="205"/>
      <c r="K228" s="205"/>
      <c r="L228" s="205"/>
      <c r="M228" s="205"/>
      <c r="N228" s="205"/>
      <c r="O228" s="205"/>
      <c r="P228" s="205"/>
      <c r="Q228" s="205"/>
      <c r="R228" s="205"/>
      <c r="S228" s="205"/>
      <c r="T228" s="205"/>
      <c r="U228" s="205"/>
      <c r="V228" s="205"/>
      <c r="W228" s="205"/>
      <c r="X228" s="205"/>
      <c r="Y228" s="33" t="str">
        <f t="shared" si="6"/>
        <v/>
      </c>
      <c r="Z228" s="33" t="str">
        <f>IF(T228="","",IF(AND(T228&lt;&gt;'Tabelas auxiliares'!$B$240,T228&lt;&gt;'Tabelas auxiliares'!$B$241,T228&lt;&gt;'Tabelas auxiliares'!$C$240,T228&lt;&gt;'Tabelas auxiliares'!$C$241,T228&lt;&gt;'Tabelas auxiliares'!$D$240),"FOLHA DE PESSOAL",IF(Y228='Tabelas auxiliares'!$A$241,"CUSTEIO",IF(Y228='Tabelas auxiliares'!$A$240,"INVESTIMENTO","ERRO - VERIFICAR"))))</f>
        <v/>
      </c>
      <c r="AA228" s="46" t="str">
        <f t="shared" si="7"/>
        <v/>
      </c>
      <c r="AB228" s="206"/>
      <c r="AC228" s="206"/>
      <c r="AD228" s="206"/>
      <c r="AE228" s="54" t="str">
        <f t="shared" si="9"/>
        <v/>
      </c>
      <c r="AF228" s="54"/>
      <c r="AG228" s="54"/>
      <c r="AH228" s="54"/>
      <c r="AI228" s="54"/>
      <c r="AJ228" s="54"/>
      <c r="AK228" s="54"/>
      <c r="AL228" s="54"/>
      <c r="AM228" s="54"/>
      <c r="AN228" s="54"/>
      <c r="AO228" s="54"/>
      <c r="AP228" s="54"/>
    </row>
    <row r="229" spans="1:42" x14ac:dyDescent="0.25">
      <c r="A229" s="205"/>
      <c r="F229" s="33" t="str">
        <f>IFERROR(VLOOKUP(D229,'Tabelas auxiliares'!$A$3:$B$62,2,FALSE),"")</f>
        <v/>
      </c>
      <c r="G229" s="33" t="str">
        <f>IFERROR(VLOOKUP($B229,'Tabelas auxiliares'!$A$66:$C$106,2,FALSE),"")</f>
        <v/>
      </c>
      <c r="H229" s="33" t="str">
        <f>IFERROR(VLOOKUP($B229,'Tabelas auxiliares'!$A$66:$C$106,3,FALSE),"")</f>
        <v/>
      </c>
      <c r="I229" s="205"/>
      <c r="J229" s="205"/>
      <c r="K229" s="205"/>
      <c r="L229" s="205"/>
      <c r="M229" s="205"/>
      <c r="N229" s="205"/>
      <c r="O229" s="205"/>
      <c r="P229" s="205"/>
      <c r="Q229" s="205"/>
      <c r="R229" s="205"/>
      <c r="S229" s="205"/>
      <c r="T229" s="205"/>
      <c r="U229" s="205"/>
      <c r="V229" s="205"/>
      <c r="W229" s="205"/>
      <c r="X229" s="205"/>
      <c r="Y229" s="33" t="str">
        <f t="shared" si="6"/>
        <v/>
      </c>
      <c r="Z229" s="33" t="str">
        <f>IF(T229="","",IF(AND(T229&lt;&gt;'Tabelas auxiliares'!$B$240,T229&lt;&gt;'Tabelas auxiliares'!$B$241,T229&lt;&gt;'Tabelas auxiliares'!$C$240,T229&lt;&gt;'Tabelas auxiliares'!$C$241,T229&lt;&gt;'Tabelas auxiliares'!$D$240),"FOLHA DE PESSOAL",IF(Y229='Tabelas auxiliares'!$A$241,"CUSTEIO",IF(Y229='Tabelas auxiliares'!$A$240,"INVESTIMENTO","ERRO - VERIFICAR"))))</f>
        <v/>
      </c>
      <c r="AA229" s="46" t="str">
        <f t="shared" si="7"/>
        <v/>
      </c>
      <c r="AB229" s="206"/>
      <c r="AC229" s="206"/>
      <c r="AD229" s="206"/>
      <c r="AE229" s="54" t="str">
        <f t="shared" si="9"/>
        <v/>
      </c>
      <c r="AF229" s="54"/>
      <c r="AG229" s="54"/>
      <c r="AH229" s="54"/>
      <c r="AI229" s="54"/>
      <c r="AJ229" s="54"/>
      <c r="AK229" s="54"/>
      <c r="AL229" s="54"/>
      <c r="AM229" s="54"/>
      <c r="AN229" s="54"/>
      <c r="AO229" s="54"/>
      <c r="AP229" s="54"/>
    </row>
    <row r="230" spans="1:42" x14ac:dyDescent="0.25">
      <c r="A230" s="205"/>
      <c r="F230" s="33" t="str">
        <f>IFERROR(VLOOKUP(D230,'Tabelas auxiliares'!$A$3:$B$62,2,FALSE),"")</f>
        <v/>
      </c>
      <c r="G230" s="33" t="str">
        <f>IFERROR(VLOOKUP($B230,'Tabelas auxiliares'!$A$66:$C$106,2,FALSE),"")</f>
        <v/>
      </c>
      <c r="H230" s="33" t="str">
        <f>IFERROR(VLOOKUP($B230,'Tabelas auxiliares'!$A$66:$C$106,3,FALSE),"")</f>
        <v/>
      </c>
      <c r="I230" s="205"/>
      <c r="J230" s="205"/>
      <c r="K230" s="205"/>
      <c r="L230" s="205"/>
      <c r="M230" s="205"/>
      <c r="N230" s="205"/>
      <c r="O230" s="205"/>
      <c r="P230" s="205"/>
      <c r="Q230" s="205"/>
      <c r="R230" s="205"/>
      <c r="S230" s="205"/>
      <c r="T230" s="205"/>
      <c r="U230" s="205"/>
      <c r="V230" s="205"/>
      <c r="W230" s="205"/>
      <c r="X230" s="205"/>
      <c r="Y230" s="33" t="str">
        <f t="shared" si="6"/>
        <v/>
      </c>
      <c r="Z230" s="33" t="str">
        <f>IF(T230="","",IF(AND(T230&lt;&gt;'Tabelas auxiliares'!$B$240,T230&lt;&gt;'Tabelas auxiliares'!$B$241,T230&lt;&gt;'Tabelas auxiliares'!$C$240,T230&lt;&gt;'Tabelas auxiliares'!$C$241,T230&lt;&gt;'Tabelas auxiliares'!$D$240),"FOLHA DE PESSOAL",IF(Y230='Tabelas auxiliares'!$A$241,"CUSTEIO",IF(Y230='Tabelas auxiliares'!$A$240,"INVESTIMENTO","ERRO - VERIFICAR"))))</f>
        <v/>
      </c>
      <c r="AA230" s="46" t="str">
        <f t="shared" si="7"/>
        <v/>
      </c>
      <c r="AB230" s="206"/>
      <c r="AC230" s="206"/>
      <c r="AD230" s="206"/>
      <c r="AE230" s="54" t="str">
        <f t="shared" si="9"/>
        <v/>
      </c>
      <c r="AF230" s="54"/>
      <c r="AG230" s="54"/>
      <c r="AH230" s="54"/>
      <c r="AI230" s="54"/>
      <c r="AJ230" s="54"/>
      <c r="AK230" s="54"/>
      <c r="AL230" s="54"/>
      <c r="AM230" s="54"/>
      <c r="AN230" s="54"/>
      <c r="AO230" s="54"/>
      <c r="AP230" s="54"/>
    </row>
    <row r="231" spans="1:42" x14ac:dyDescent="0.25">
      <c r="A231" s="205"/>
      <c r="F231" s="33" t="str">
        <f>IFERROR(VLOOKUP(D231,'Tabelas auxiliares'!$A$3:$B$62,2,FALSE),"")</f>
        <v/>
      </c>
      <c r="G231" s="33" t="str">
        <f>IFERROR(VLOOKUP($B231,'Tabelas auxiliares'!$A$66:$C$106,2,FALSE),"")</f>
        <v/>
      </c>
      <c r="H231" s="33" t="str">
        <f>IFERROR(VLOOKUP($B231,'Tabelas auxiliares'!$A$66:$C$106,3,FALSE),"")</f>
        <v/>
      </c>
      <c r="I231" s="205"/>
      <c r="J231" s="205"/>
      <c r="K231" s="205"/>
      <c r="L231" s="205"/>
      <c r="M231" s="205"/>
      <c r="N231" s="205"/>
      <c r="O231" s="205"/>
      <c r="P231" s="205"/>
      <c r="Q231" s="205"/>
      <c r="R231" s="205"/>
      <c r="S231" s="205"/>
      <c r="T231" s="205"/>
      <c r="U231" s="205"/>
      <c r="V231" s="205"/>
      <c r="W231" s="205"/>
      <c r="X231" s="205"/>
      <c r="Y231" s="33" t="str">
        <f t="shared" si="6"/>
        <v/>
      </c>
      <c r="Z231" s="33" t="str">
        <f>IF(T231="","",IF(AND(T231&lt;&gt;'Tabelas auxiliares'!$B$240,T231&lt;&gt;'Tabelas auxiliares'!$B$241,T231&lt;&gt;'Tabelas auxiliares'!$C$240,T231&lt;&gt;'Tabelas auxiliares'!$C$241,T231&lt;&gt;'Tabelas auxiliares'!$D$240),"FOLHA DE PESSOAL",IF(Y231='Tabelas auxiliares'!$A$241,"CUSTEIO",IF(Y231='Tabelas auxiliares'!$A$240,"INVESTIMENTO","ERRO - VERIFICAR"))))</f>
        <v/>
      </c>
      <c r="AA231" s="46" t="str">
        <f t="shared" si="7"/>
        <v/>
      </c>
      <c r="AB231" s="206"/>
      <c r="AC231" s="206"/>
      <c r="AD231" s="206"/>
      <c r="AE231" s="54" t="str">
        <f t="shared" si="9"/>
        <v/>
      </c>
      <c r="AF231" s="54"/>
      <c r="AG231" s="54"/>
      <c r="AH231" s="54"/>
      <c r="AI231" s="54"/>
      <c r="AJ231" s="54"/>
      <c r="AK231" s="54"/>
      <c r="AL231" s="54"/>
      <c r="AM231" s="54"/>
      <c r="AN231" s="54"/>
      <c r="AO231" s="54"/>
      <c r="AP231" s="54"/>
    </row>
    <row r="232" spans="1:42" x14ac:dyDescent="0.25">
      <c r="A232" s="205"/>
      <c r="F232" s="33" t="str">
        <f>IFERROR(VLOOKUP(D232,'Tabelas auxiliares'!$A$3:$B$62,2,FALSE),"")</f>
        <v/>
      </c>
      <c r="G232" s="33" t="str">
        <f>IFERROR(VLOOKUP($B232,'Tabelas auxiliares'!$A$66:$C$106,2,FALSE),"")</f>
        <v/>
      </c>
      <c r="H232" s="33" t="str">
        <f>IFERROR(VLOOKUP($B232,'Tabelas auxiliares'!$A$66:$C$106,3,FALSE),"")</f>
        <v/>
      </c>
      <c r="I232" s="205"/>
      <c r="J232" s="205"/>
      <c r="K232" s="205"/>
      <c r="L232" s="205"/>
      <c r="M232" s="205"/>
      <c r="N232" s="205"/>
      <c r="O232" s="205"/>
      <c r="P232" s="205"/>
      <c r="Q232" s="205"/>
      <c r="R232" s="205"/>
      <c r="S232" s="205"/>
      <c r="T232" s="205"/>
      <c r="U232" s="205"/>
      <c r="V232" s="205"/>
      <c r="W232" s="205"/>
      <c r="X232" s="205"/>
      <c r="Y232" s="33" t="str">
        <f t="shared" si="6"/>
        <v/>
      </c>
      <c r="Z232" s="33" t="str">
        <f>IF(T232="","",IF(AND(T232&lt;&gt;'Tabelas auxiliares'!$B$240,T232&lt;&gt;'Tabelas auxiliares'!$B$241,T232&lt;&gt;'Tabelas auxiliares'!$C$240,T232&lt;&gt;'Tabelas auxiliares'!$C$241,T232&lt;&gt;'Tabelas auxiliares'!$D$240),"FOLHA DE PESSOAL",IF(Y232='Tabelas auxiliares'!$A$241,"CUSTEIO",IF(Y232='Tabelas auxiliares'!$A$240,"INVESTIMENTO","ERRO - VERIFICAR"))))</f>
        <v/>
      </c>
      <c r="AA232" s="46" t="str">
        <f t="shared" si="7"/>
        <v/>
      </c>
      <c r="AB232" s="206"/>
      <c r="AC232" s="206"/>
      <c r="AD232" s="206"/>
      <c r="AE232" s="54" t="str">
        <f t="shared" si="9"/>
        <v/>
      </c>
      <c r="AF232" s="54"/>
      <c r="AG232" s="54"/>
      <c r="AH232" s="54"/>
      <c r="AI232" s="54"/>
      <c r="AJ232" s="54"/>
      <c r="AK232" s="54"/>
      <c r="AL232" s="54"/>
      <c r="AM232" s="54"/>
      <c r="AN232" s="54"/>
      <c r="AO232" s="54"/>
      <c r="AP232" s="54"/>
    </row>
    <row r="233" spans="1:42" x14ac:dyDescent="0.25">
      <c r="A233" s="205"/>
      <c r="F233" s="33" t="str">
        <f>IFERROR(VLOOKUP(D233,'Tabelas auxiliares'!$A$3:$B$62,2,FALSE),"")</f>
        <v/>
      </c>
      <c r="G233" s="33" t="str">
        <f>IFERROR(VLOOKUP($B233,'Tabelas auxiliares'!$A$66:$C$106,2,FALSE),"")</f>
        <v/>
      </c>
      <c r="H233" s="33" t="str">
        <f>IFERROR(VLOOKUP($B233,'Tabelas auxiliares'!$A$66:$C$106,3,FALSE),"")</f>
        <v/>
      </c>
      <c r="I233" s="205"/>
      <c r="J233" s="205"/>
      <c r="K233" s="205"/>
      <c r="L233" s="205"/>
      <c r="M233" s="205"/>
      <c r="N233" s="205"/>
      <c r="O233" s="205"/>
      <c r="P233" s="205"/>
      <c r="Q233" s="205"/>
      <c r="R233" s="205"/>
      <c r="S233" s="205"/>
      <c r="T233" s="205"/>
      <c r="U233" s="205"/>
      <c r="V233" s="205"/>
      <c r="W233" s="205"/>
      <c r="X233" s="205"/>
      <c r="Y233" s="33" t="str">
        <f t="shared" si="6"/>
        <v/>
      </c>
      <c r="Z233" s="33" t="str">
        <f>IF(T233="","",IF(AND(T233&lt;&gt;'Tabelas auxiliares'!$B$240,T233&lt;&gt;'Tabelas auxiliares'!$B$241,T233&lt;&gt;'Tabelas auxiliares'!$C$240,T233&lt;&gt;'Tabelas auxiliares'!$C$241,T233&lt;&gt;'Tabelas auxiliares'!$D$240),"FOLHA DE PESSOAL",IF(Y233='Tabelas auxiliares'!$A$241,"CUSTEIO",IF(Y233='Tabelas auxiliares'!$A$240,"INVESTIMENTO","ERRO - VERIFICAR"))))</f>
        <v/>
      </c>
      <c r="AA233" s="46" t="str">
        <f t="shared" si="7"/>
        <v/>
      </c>
      <c r="AB233" s="206"/>
      <c r="AC233" s="206"/>
      <c r="AD233" s="206"/>
      <c r="AE233" s="54" t="str">
        <f t="shared" si="9"/>
        <v/>
      </c>
      <c r="AF233" s="54"/>
      <c r="AG233" s="54"/>
      <c r="AH233" s="54"/>
      <c r="AI233" s="54"/>
      <c r="AJ233" s="54"/>
      <c r="AK233" s="54"/>
      <c r="AL233" s="54"/>
      <c r="AM233" s="54"/>
      <c r="AN233" s="54"/>
      <c r="AO233" s="54"/>
      <c r="AP233" s="54"/>
    </row>
    <row r="234" spans="1:42" x14ac:dyDescent="0.25">
      <c r="A234" s="205"/>
      <c r="F234" s="33" t="str">
        <f>IFERROR(VLOOKUP(D234,'Tabelas auxiliares'!$A$3:$B$62,2,FALSE),"")</f>
        <v/>
      </c>
      <c r="G234" s="33" t="str">
        <f>IFERROR(VLOOKUP($B234,'Tabelas auxiliares'!$A$66:$C$106,2,FALSE),"")</f>
        <v/>
      </c>
      <c r="H234" s="33" t="str">
        <f>IFERROR(VLOOKUP($B234,'Tabelas auxiliares'!$A$66:$C$106,3,FALSE),"")</f>
        <v/>
      </c>
      <c r="I234" s="205"/>
      <c r="J234" s="205"/>
      <c r="K234" s="205"/>
      <c r="L234" s="205"/>
      <c r="M234" s="205"/>
      <c r="N234" s="205"/>
      <c r="O234" s="205"/>
      <c r="P234" s="205"/>
      <c r="Q234" s="205"/>
      <c r="R234" s="205"/>
      <c r="S234" s="205"/>
      <c r="T234" s="205"/>
      <c r="U234" s="205"/>
      <c r="V234" s="205"/>
      <c r="W234" s="205"/>
      <c r="X234" s="205"/>
      <c r="Y234" s="33" t="str">
        <f t="shared" si="6"/>
        <v/>
      </c>
      <c r="Z234" s="33" t="str">
        <f>IF(T234="","",IF(AND(T234&lt;&gt;'Tabelas auxiliares'!$B$240,T234&lt;&gt;'Tabelas auxiliares'!$B$241,T234&lt;&gt;'Tabelas auxiliares'!$C$240,T234&lt;&gt;'Tabelas auxiliares'!$C$241,T234&lt;&gt;'Tabelas auxiliares'!$D$240),"FOLHA DE PESSOAL",IF(Y234='Tabelas auxiliares'!$A$241,"CUSTEIO",IF(Y234='Tabelas auxiliares'!$A$240,"INVESTIMENTO","ERRO - VERIFICAR"))))</f>
        <v/>
      </c>
      <c r="AA234" s="46" t="str">
        <f t="shared" si="7"/>
        <v/>
      </c>
      <c r="AB234" s="206"/>
      <c r="AC234" s="206"/>
      <c r="AD234" s="206"/>
      <c r="AE234" s="54" t="str">
        <f t="shared" si="9"/>
        <v/>
      </c>
      <c r="AF234" s="54"/>
      <c r="AG234" s="54"/>
      <c r="AH234" s="54"/>
      <c r="AI234" s="54"/>
      <c r="AJ234" s="54"/>
      <c r="AK234" s="54"/>
      <c r="AL234" s="54"/>
      <c r="AM234" s="54"/>
      <c r="AN234" s="54"/>
      <c r="AO234" s="54"/>
      <c r="AP234" s="54"/>
    </row>
    <row r="235" spans="1:42" x14ac:dyDescent="0.25">
      <c r="A235" s="205"/>
      <c r="F235" s="33" t="str">
        <f>IFERROR(VLOOKUP(D235,'Tabelas auxiliares'!$A$3:$B$62,2,FALSE),"")</f>
        <v/>
      </c>
      <c r="G235" s="33" t="str">
        <f>IFERROR(VLOOKUP($B235,'Tabelas auxiliares'!$A$66:$C$106,2,FALSE),"")</f>
        <v/>
      </c>
      <c r="H235" s="33" t="str">
        <f>IFERROR(VLOOKUP($B235,'Tabelas auxiliares'!$A$66:$C$106,3,FALSE),"")</f>
        <v/>
      </c>
      <c r="I235" s="205"/>
      <c r="J235" s="205"/>
      <c r="K235" s="205"/>
      <c r="L235" s="205"/>
      <c r="M235" s="205"/>
      <c r="N235" s="205"/>
      <c r="O235" s="205"/>
      <c r="P235" s="205"/>
      <c r="Q235" s="205"/>
      <c r="R235" s="205"/>
      <c r="S235" s="205"/>
      <c r="T235" s="205"/>
      <c r="U235" s="205"/>
      <c r="V235" s="205"/>
      <c r="W235" s="205"/>
      <c r="X235" s="205"/>
      <c r="Y235" s="33" t="str">
        <f t="shared" si="6"/>
        <v/>
      </c>
      <c r="Z235" s="33" t="str">
        <f>IF(T235="","",IF(AND(T235&lt;&gt;'Tabelas auxiliares'!$B$240,T235&lt;&gt;'Tabelas auxiliares'!$B$241,T235&lt;&gt;'Tabelas auxiliares'!$C$240,T235&lt;&gt;'Tabelas auxiliares'!$C$241,T235&lt;&gt;'Tabelas auxiliares'!$D$240),"FOLHA DE PESSOAL",IF(Y235='Tabelas auxiliares'!$A$241,"CUSTEIO",IF(Y235='Tabelas auxiliares'!$A$240,"INVESTIMENTO","ERRO - VERIFICAR"))))</f>
        <v/>
      </c>
      <c r="AA235" s="46" t="str">
        <f t="shared" si="7"/>
        <v/>
      </c>
      <c r="AB235" s="206"/>
      <c r="AC235" s="206"/>
      <c r="AD235" s="206"/>
      <c r="AE235" s="54" t="str">
        <f t="shared" si="9"/>
        <v/>
      </c>
      <c r="AF235" s="54"/>
      <c r="AG235" s="54"/>
      <c r="AH235" s="54"/>
      <c r="AI235" s="54"/>
      <c r="AJ235" s="54"/>
      <c r="AK235" s="54"/>
      <c r="AL235" s="54"/>
      <c r="AM235" s="54"/>
      <c r="AN235" s="54"/>
      <c r="AO235" s="54"/>
      <c r="AP235" s="54"/>
    </row>
    <row r="236" spans="1:42" x14ac:dyDescent="0.25">
      <c r="A236" s="205"/>
      <c r="F236" s="33" t="str">
        <f>IFERROR(VLOOKUP(D236,'Tabelas auxiliares'!$A$3:$B$62,2,FALSE),"")</f>
        <v/>
      </c>
      <c r="G236" s="33" t="str">
        <f>IFERROR(VLOOKUP($B236,'Tabelas auxiliares'!$A$66:$C$106,2,FALSE),"")</f>
        <v/>
      </c>
      <c r="H236" s="33" t="str">
        <f>IFERROR(VLOOKUP($B236,'Tabelas auxiliares'!$A$66:$C$106,3,FALSE),"")</f>
        <v/>
      </c>
      <c r="I236" s="205"/>
      <c r="J236" s="205"/>
      <c r="K236" s="205"/>
      <c r="L236" s="205"/>
      <c r="M236" s="205"/>
      <c r="N236" s="205"/>
      <c r="O236" s="205"/>
      <c r="P236" s="205"/>
      <c r="Q236" s="205"/>
      <c r="R236" s="205"/>
      <c r="S236" s="205"/>
      <c r="T236" s="205"/>
      <c r="U236" s="205"/>
      <c r="V236" s="205"/>
      <c r="W236" s="205"/>
      <c r="X236" s="205"/>
      <c r="Y236" s="33" t="str">
        <f t="shared" si="6"/>
        <v/>
      </c>
      <c r="Z236" s="33" t="str">
        <f>IF(T236="","",IF(AND(T236&lt;&gt;'Tabelas auxiliares'!$B$240,T236&lt;&gt;'Tabelas auxiliares'!$B$241,T236&lt;&gt;'Tabelas auxiliares'!$C$240,T236&lt;&gt;'Tabelas auxiliares'!$C$241,T236&lt;&gt;'Tabelas auxiliares'!$D$240),"FOLHA DE PESSOAL",IF(Y236='Tabelas auxiliares'!$A$241,"CUSTEIO",IF(Y236='Tabelas auxiliares'!$A$240,"INVESTIMENTO","ERRO - VERIFICAR"))))</f>
        <v/>
      </c>
      <c r="AA236" s="46" t="str">
        <f t="shared" si="7"/>
        <v/>
      </c>
      <c r="AB236" s="206"/>
      <c r="AC236" s="206"/>
      <c r="AD236" s="206"/>
      <c r="AE236" s="54" t="str">
        <f t="shared" si="9"/>
        <v/>
      </c>
      <c r="AF236" s="54"/>
      <c r="AG236" s="54"/>
      <c r="AH236" s="54"/>
      <c r="AI236" s="54"/>
      <c r="AJ236" s="54"/>
      <c r="AK236" s="54"/>
      <c r="AL236" s="54"/>
      <c r="AM236" s="54"/>
      <c r="AN236" s="54"/>
      <c r="AO236" s="54"/>
      <c r="AP236" s="54"/>
    </row>
    <row r="237" spans="1:42" x14ac:dyDescent="0.25">
      <c r="A237" s="205"/>
      <c r="F237" s="33" t="str">
        <f>IFERROR(VLOOKUP(D237,'Tabelas auxiliares'!$A$3:$B$62,2,FALSE),"")</f>
        <v/>
      </c>
      <c r="G237" s="33" t="str">
        <f>IFERROR(VLOOKUP($B237,'Tabelas auxiliares'!$A$66:$C$106,2,FALSE),"")</f>
        <v/>
      </c>
      <c r="H237" s="33" t="str">
        <f>IFERROR(VLOOKUP($B237,'Tabelas auxiliares'!$A$66:$C$106,3,FALSE),"")</f>
        <v/>
      </c>
      <c r="I237" s="205"/>
      <c r="J237" s="205"/>
      <c r="K237" s="205"/>
      <c r="L237" s="205"/>
      <c r="M237" s="205"/>
      <c r="N237" s="205"/>
      <c r="O237" s="205"/>
      <c r="P237" s="205"/>
      <c r="Q237" s="205"/>
      <c r="R237" s="205"/>
      <c r="S237" s="205"/>
      <c r="T237" s="205"/>
      <c r="U237" s="205"/>
      <c r="V237" s="205"/>
      <c r="W237" s="205"/>
      <c r="X237" s="205"/>
      <c r="Y237" s="33" t="str">
        <f t="shared" si="6"/>
        <v/>
      </c>
      <c r="Z237" s="33" t="str">
        <f>IF(T237="","",IF(AND(T237&lt;&gt;'Tabelas auxiliares'!$B$240,T237&lt;&gt;'Tabelas auxiliares'!$B$241,T237&lt;&gt;'Tabelas auxiliares'!$C$240,T237&lt;&gt;'Tabelas auxiliares'!$C$241,T237&lt;&gt;'Tabelas auxiliares'!$D$240),"FOLHA DE PESSOAL",IF(Y237='Tabelas auxiliares'!$A$241,"CUSTEIO",IF(Y237='Tabelas auxiliares'!$A$240,"INVESTIMENTO","ERRO - VERIFICAR"))))</f>
        <v/>
      </c>
      <c r="AA237" s="46" t="str">
        <f t="shared" si="7"/>
        <v/>
      </c>
      <c r="AB237" s="206"/>
      <c r="AC237" s="206"/>
      <c r="AD237" s="206"/>
      <c r="AE237" s="54" t="str">
        <f t="shared" si="9"/>
        <v/>
      </c>
      <c r="AF237" s="54"/>
      <c r="AG237" s="54"/>
      <c r="AH237" s="54"/>
      <c r="AI237" s="54"/>
      <c r="AJ237" s="54"/>
      <c r="AK237" s="54"/>
      <c r="AL237" s="54"/>
      <c r="AM237" s="54"/>
      <c r="AN237" s="54"/>
      <c r="AO237" s="54"/>
      <c r="AP237" s="54"/>
    </row>
    <row r="238" spans="1:42" x14ac:dyDescent="0.25">
      <c r="A238" s="205"/>
      <c r="F238" s="33" t="str">
        <f>IFERROR(VLOOKUP(D238,'Tabelas auxiliares'!$A$3:$B$62,2,FALSE),"")</f>
        <v/>
      </c>
      <c r="G238" s="33" t="str">
        <f>IFERROR(VLOOKUP($B238,'Tabelas auxiliares'!$A$66:$C$106,2,FALSE),"")</f>
        <v/>
      </c>
      <c r="H238" s="33" t="str">
        <f>IFERROR(VLOOKUP($B238,'Tabelas auxiliares'!$A$66:$C$106,3,FALSE),"")</f>
        <v/>
      </c>
      <c r="I238" s="205"/>
      <c r="J238" s="205"/>
      <c r="K238" s="205"/>
      <c r="L238" s="205"/>
      <c r="M238" s="205"/>
      <c r="N238" s="205"/>
      <c r="O238" s="205"/>
      <c r="P238" s="205"/>
      <c r="Q238" s="205"/>
      <c r="R238" s="205"/>
      <c r="S238" s="205"/>
      <c r="T238" s="205"/>
      <c r="U238" s="205"/>
      <c r="V238" s="205"/>
      <c r="W238" s="205"/>
      <c r="X238" s="205"/>
      <c r="Y238" s="33" t="str">
        <f t="shared" si="6"/>
        <v/>
      </c>
      <c r="Z238" s="33" t="str">
        <f>IF(T238="","",IF(AND(T238&lt;&gt;'Tabelas auxiliares'!$B$240,T238&lt;&gt;'Tabelas auxiliares'!$B$241,T238&lt;&gt;'Tabelas auxiliares'!$C$240,T238&lt;&gt;'Tabelas auxiliares'!$C$241,T238&lt;&gt;'Tabelas auxiliares'!$D$240),"FOLHA DE PESSOAL",IF(Y238='Tabelas auxiliares'!$A$241,"CUSTEIO",IF(Y238='Tabelas auxiliares'!$A$240,"INVESTIMENTO","ERRO - VERIFICAR"))))</f>
        <v/>
      </c>
      <c r="AA238" s="46" t="str">
        <f t="shared" si="7"/>
        <v/>
      </c>
      <c r="AB238" s="206"/>
      <c r="AC238" s="206"/>
      <c r="AD238" s="206"/>
      <c r="AE238" s="54" t="str">
        <f t="shared" si="9"/>
        <v/>
      </c>
      <c r="AF238" s="54"/>
      <c r="AG238" s="54"/>
      <c r="AH238" s="54"/>
      <c r="AI238" s="54"/>
      <c r="AJ238" s="54"/>
      <c r="AK238" s="54"/>
      <c r="AL238" s="54"/>
      <c r="AM238" s="54"/>
      <c r="AN238" s="54"/>
      <c r="AO238" s="54"/>
      <c r="AP238" s="54"/>
    </row>
    <row r="239" spans="1:42" x14ac:dyDescent="0.25">
      <c r="A239" s="205"/>
      <c r="F239" s="33" t="str">
        <f>IFERROR(VLOOKUP(D239,'Tabelas auxiliares'!$A$3:$B$62,2,FALSE),"")</f>
        <v/>
      </c>
      <c r="G239" s="33" t="str">
        <f>IFERROR(VLOOKUP($B239,'Tabelas auxiliares'!$A$66:$C$106,2,FALSE),"")</f>
        <v/>
      </c>
      <c r="H239" s="33" t="str">
        <f>IFERROR(VLOOKUP($B239,'Tabelas auxiliares'!$A$66:$C$106,3,FALSE),"")</f>
        <v/>
      </c>
      <c r="I239" s="205"/>
      <c r="J239" s="205"/>
      <c r="K239" s="205"/>
      <c r="L239" s="205"/>
      <c r="M239" s="205"/>
      <c r="N239" s="205"/>
      <c r="O239" s="205"/>
      <c r="P239" s="205"/>
      <c r="Q239" s="205"/>
      <c r="R239" s="205"/>
      <c r="S239" s="205"/>
      <c r="T239" s="205"/>
      <c r="U239" s="205"/>
      <c r="V239" s="205"/>
      <c r="W239" s="205"/>
      <c r="X239" s="205"/>
      <c r="Y239" s="33" t="str">
        <f t="shared" si="6"/>
        <v/>
      </c>
      <c r="Z239" s="33" t="str">
        <f>IF(T239="","",IF(AND(T239&lt;&gt;'Tabelas auxiliares'!$B$240,T239&lt;&gt;'Tabelas auxiliares'!$B$241,T239&lt;&gt;'Tabelas auxiliares'!$C$240,T239&lt;&gt;'Tabelas auxiliares'!$C$241,T239&lt;&gt;'Tabelas auxiliares'!$D$240),"FOLHA DE PESSOAL",IF(Y239='Tabelas auxiliares'!$A$241,"CUSTEIO",IF(Y239='Tabelas auxiliares'!$A$240,"INVESTIMENTO","ERRO - VERIFICAR"))))</f>
        <v/>
      </c>
      <c r="AA239" s="46" t="str">
        <f t="shared" si="7"/>
        <v/>
      </c>
      <c r="AB239" s="206"/>
      <c r="AC239" s="206"/>
      <c r="AD239" s="206"/>
      <c r="AE239" s="54" t="str">
        <f t="shared" si="9"/>
        <v/>
      </c>
      <c r="AF239" s="54"/>
      <c r="AG239" s="54"/>
      <c r="AH239" s="54"/>
      <c r="AI239" s="54"/>
      <c r="AJ239" s="54"/>
      <c r="AK239" s="54"/>
      <c r="AL239" s="54"/>
      <c r="AM239" s="54"/>
      <c r="AN239" s="54"/>
      <c r="AO239" s="54"/>
      <c r="AP239" s="54"/>
    </row>
    <row r="240" spans="1:42" x14ac:dyDescent="0.25">
      <c r="A240" s="205"/>
      <c r="F240" s="33" t="str">
        <f>IFERROR(VLOOKUP(D240,'Tabelas auxiliares'!$A$3:$B$62,2,FALSE),"")</f>
        <v/>
      </c>
      <c r="G240" s="33" t="str">
        <f>IFERROR(VLOOKUP($B240,'Tabelas auxiliares'!$A$66:$C$106,2,FALSE),"")</f>
        <v/>
      </c>
      <c r="H240" s="33" t="str">
        <f>IFERROR(VLOOKUP($B240,'Tabelas auxiliares'!$A$66:$C$106,3,FALSE),"")</f>
        <v/>
      </c>
      <c r="I240" s="205"/>
      <c r="J240" s="205"/>
      <c r="K240" s="205"/>
      <c r="L240" s="205"/>
      <c r="M240" s="205"/>
      <c r="N240" s="205"/>
      <c r="O240" s="205"/>
      <c r="P240" s="205"/>
      <c r="Q240" s="205"/>
      <c r="R240" s="205"/>
      <c r="S240" s="205"/>
      <c r="T240" s="205"/>
      <c r="U240" s="205"/>
      <c r="V240" s="205"/>
      <c r="W240" s="205"/>
      <c r="X240" s="205"/>
      <c r="Y240" s="33" t="str">
        <f t="shared" ref="Y240:Y268" si="10">LEFT(V240,1)</f>
        <v/>
      </c>
      <c r="Z240" s="33" t="str">
        <f>IF(T240="","",IF(AND(T240&lt;&gt;'Tabelas auxiliares'!$B$240,T240&lt;&gt;'Tabelas auxiliares'!$B$241,T240&lt;&gt;'Tabelas auxiliares'!$C$240,T240&lt;&gt;'Tabelas auxiliares'!$C$241,T240&lt;&gt;'Tabelas auxiliares'!$D$240),"FOLHA DE PESSOAL",IF(Y240='Tabelas auxiliares'!$A$241,"CUSTEIO",IF(Y240='Tabelas auxiliares'!$A$240,"INVESTIMENTO","ERRO - VERIFICAR"))))</f>
        <v/>
      </c>
      <c r="AA240" s="46" t="str">
        <f t="shared" si="7"/>
        <v/>
      </c>
      <c r="AB240" s="206"/>
      <c r="AC240" s="206"/>
      <c r="AD240" s="206"/>
      <c r="AE240" s="54" t="str">
        <f t="shared" si="9"/>
        <v/>
      </c>
      <c r="AF240" s="54"/>
      <c r="AG240" s="54"/>
      <c r="AH240" s="54"/>
      <c r="AI240" s="54"/>
      <c r="AJ240" s="54"/>
      <c r="AK240" s="54"/>
      <c r="AL240" s="54"/>
      <c r="AM240" s="54"/>
      <c r="AN240" s="54"/>
      <c r="AO240" s="54"/>
      <c r="AP240" s="54"/>
    </row>
    <row r="241" spans="1:42" x14ac:dyDescent="0.25">
      <c r="A241" s="205"/>
      <c r="F241" s="33" t="str">
        <f>IFERROR(VLOOKUP(D241,'Tabelas auxiliares'!$A$3:$B$62,2,FALSE),"")</f>
        <v/>
      </c>
      <c r="G241" s="33" t="str">
        <f>IFERROR(VLOOKUP($B241,'Tabelas auxiliares'!$A$66:$C$106,2,FALSE),"")</f>
        <v/>
      </c>
      <c r="H241" s="33" t="str">
        <f>IFERROR(VLOOKUP($B241,'Tabelas auxiliares'!$A$66:$C$106,3,FALSE),"")</f>
        <v/>
      </c>
      <c r="I241" s="205"/>
      <c r="J241" s="205"/>
      <c r="K241" s="205"/>
      <c r="L241" s="205"/>
      <c r="M241" s="205"/>
      <c r="N241" s="205"/>
      <c r="O241" s="205"/>
      <c r="P241" s="205"/>
      <c r="Q241" s="205"/>
      <c r="R241" s="205"/>
      <c r="S241" s="205"/>
      <c r="T241" s="205"/>
      <c r="U241" s="205"/>
      <c r="V241" s="205"/>
      <c r="W241" s="205"/>
      <c r="X241" s="205"/>
      <c r="Y241" s="33" t="str">
        <f t="shared" si="10"/>
        <v/>
      </c>
      <c r="Z241" s="33" t="str">
        <f>IF(T241="","",IF(AND(T241&lt;&gt;'Tabelas auxiliares'!$B$240,T241&lt;&gt;'Tabelas auxiliares'!$B$241,T241&lt;&gt;'Tabelas auxiliares'!$C$240,T241&lt;&gt;'Tabelas auxiliares'!$C$241,T241&lt;&gt;'Tabelas auxiliares'!$D$240),"FOLHA DE PESSOAL",IF(Y241='Tabelas auxiliares'!$A$241,"CUSTEIO",IF(Y241='Tabelas auxiliares'!$A$240,"INVESTIMENTO","ERRO - VERIFICAR"))))</f>
        <v/>
      </c>
      <c r="AA241" s="46" t="str">
        <f t="shared" ref="AA241:AA268" si="11">IF(AB241+AC241+AD241&lt;&gt;0,AB241+AC241+AD241,"")</f>
        <v/>
      </c>
      <c r="AB241" s="206"/>
      <c r="AC241" s="206"/>
      <c r="AD241" s="206"/>
      <c r="AE241" s="54" t="str">
        <f t="shared" si="9"/>
        <v/>
      </c>
      <c r="AF241" s="54"/>
      <c r="AG241" s="54"/>
      <c r="AH241" s="54"/>
      <c r="AI241" s="54"/>
      <c r="AJ241" s="54"/>
      <c r="AK241" s="54"/>
      <c r="AL241" s="54"/>
      <c r="AM241" s="54"/>
      <c r="AN241" s="54"/>
      <c r="AO241" s="54"/>
      <c r="AP241" s="54"/>
    </row>
    <row r="242" spans="1:42" x14ac:dyDescent="0.25">
      <c r="A242" s="205"/>
      <c r="F242" s="33" t="str">
        <f>IFERROR(VLOOKUP(D242,'Tabelas auxiliares'!$A$3:$B$62,2,FALSE),"")</f>
        <v/>
      </c>
      <c r="G242" s="33" t="str">
        <f>IFERROR(VLOOKUP($B242,'Tabelas auxiliares'!$A$66:$C$106,2,FALSE),"")</f>
        <v/>
      </c>
      <c r="H242" s="33" t="str">
        <f>IFERROR(VLOOKUP($B242,'Tabelas auxiliares'!$A$66:$C$106,3,FALSE),"")</f>
        <v/>
      </c>
      <c r="I242" s="205"/>
      <c r="J242" s="205"/>
      <c r="K242" s="205"/>
      <c r="L242" s="205"/>
      <c r="M242" s="205"/>
      <c r="N242" s="205"/>
      <c r="O242" s="205"/>
      <c r="P242" s="205"/>
      <c r="Q242" s="205"/>
      <c r="R242" s="205"/>
      <c r="S242" s="205"/>
      <c r="T242" s="205"/>
      <c r="U242" s="205"/>
      <c r="V242" s="205"/>
      <c r="W242" s="205"/>
      <c r="X242" s="205"/>
      <c r="Y242" s="33" t="str">
        <f t="shared" si="10"/>
        <v/>
      </c>
      <c r="Z242" s="33" t="str">
        <f>IF(T242="","",IF(AND(T242&lt;&gt;'Tabelas auxiliares'!$B$240,T242&lt;&gt;'Tabelas auxiliares'!$B$241,T242&lt;&gt;'Tabelas auxiliares'!$C$240,T242&lt;&gt;'Tabelas auxiliares'!$C$241,T242&lt;&gt;'Tabelas auxiliares'!$D$240),"FOLHA DE PESSOAL",IF(Y242='Tabelas auxiliares'!$A$241,"CUSTEIO",IF(Y242='Tabelas auxiliares'!$A$240,"INVESTIMENTO","ERRO - VERIFICAR"))))</f>
        <v/>
      </c>
      <c r="AA242" s="46" t="str">
        <f t="shared" si="11"/>
        <v/>
      </c>
      <c r="AB242" s="206"/>
      <c r="AC242" s="206"/>
      <c r="AD242" s="206"/>
      <c r="AE242" s="54" t="str">
        <f t="shared" si="9"/>
        <v/>
      </c>
      <c r="AF242" s="54"/>
      <c r="AG242" s="54"/>
      <c r="AH242" s="54"/>
      <c r="AI242" s="54"/>
      <c r="AJ242" s="54"/>
      <c r="AK242" s="54"/>
      <c r="AL242" s="54"/>
      <c r="AM242" s="54"/>
      <c r="AN242" s="54"/>
      <c r="AO242" s="54"/>
      <c r="AP242" s="54"/>
    </row>
    <row r="243" spans="1:42" x14ac:dyDescent="0.25">
      <c r="A243" s="205"/>
      <c r="F243" s="33" t="str">
        <f>IFERROR(VLOOKUP(D243,'Tabelas auxiliares'!$A$3:$B$62,2,FALSE),"")</f>
        <v/>
      </c>
      <c r="G243" s="33" t="str">
        <f>IFERROR(VLOOKUP($B243,'Tabelas auxiliares'!$A$66:$C$106,2,FALSE),"")</f>
        <v/>
      </c>
      <c r="H243" s="33" t="str">
        <f>IFERROR(VLOOKUP($B243,'Tabelas auxiliares'!$A$66:$C$106,3,FALSE),"")</f>
        <v/>
      </c>
      <c r="I243" s="205"/>
      <c r="J243" s="205"/>
      <c r="K243" s="205"/>
      <c r="L243" s="205"/>
      <c r="M243" s="205"/>
      <c r="N243" s="205"/>
      <c r="O243" s="205"/>
      <c r="P243" s="205"/>
      <c r="Q243" s="205"/>
      <c r="R243" s="205"/>
      <c r="S243" s="205"/>
      <c r="T243" s="205"/>
      <c r="U243" s="205"/>
      <c r="V243" s="205"/>
      <c r="W243" s="205"/>
      <c r="X243" s="205"/>
      <c r="Y243" s="33" t="str">
        <f t="shared" si="10"/>
        <v/>
      </c>
      <c r="Z243" s="33" t="str">
        <f>IF(T243="","",IF(AND(T243&lt;&gt;'Tabelas auxiliares'!$B$240,T243&lt;&gt;'Tabelas auxiliares'!$B$241,T243&lt;&gt;'Tabelas auxiliares'!$C$240,T243&lt;&gt;'Tabelas auxiliares'!$C$241,T243&lt;&gt;'Tabelas auxiliares'!$D$240),"FOLHA DE PESSOAL",IF(Y243='Tabelas auxiliares'!$A$241,"CUSTEIO",IF(Y243='Tabelas auxiliares'!$A$240,"INVESTIMENTO","ERRO - VERIFICAR"))))</f>
        <v/>
      </c>
      <c r="AA243" s="46" t="str">
        <f t="shared" si="11"/>
        <v/>
      </c>
      <c r="AB243" s="206"/>
      <c r="AC243" s="206"/>
      <c r="AD243" s="206"/>
      <c r="AE243" s="54" t="str">
        <f t="shared" si="9"/>
        <v/>
      </c>
      <c r="AF243" s="54"/>
      <c r="AG243" s="54"/>
      <c r="AH243" s="54"/>
      <c r="AI243" s="54"/>
      <c r="AJ243" s="54"/>
      <c r="AK243" s="54"/>
      <c r="AL243" s="54"/>
      <c r="AM243" s="54"/>
      <c r="AN243" s="54"/>
      <c r="AO243" s="54"/>
      <c r="AP243" s="54"/>
    </row>
    <row r="244" spans="1:42" x14ac:dyDescent="0.25">
      <c r="A244" s="205"/>
      <c r="F244" s="33" t="str">
        <f>IFERROR(VLOOKUP(D244,'Tabelas auxiliares'!$A$3:$B$62,2,FALSE),"")</f>
        <v/>
      </c>
      <c r="G244" s="33" t="str">
        <f>IFERROR(VLOOKUP($B244,'Tabelas auxiliares'!$A$66:$C$106,2,FALSE),"")</f>
        <v/>
      </c>
      <c r="H244" s="33" t="str">
        <f>IFERROR(VLOOKUP($B244,'Tabelas auxiliares'!$A$66:$C$106,3,FALSE),"")</f>
        <v/>
      </c>
      <c r="I244" s="205"/>
      <c r="J244" s="205"/>
      <c r="K244" s="205"/>
      <c r="L244" s="205"/>
      <c r="M244" s="205"/>
      <c r="N244" s="205"/>
      <c r="O244" s="205"/>
      <c r="P244" s="205"/>
      <c r="Q244" s="205"/>
      <c r="R244" s="205"/>
      <c r="S244" s="205"/>
      <c r="T244" s="205"/>
      <c r="U244" s="205"/>
      <c r="V244" s="205"/>
      <c r="W244" s="205"/>
      <c r="X244" s="205"/>
      <c r="Y244" s="33" t="str">
        <f t="shared" si="10"/>
        <v/>
      </c>
      <c r="Z244" s="33" t="str">
        <f>IF(T244="","",IF(AND(T244&lt;&gt;'Tabelas auxiliares'!$B$240,T244&lt;&gt;'Tabelas auxiliares'!$B$241,T244&lt;&gt;'Tabelas auxiliares'!$C$240,T244&lt;&gt;'Tabelas auxiliares'!$C$241,T244&lt;&gt;'Tabelas auxiliares'!$D$240),"FOLHA DE PESSOAL",IF(Y244='Tabelas auxiliares'!$A$241,"CUSTEIO",IF(Y244='Tabelas auxiliares'!$A$240,"INVESTIMENTO","ERRO - VERIFICAR"))))</f>
        <v/>
      </c>
      <c r="AA244" s="46" t="str">
        <f t="shared" si="11"/>
        <v/>
      </c>
      <c r="AB244" s="206"/>
      <c r="AC244" s="206"/>
      <c r="AD244" s="206"/>
      <c r="AE244" s="54" t="str">
        <f t="shared" si="9"/>
        <v/>
      </c>
      <c r="AF244" s="54"/>
      <c r="AG244" s="54"/>
      <c r="AH244" s="54"/>
      <c r="AI244" s="54"/>
      <c r="AJ244" s="54"/>
      <c r="AK244" s="54"/>
      <c r="AL244" s="54"/>
      <c r="AM244" s="54"/>
      <c r="AN244" s="54"/>
      <c r="AO244" s="54"/>
      <c r="AP244" s="54"/>
    </row>
    <row r="245" spans="1:42" x14ac:dyDescent="0.25">
      <c r="A245" s="205"/>
      <c r="F245" s="33" t="str">
        <f>IFERROR(VLOOKUP(D245,'Tabelas auxiliares'!$A$3:$B$62,2,FALSE),"")</f>
        <v/>
      </c>
      <c r="G245" s="33" t="str">
        <f>IFERROR(VLOOKUP($B245,'Tabelas auxiliares'!$A$66:$C$106,2,FALSE),"")</f>
        <v/>
      </c>
      <c r="H245" s="33" t="str">
        <f>IFERROR(VLOOKUP($B245,'Tabelas auxiliares'!$A$66:$C$106,3,FALSE),"")</f>
        <v/>
      </c>
      <c r="I245" s="205"/>
      <c r="J245" s="205"/>
      <c r="K245" s="205"/>
      <c r="L245" s="205"/>
      <c r="M245" s="205"/>
      <c r="N245" s="205"/>
      <c r="O245" s="205"/>
      <c r="P245" s="205"/>
      <c r="Q245" s="205"/>
      <c r="R245" s="205"/>
      <c r="S245" s="205"/>
      <c r="T245" s="205"/>
      <c r="U245" s="205"/>
      <c r="V245" s="205"/>
      <c r="W245" s="205"/>
      <c r="X245" s="205"/>
      <c r="Y245" s="33" t="str">
        <f t="shared" si="10"/>
        <v/>
      </c>
      <c r="Z245" s="33" t="str">
        <f>IF(T245="","",IF(AND(T245&lt;&gt;'Tabelas auxiliares'!$B$240,T245&lt;&gt;'Tabelas auxiliares'!$B$241,T245&lt;&gt;'Tabelas auxiliares'!$C$240,T245&lt;&gt;'Tabelas auxiliares'!$C$241,T245&lt;&gt;'Tabelas auxiliares'!$D$240),"FOLHA DE PESSOAL",IF(Y245='Tabelas auxiliares'!$A$241,"CUSTEIO",IF(Y245='Tabelas auxiliares'!$A$240,"INVESTIMENTO","ERRO - VERIFICAR"))))</f>
        <v/>
      </c>
      <c r="AA245" s="46" t="str">
        <f t="shared" si="11"/>
        <v/>
      </c>
      <c r="AB245" s="206"/>
      <c r="AC245" s="206"/>
      <c r="AD245" s="206"/>
      <c r="AE245" s="54" t="str">
        <f t="shared" si="9"/>
        <v/>
      </c>
      <c r="AF245" s="54"/>
      <c r="AG245" s="54"/>
      <c r="AH245" s="54"/>
      <c r="AI245" s="54"/>
      <c r="AJ245" s="54"/>
      <c r="AK245" s="54"/>
      <c r="AL245" s="54"/>
      <c r="AM245" s="54"/>
      <c r="AN245" s="54"/>
      <c r="AO245" s="54"/>
      <c r="AP245" s="54"/>
    </row>
    <row r="246" spans="1:42" x14ac:dyDescent="0.25">
      <c r="A246" s="205"/>
      <c r="F246" s="33" t="str">
        <f>IFERROR(VLOOKUP(D246,'Tabelas auxiliares'!$A$3:$B$62,2,FALSE),"")</f>
        <v/>
      </c>
      <c r="G246" s="33" t="str">
        <f>IFERROR(VLOOKUP($B246,'Tabelas auxiliares'!$A$66:$C$106,2,FALSE),"")</f>
        <v/>
      </c>
      <c r="H246" s="33" t="str">
        <f>IFERROR(VLOOKUP($B246,'Tabelas auxiliares'!$A$66:$C$106,3,FALSE),"")</f>
        <v/>
      </c>
      <c r="I246" s="205"/>
      <c r="J246" s="205"/>
      <c r="K246" s="205"/>
      <c r="L246" s="205"/>
      <c r="M246" s="205"/>
      <c r="N246" s="205"/>
      <c r="O246" s="205"/>
      <c r="P246" s="205"/>
      <c r="Q246" s="205"/>
      <c r="R246" s="205"/>
      <c r="S246" s="205"/>
      <c r="T246" s="205"/>
      <c r="U246" s="205"/>
      <c r="V246" s="205"/>
      <c r="W246" s="205"/>
      <c r="X246" s="205"/>
      <c r="Y246" s="33" t="str">
        <f t="shared" si="10"/>
        <v/>
      </c>
      <c r="Z246" s="33" t="str">
        <f>IF(T246="","",IF(AND(T246&lt;&gt;'Tabelas auxiliares'!$B$240,T246&lt;&gt;'Tabelas auxiliares'!$B$241,T246&lt;&gt;'Tabelas auxiliares'!$C$240,T246&lt;&gt;'Tabelas auxiliares'!$C$241,T246&lt;&gt;'Tabelas auxiliares'!$D$240),"FOLHA DE PESSOAL",IF(Y246='Tabelas auxiliares'!$A$241,"CUSTEIO",IF(Y246='Tabelas auxiliares'!$A$240,"INVESTIMENTO","ERRO - VERIFICAR"))))</f>
        <v/>
      </c>
      <c r="AA246" s="46" t="str">
        <f t="shared" si="11"/>
        <v/>
      </c>
      <c r="AB246" s="206"/>
      <c r="AC246" s="206"/>
      <c r="AD246" s="206"/>
      <c r="AE246" s="54" t="str">
        <f t="shared" si="9"/>
        <v/>
      </c>
      <c r="AF246" s="54"/>
      <c r="AG246" s="54"/>
      <c r="AH246" s="54"/>
      <c r="AI246" s="54"/>
      <c r="AJ246" s="54"/>
      <c r="AK246" s="54"/>
      <c r="AL246" s="54"/>
      <c r="AM246" s="54"/>
      <c r="AN246" s="54"/>
      <c r="AO246" s="54"/>
      <c r="AP246" s="54"/>
    </row>
    <row r="247" spans="1:42" x14ac:dyDescent="0.25">
      <c r="A247" s="205"/>
      <c r="F247" s="33" t="str">
        <f>IFERROR(VLOOKUP(D247,'Tabelas auxiliares'!$A$3:$B$62,2,FALSE),"")</f>
        <v/>
      </c>
      <c r="G247" s="33" t="str">
        <f>IFERROR(VLOOKUP($B247,'Tabelas auxiliares'!$A$66:$C$106,2,FALSE),"")</f>
        <v/>
      </c>
      <c r="H247" s="33" t="str">
        <f>IFERROR(VLOOKUP($B247,'Tabelas auxiliares'!$A$66:$C$106,3,FALSE),"")</f>
        <v/>
      </c>
      <c r="I247" s="205"/>
      <c r="J247" s="205"/>
      <c r="K247" s="205"/>
      <c r="L247" s="205"/>
      <c r="M247" s="205"/>
      <c r="N247" s="205"/>
      <c r="O247" s="205"/>
      <c r="P247" s="205"/>
      <c r="Q247" s="205"/>
      <c r="R247" s="205"/>
      <c r="S247" s="205"/>
      <c r="T247" s="205"/>
      <c r="U247" s="205"/>
      <c r="V247" s="205"/>
      <c r="W247" s="205"/>
      <c r="X247" s="205"/>
      <c r="Y247" s="33" t="str">
        <f t="shared" si="10"/>
        <v/>
      </c>
      <c r="Z247" s="33" t="str">
        <f>IF(T247="","",IF(AND(T247&lt;&gt;'Tabelas auxiliares'!$B$240,T247&lt;&gt;'Tabelas auxiliares'!$B$241,T247&lt;&gt;'Tabelas auxiliares'!$C$240,T247&lt;&gt;'Tabelas auxiliares'!$C$241,T247&lt;&gt;'Tabelas auxiliares'!$D$240),"FOLHA DE PESSOAL",IF(Y247='Tabelas auxiliares'!$A$241,"CUSTEIO",IF(Y247='Tabelas auxiliares'!$A$240,"INVESTIMENTO","ERRO - VERIFICAR"))))</f>
        <v/>
      </c>
      <c r="AA247" s="46" t="str">
        <f t="shared" si="11"/>
        <v/>
      </c>
      <c r="AB247" s="206"/>
      <c r="AC247" s="206"/>
      <c r="AD247" s="206"/>
      <c r="AE247" s="54" t="str">
        <f t="shared" si="9"/>
        <v/>
      </c>
      <c r="AF247" s="54"/>
      <c r="AG247" s="54"/>
      <c r="AH247" s="54"/>
      <c r="AI247" s="54"/>
      <c r="AJ247" s="54"/>
      <c r="AK247" s="54"/>
      <c r="AL247" s="54"/>
      <c r="AM247" s="54"/>
      <c r="AN247" s="54"/>
      <c r="AO247" s="54"/>
      <c r="AP247" s="54"/>
    </row>
    <row r="248" spans="1:42" x14ac:dyDescent="0.25">
      <c r="A248" s="205"/>
      <c r="F248" s="33" t="str">
        <f>IFERROR(VLOOKUP(D248,'Tabelas auxiliares'!$A$3:$B$62,2,FALSE),"")</f>
        <v/>
      </c>
      <c r="G248" s="33" t="str">
        <f>IFERROR(VLOOKUP($B248,'Tabelas auxiliares'!$A$66:$C$106,2,FALSE),"")</f>
        <v/>
      </c>
      <c r="H248" s="33" t="str">
        <f>IFERROR(VLOOKUP($B248,'Tabelas auxiliares'!$A$66:$C$106,3,FALSE),"")</f>
        <v/>
      </c>
      <c r="I248" s="205"/>
      <c r="J248" s="205"/>
      <c r="K248" s="205"/>
      <c r="L248" s="205"/>
      <c r="M248" s="205"/>
      <c r="N248" s="205"/>
      <c r="O248" s="205"/>
      <c r="P248" s="205"/>
      <c r="Q248" s="205"/>
      <c r="R248" s="205"/>
      <c r="S248" s="205"/>
      <c r="T248" s="205"/>
      <c r="U248" s="205"/>
      <c r="V248" s="205"/>
      <c r="W248" s="205"/>
      <c r="X248" s="205"/>
      <c r="Y248" s="33" t="str">
        <f t="shared" si="10"/>
        <v/>
      </c>
      <c r="Z248" s="33" t="str">
        <f>IF(T248="","",IF(AND(T248&lt;&gt;'Tabelas auxiliares'!$B$240,T248&lt;&gt;'Tabelas auxiliares'!$B$241,T248&lt;&gt;'Tabelas auxiliares'!$C$240,T248&lt;&gt;'Tabelas auxiliares'!$C$241,T248&lt;&gt;'Tabelas auxiliares'!$D$240),"FOLHA DE PESSOAL",IF(Y248='Tabelas auxiliares'!$A$241,"CUSTEIO",IF(Y248='Tabelas auxiliares'!$A$240,"INVESTIMENTO","ERRO - VERIFICAR"))))</f>
        <v/>
      </c>
      <c r="AA248" s="46" t="str">
        <f t="shared" si="11"/>
        <v/>
      </c>
      <c r="AB248" s="206"/>
      <c r="AC248" s="206"/>
      <c r="AD248" s="206"/>
      <c r="AE248" s="54" t="str">
        <f t="shared" si="9"/>
        <v/>
      </c>
      <c r="AF248" s="54"/>
      <c r="AG248" s="54"/>
      <c r="AH248" s="54"/>
      <c r="AI248" s="54"/>
      <c r="AJ248" s="54"/>
      <c r="AK248" s="54"/>
      <c r="AL248" s="54"/>
      <c r="AM248" s="54"/>
      <c r="AN248" s="54"/>
      <c r="AO248" s="54"/>
      <c r="AP248" s="54"/>
    </row>
    <row r="249" spans="1:42" x14ac:dyDescent="0.25">
      <c r="A249" s="205"/>
      <c r="F249" s="33" t="str">
        <f>IFERROR(VLOOKUP(D249,'Tabelas auxiliares'!$A$3:$B$62,2,FALSE),"")</f>
        <v/>
      </c>
      <c r="G249" s="33" t="str">
        <f>IFERROR(VLOOKUP($B249,'Tabelas auxiliares'!$A$66:$C$106,2,FALSE),"")</f>
        <v/>
      </c>
      <c r="H249" s="33" t="str">
        <f>IFERROR(VLOOKUP($B249,'Tabelas auxiliares'!$A$66:$C$106,3,FALSE),"")</f>
        <v/>
      </c>
      <c r="I249" s="205"/>
      <c r="J249" s="205"/>
      <c r="K249" s="205"/>
      <c r="L249" s="205"/>
      <c r="M249" s="205"/>
      <c r="N249" s="205"/>
      <c r="O249" s="205"/>
      <c r="P249" s="205"/>
      <c r="Q249" s="205"/>
      <c r="R249" s="205"/>
      <c r="S249" s="205"/>
      <c r="T249" s="205"/>
      <c r="U249" s="205"/>
      <c r="V249" s="205"/>
      <c r="W249" s="205"/>
      <c r="X249" s="205"/>
      <c r="Y249" s="33" t="str">
        <f t="shared" si="10"/>
        <v/>
      </c>
      <c r="Z249" s="33" t="str">
        <f>IF(T249="","",IF(AND(T249&lt;&gt;'Tabelas auxiliares'!$B$240,T249&lt;&gt;'Tabelas auxiliares'!$B$241,T249&lt;&gt;'Tabelas auxiliares'!$C$240,T249&lt;&gt;'Tabelas auxiliares'!$C$241,T249&lt;&gt;'Tabelas auxiliares'!$D$240),"FOLHA DE PESSOAL",IF(Y249='Tabelas auxiliares'!$A$241,"CUSTEIO",IF(Y249='Tabelas auxiliares'!$A$240,"INVESTIMENTO","ERRO - VERIFICAR"))))</f>
        <v/>
      </c>
      <c r="AA249" s="46" t="str">
        <f t="shared" si="11"/>
        <v/>
      </c>
      <c r="AB249" s="206"/>
      <c r="AC249" s="206"/>
      <c r="AD249" s="206"/>
      <c r="AE249" s="54" t="str">
        <f t="shared" si="9"/>
        <v/>
      </c>
      <c r="AF249" s="54"/>
      <c r="AG249" s="54"/>
      <c r="AH249" s="54"/>
      <c r="AI249" s="54"/>
      <c r="AJ249" s="54"/>
      <c r="AK249" s="54"/>
      <c r="AL249" s="54"/>
      <c r="AM249" s="54"/>
      <c r="AN249" s="54"/>
      <c r="AO249" s="54"/>
      <c r="AP249" s="54"/>
    </row>
    <row r="250" spans="1:42" x14ac:dyDescent="0.25">
      <c r="A250" s="205"/>
      <c r="F250" s="33" t="str">
        <f>IFERROR(VLOOKUP(D250,'Tabelas auxiliares'!$A$3:$B$62,2,FALSE),"")</f>
        <v/>
      </c>
      <c r="G250" s="33" t="str">
        <f>IFERROR(VLOOKUP($B250,'Tabelas auxiliares'!$A$66:$C$106,2,FALSE),"")</f>
        <v/>
      </c>
      <c r="H250" s="33" t="str">
        <f>IFERROR(VLOOKUP($B250,'Tabelas auxiliares'!$A$66:$C$106,3,FALSE),"")</f>
        <v/>
      </c>
      <c r="I250" s="205"/>
      <c r="J250" s="205"/>
      <c r="K250" s="205"/>
      <c r="L250" s="205"/>
      <c r="M250" s="205"/>
      <c r="N250" s="205"/>
      <c r="O250" s="205"/>
      <c r="P250" s="205"/>
      <c r="Q250" s="205"/>
      <c r="R250" s="205"/>
      <c r="S250" s="205"/>
      <c r="T250" s="205"/>
      <c r="U250" s="205"/>
      <c r="V250" s="205"/>
      <c r="W250" s="205"/>
      <c r="X250" s="205"/>
      <c r="Y250" s="33" t="str">
        <f t="shared" si="10"/>
        <v/>
      </c>
      <c r="Z250" s="33" t="str">
        <f>IF(T250="","",IF(AND(T250&lt;&gt;'Tabelas auxiliares'!$B$240,T250&lt;&gt;'Tabelas auxiliares'!$B$241,T250&lt;&gt;'Tabelas auxiliares'!$C$240,T250&lt;&gt;'Tabelas auxiliares'!$C$241,T250&lt;&gt;'Tabelas auxiliares'!$D$240),"FOLHA DE PESSOAL",IF(Y250='Tabelas auxiliares'!$A$241,"CUSTEIO",IF(Y250='Tabelas auxiliares'!$A$240,"INVESTIMENTO","ERRO - VERIFICAR"))))</f>
        <v/>
      </c>
      <c r="AA250" s="46" t="str">
        <f t="shared" si="11"/>
        <v/>
      </c>
      <c r="AB250" s="206"/>
      <c r="AC250" s="206"/>
      <c r="AD250" s="206"/>
      <c r="AE250" s="54" t="str">
        <f t="shared" si="9"/>
        <v/>
      </c>
      <c r="AF250" s="54"/>
      <c r="AG250" s="54"/>
      <c r="AH250" s="54"/>
      <c r="AI250" s="54"/>
      <c r="AJ250" s="54"/>
      <c r="AK250" s="54"/>
      <c r="AL250" s="54"/>
      <c r="AM250" s="54"/>
      <c r="AN250" s="54"/>
      <c r="AO250" s="54"/>
      <c r="AP250" s="54"/>
    </row>
    <row r="251" spans="1:42" x14ac:dyDescent="0.25">
      <c r="A251" s="205"/>
      <c r="F251" s="33" t="str">
        <f>IFERROR(VLOOKUP(D251,'Tabelas auxiliares'!$A$3:$B$62,2,FALSE),"")</f>
        <v/>
      </c>
      <c r="G251" s="33" t="str">
        <f>IFERROR(VLOOKUP($B251,'Tabelas auxiliares'!$A$66:$C$106,2,FALSE),"")</f>
        <v/>
      </c>
      <c r="H251" s="33" t="str">
        <f>IFERROR(VLOOKUP($B251,'Tabelas auxiliares'!$A$66:$C$106,3,FALSE),"")</f>
        <v/>
      </c>
      <c r="I251" s="205"/>
      <c r="J251" s="205"/>
      <c r="K251" s="205"/>
      <c r="L251" s="205"/>
      <c r="M251" s="205"/>
      <c r="N251" s="205"/>
      <c r="O251" s="205"/>
      <c r="P251" s="205"/>
      <c r="Q251" s="205"/>
      <c r="R251" s="205"/>
      <c r="S251" s="205"/>
      <c r="T251" s="205"/>
      <c r="U251" s="205"/>
      <c r="V251" s="205"/>
      <c r="W251" s="205"/>
      <c r="X251" s="205"/>
      <c r="Y251" s="33" t="str">
        <f t="shared" si="10"/>
        <v/>
      </c>
      <c r="Z251" s="33" t="str">
        <f>IF(T251="","",IF(AND(T251&lt;&gt;'Tabelas auxiliares'!$B$240,T251&lt;&gt;'Tabelas auxiliares'!$B$241,T251&lt;&gt;'Tabelas auxiliares'!$C$240,T251&lt;&gt;'Tabelas auxiliares'!$C$241,T251&lt;&gt;'Tabelas auxiliares'!$D$240),"FOLHA DE PESSOAL",IF(Y251='Tabelas auxiliares'!$A$241,"CUSTEIO",IF(Y251='Tabelas auxiliares'!$A$240,"INVESTIMENTO","ERRO - VERIFICAR"))))</f>
        <v/>
      </c>
      <c r="AA251" s="46" t="str">
        <f t="shared" si="11"/>
        <v/>
      </c>
      <c r="AB251" s="206"/>
      <c r="AC251" s="206"/>
      <c r="AD251" s="206"/>
      <c r="AE251" s="54" t="str">
        <f t="shared" si="9"/>
        <v/>
      </c>
      <c r="AF251" s="54"/>
      <c r="AG251" s="54"/>
      <c r="AH251" s="54"/>
      <c r="AI251" s="54"/>
      <c r="AJ251" s="54"/>
      <c r="AK251" s="54"/>
      <c r="AL251" s="54"/>
      <c r="AM251" s="54"/>
      <c r="AN251" s="54"/>
      <c r="AO251" s="54"/>
      <c r="AP251" s="54"/>
    </row>
    <row r="252" spans="1:42" x14ac:dyDescent="0.25">
      <c r="A252" s="205"/>
      <c r="F252" s="33" t="str">
        <f>IFERROR(VLOOKUP(D252,'Tabelas auxiliares'!$A$3:$B$62,2,FALSE),"")</f>
        <v/>
      </c>
      <c r="G252" s="33" t="str">
        <f>IFERROR(VLOOKUP($B252,'Tabelas auxiliares'!$A$66:$C$106,2,FALSE),"")</f>
        <v/>
      </c>
      <c r="H252" s="33" t="str">
        <f>IFERROR(VLOOKUP($B252,'Tabelas auxiliares'!$A$66:$C$106,3,FALSE),"")</f>
        <v/>
      </c>
      <c r="I252" s="205"/>
      <c r="J252" s="205"/>
      <c r="K252" s="205"/>
      <c r="L252" s="205"/>
      <c r="M252" s="205"/>
      <c r="N252" s="205"/>
      <c r="O252" s="205"/>
      <c r="P252" s="205"/>
      <c r="Q252" s="205"/>
      <c r="R252" s="205"/>
      <c r="S252" s="205"/>
      <c r="T252" s="205"/>
      <c r="U252" s="205"/>
      <c r="V252" s="205"/>
      <c r="W252" s="205"/>
      <c r="X252" s="205"/>
      <c r="Y252" s="33" t="str">
        <f t="shared" si="10"/>
        <v/>
      </c>
      <c r="Z252" s="33" t="str">
        <f>IF(T252="","",IF(AND(T252&lt;&gt;'Tabelas auxiliares'!$B$240,T252&lt;&gt;'Tabelas auxiliares'!$B$241,T252&lt;&gt;'Tabelas auxiliares'!$C$240,T252&lt;&gt;'Tabelas auxiliares'!$C$241,T252&lt;&gt;'Tabelas auxiliares'!$D$240),"FOLHA DE PESSOAL",IF(Y252='Tabelas auxiliares'!$A$241,"CUSTEIO",IF(Y252='Tabelas auxiliares'!$A$240,"INVESTIMENTO","ERRO - VERIFICAR"))))</f>
        <v/>
      </c>
      <c r="AA252" s="46" t="str">
        <f t="shared" si="11"/>
        <v/>
      </c>
      <c r="AB252" s="206"/>
      <c r="AC252" s="206"/>
      <c r="AD252" s="205"/>
      <c r="AE252" s="54" t="str">
        <f t="shared" si="9"/>
        <v/>
      </c>
      <c r="AF252" s="54"/>
      <c r="AG252" s="54"/>
      <c r="AH252" s="54"/>
      <c r="AI252" s="54"/>
      <c r="AJ252" s="54"/>
      <c r="AK252" s="54"/>
      <c r="AL252" s="54"/>
      <c r="AM252" s="54"/>
      <c r="AN252" s="54"/>
      <c r="AO252" s="54"/>
      <c r="AP252" s="54"/>
    </row>
    <row r="253" spans="1:42" x14ac:dyDescent="0.25">
      <c r="A253" s="205"/>
      <c r="F253" s="33" t="str">
        <f>IFERROR(VLOOKUP(D253,'Tabelas auxiliares'!$A$3:$B$62,2,FALSE),"")</f>
        <v/>
      </c>
      <c r="G253" s="33" t="str">
        <f>IFERROR(VLOOKUP($B253,'Tabelas auxiliares'!$A$66:$C$106,2,FALSE),"")</f>
        <v/>
      </c>
      <c r="H253" s="33" t="str">
        <f>IFERROR(VLOOKUP($B253,'Tabelas auxiliares'!$A$66:$C$106,3,FALSE),"")</f>
        <v/>
      </c>
      <c r="I253" s="205"/>
      <c r="J253" s="205"/>
      <c r="K253" s="205"/>
      <c r="L253" s="205"/>
      <c r="M253" s="205"/>
      <c r="N253" s="205"/>
      <c r="O253" s="205"/>
      <c r="P253" s="205"/>
      <c r="Q253" s="205"/>
      <c r="R253" s="205"/>
      <c r="S253" s="205"/>
      <c r="T253" s="205"/>
      <c r="U253" s="205"/>
      <c r="V253" s="205"/>
      <c r="W253" s="205"/>
      <c r="X253" s="205"/>
      <c r="Y253" s="33" t="str">
        <f t="shared" si="10"/>
        <v/>
      </c>
      <c r="Z253" s="33" t="str">
        <f>IF(T253="","",IF(AND(T253&lt;&gt;'Tabelas auxiliares'!$B$240,T253&lt;&gt;'Tabelas auxiliares'!$B$241,T253&lt;&gt;'Tabelas auxiliares'!$C$240,T253&lt;&gt;'Tabelas auxiliares'!$C$241,T253&lt;&gt;'Tabelas auxiliares'!$D$240),"FOLHA DE PESSOAL",IF(Y253='Tabelas auxiliares'!$A$241,"CUSTEIO",IF(Y253='Tabelas auxiliares'!$A$240,"INVESTIMENTO","ERRO - VERIFICAR"))))</f>
        <v/>
      </c>
      <c r="AA253" s="46" t="str">
        <f t="shared" si="11"/>
        <v/>
      </c>
      <c r="AB253" s="206"/>
      <c r="AC253" s="206"/>
      <c r="AD253" s="206"/>
      <c r="AE253" s="54" t="str">
        <f t="shared" si="9"/>
        <v/>
      </c>
      <c r="AF253" s="54"/>
      <c r="AG253" s="54"/>
      <c r="AH253" s="54"/>
      <c r="AI253" s="54"/>
      <c r="AJ253" s="54"/>
      <c r="AK253" s="54"/>
      <c r="AL253" s="54"/>
      <c r="AM253" s="54"/>
      <c r="AN253" s="54"/>
      <c r="AO253" s="54"/>
      <c r="AP253" s="54"/>
    </row>
    <row r="254" spans="1:42" x14ac:dyDescent="0.25">
      <c r="A254" s="205"/>
      <c r="F254" s="33" t="str">
        <f>IFERROR(VLOOKUP(D254,'Tabelas auxiliares'!$A$3:$B$62,2,FALSE),"")</f>
        <v/>
      </c>
      <c r="G254" s="33" t="str">
        <f>IFERROR(VLOOKUP($B254,'Tabelas auxiliares'!$A$66:$C$106,2,FALSE),"")</f>
        <v/>
      </c>
      <c r="H254" s="33" t="str">
        <f>IFERROR(VLOOKUP($B254,'Tabelas auxiliares'!$A$66:$C$106,3,FALSE),"")</f>
        <v/>
      </c>
      <c r="I254" s="205"/>
      <c r="J254" s="205"/>
      <c r="K254" s="205"/>
      <c r="L254" s="205"/>
      <c r="M254" s="205"/>
      <c r="N254" s="205"/>
      <c r="O254" s="205"/>
      <c r="P254" s="205"/>
      <c r="Q254" s="205"/>
      <c r="R254" s="205"/>
      <c r="S254" s="205"/>
      <c r="T254" s="205"/>
      <c r="U254" s="205"/>
      <c r="V254" s="205"/>
      <c r="W254" s="205"/>
      <c r="X254" s="205"/>
      <c r="Y254" s="33" t="str">
        <f t="shared" si="10"/>
        <v/>
      </c>
      <c r="Z254" s="33" t="str">
        <f>IF(T254="","",IF(AND(T254&lt;&gt;'Tabelas auxiliares'!$B$240,T254&lt;&gt;'Tabelas auxiliares'!$B$241,T254&lt;&gt;'Tabelas auxiliares'!$C$240,T254&lt;&gt;'Tabelas auxiliares'!$C$241,T254&lt;&gt;'Tabelas auxiliares'!$D$240),"FOLHA DE PESSOAL",IF(Y254='Tabelas auxiliares'!$A$241,"CUSTEIO",IF(Y254='Tabelas auxiliares'!$A$240,"INVESTIMENTO","ERRO - VERIFICAR"))))</f>
        <v/>
      </c>
      <c r="AA254" s="46" t="str">
        <f t="shared" si="11"/>
        <v/>
      </c>
      <c r="AB254" s="206"/>
      <c r="AC254" s="206"/>
      <c r="AD254" s="206"/>
      <c r="AE254" s="54" t="str">
        <f t="shared" si="9"/>
        <v/>
      </c>
      <c r="AF254" s="54"/>
      <c r="AG254" s="54"/>
      <c r="AH254" s="54"/>
      <c r="AI254" s="54"/>
      <c r="AJ254" s="54"/>
      <c r="AK254" s="54"/>
      <c r="AL254" s="54"/>
      <c r="AM254" s="54"/>
      <c r="AN254" s="54"/>
      <c r="AO254" s="54"/>
      <c r="AP254" s="54"/>
    </row>
    <row r="255" spans="1:42" x14ac:dyDescent="0.25">
      <c r="A255" s="205"/>
      <c r="F255" s="33" t="str">
        <f>IFERROR(VLOOKUP(D255,'Tabelas auxiliares'!$A$3:$B$62,2,FALSE),"")</f>
        <v/>
      </c>
      <c r="G255" s="33" t="str">
        <f>IFERROR(VLOOKUP($B255,'Tabelas auxiliares'!$A$66:$C$106,2,FALSE),"")</f>
        <v/>
      </c>
      <c r="H255" s="33" t="str">
        <f>IFERROR(VLOOKUP($B255,'Tabelas auxiliares'!$A$66:$C$106,3,FALSE),"")</f>
        <v/>
      </c>
      <c r="I255" s="205"/>
      <c r="J255" s="205"/>
      <c r="K255" s="205"/>
      <c r="L255" s="205"/>
      <c r="M255" s="205"/>
      <c r="N255" s="205"/>
      <c r="O255" s="205"/>
      <c r="P255" s="205"/>
      <c r="Q255" s="205"/>
      <c r="R255" s="205"/>
      <c r="S255" s="205"/>
      <c r="T255" s="205"/>
      <c r="U255" s="205"/>
      <c r="V255" s="205"/>
      <c r="W255" s="205"/>
      <c r="X255" s="205"/>
      <c r="Y255" s="33" t="str">
        <f t="shared" si="10"/>
        <v/>
      </c>
      <c r="Z255" s="33" t="str">
        <f>IF(T255="","",IF(AND(T255&lt;&gt;'Tabelas auxiliares'!$B$240,T255&lt;&gt;'Tabelas auxiliares'!$B$241,T255&lt;&gt;'Tabelas auxiliares'!$C$240,T255&lt;&gt;'Tabelas auxiliares'!$C$241,T255&lt;&gt;'Tabelas auxiliares'!$D$240),"FOLHA DE PESSOAL",IF(Y255='Tabelas auxiliares'!$A$241,"CUSTEIO",IF(Y255='Tabelas auxiliares'!$A$240,"INVESTIMENTO","ERRO - VERIFICAR"))))</f>
        <v/>
      </c>
      <c r="AA255" s="46" t="str">
        <f t="shared" si="11"/>
        <v/>
      </c>
      <c r="AB255" s="206"/>
      <c r="AC255" s="206"/>
      <c r="AD255" s="206"/>
      <c r="AE255" s="54" t="str">
        <f t="shared" si="9"/>
        <v/>
      </c>
      <c r="AF255" s="54"/>
      <c r="AG255" s="54"/>
      <c r="AH255" s="54"/>
      <c r="AI255" s="54"/>
      <c r="AJ255" s="54"/>
      <c r="AK255" s="54"/>
      <c r="AL255" s="54"/>
      <c r="AM255" s="54"/>
      <c r="AN255" s="54"/>
      <c r="AO255" s="54"/>
      <c r="AP255" s="54"/>
    </row>
    <row r="256" spans="1:42" x14ac:dyDescent="0.25">
      <c r="A256" s="205"/>
      <c r="F256" s="33" t="str">
        <f>IFERROR(VLOOKUP(D256,'Tabelas auxiliares'!$A$3:$B$62,2,FALSE),"")</f>
        <v/>
      </c>
      <c r="G256" s="33" t="str">
        <f>IFERROR(VLOOKUP($B256,'Tabelas auxiliares'!$A$66:$C$106,2,FALSE),"")</f>
        <v/>
      </c>
      <c r="H256" s="33" t="str">
        <f>IFERROR(VLOOKUP($B256,'Tabelas auxiliares'!$A$66:$C$106,3,FALSE),"")</f>
        <v/>
      </c>
      <c r="I256" s="205"/>
      <c r="J256" s="205"/>
      <c r="K256" s="205"/>
      <c r="L256" s="205"/>
      <c r="M256" s="205"/>
      <c r="N256" s="205"/>
      <c r="O256" s="205"/>
      <c r="P256" s="205"/>
      <c r="Q256" s="205"/>
      <c r="R256" s="205"/>
      <c r="S256" s="205"/>
      <c r="T256" s="205"/>
      <c r="U256" s="205"/>
      <c r="V256" s="205"/>
      <c r="W256" s="205"/>
      <c r="X256" s="205"/>
      <c r="Y256" s="33" t="str">
        <f t="shared" si="10"/>
        <v/>
      </c>
      <c r="Z256" s="33" t="str">
        <f>IF(T256="","",IF(AND(T256&lt;&gt;'Tabelas auxiliares'!$B$240,T256&lt;&gt;'Tabelas auxiliares'!$B$241,T256&lt;&gt;'Tabelas auxiliares'!$C$240,T256&lt;&gt;'Tabelas auxiliares'!$C$241,T256&lt;&gt;'Tabelas auxiliares'!$D$240),"FOLHA DE PESSOAL",IF(Y256='Tabelas auxiliares'!$A$241,"CUSTEIO",IF(Y256='Tabelas auxiliares'!$A$240,"INVESTIMENTO","ERRO - VERIFICAR"))))</f>
        <v/>
      </c>
      <c r="AA256" s="46" t="str">
        <f t="shared" si="11"/>
        <v/>
      </c>
      <c r="AB256" s="206"/>
      <c r="AC256" s="206"/>
      <c r="AD256" s="205"/>
      <c r="AE256" s="54" t="str">
        <f t="shared" si="9"/>
        <v/>
      </c>
      <c r="AF256" s="54"/>
      <c r="AG256" s="54"/>
      <c r="AH256" s="54"/>
      <c r="AI256" s="54"/>
      <c r="AJ256" s="54"/>
      <c r="AK256" s="54"/>
      <c r="AL256" s="54"/>
      <c r="AM256" s="54"/>
      <c r="AN256" s="54"/>
      <c r="AO256" s="54"/>
      <c r="AP256" s="54"/>
    </row>
    <row r="257" spans="1:42" x14ac:dyDescent="0.25">
      <c r="A257" s="205"/>
      <c r="F257" s="33" t="str">
        <f>IFERROR(VLOOKUP(D257,'Tabelas auxiliares'!$A$3:$B$62,2,FALSE),"")</f>
        <v/>
      </c>
      <c r="G257" s="33" t="str">
        <f>IFERROR(VLOOKUP($B257,'Tabelas auxiliares'!$A$66:$C$106,2,FALSE),"")</f>
        <v/>
      </c>
      <c r="H257" s="33" t="str">
        <f>IFERROR(VLOOKUP($B257,'Tabelas auxiliares'!$A$66:$C$106,3,FALSE),"")</f>
        <v/>
      </c>
      <c r="I257" s="205"/>
      <c r="J257" s="205"/>
      <c r="K257" s="205"/>
      <c r="L257" s="205"/>
      <c r="M257" s="205"/>
      <c r="N257" s="205"/>
      <c r="O257" s="205"/>
      <c r="P257" s="205"/>
      <c r="Q257" s="205"/>
      <c r="R257" s="205"/>
      <c r="S257" s="205"/>
      <c r="T257" s="205"/>
      <c r="U257" s="205"/>
      <c r="V257" s="205"/>
      <c r="W257" s="205"/>
      <c r="X257" s="205"/>
      <c r="Y257" s="33" t="str">
        <f t="shared" si="10"/>
        <v/>
      </c>
      <c r="Z257" s="33" t="str">
        <f>IF(T257="","",IF(AND(T257&lt;&gt;'Tabelas auxiliares'!$B$240,T257&lt;&gt;'Tabelas auxiliares'!$B$241,T257&lt;&gt;'Tabelas auxiliares'!$C$240,T257&lt;&gt;'Tabelas auxiliares'!$C$241,T257&lt;&gt;'Tabelas auxiliares'!$D$240),"FOLHA DE PESSOAL",IF(Y257='Tabelas auxiliares'!$A$241,"CUSTEIO",IF(Y257='Tabelas auxiliares'!$A$240,"INVESTIMENTO","ERRO - VERIFICAR"))))</f>
        <v/>
      </c>
      <c r="AA257" s="46" t="str">
        <f t="shared" si="11"/>
        <v/>
      </c>
      <c r="AB257" s="206"/>
      <c r="AC257" s="206"/>
      <c r="AD257" s="206"/>
      <c r="AE257" s="54" t="str">
        <f t="shared" si="9"/>
        <v/>
      </c>
      <c r="AF257" s="54"/>
      <c r="AG257" s="54"/>
      <c r="AH257" s="54"/>
      <c r="AI257" s="54"/>
      <c r="AJ257" s="54"/>
      <c r="AK257" s="54"/>
      <c r="AL257" s="54"/>
      <c r="AM257" s="54"/>
      <c r="AN257" s="54"/>
      <c r="AO257" s="54"/>
      <c r="AP257" s="54"/>
    </row>
    <row r="258" spans="1:42" x14ac:dyDescent="0.25">
      <c r="A258" s="205"/>
      <c r="F258" s="33" t="str">
        <f>IFERROR(VLOOKUP(D258,'Tabelas auxiliares'!$A$3:$B$62,2,FALSE),"")</f>
        <v/>
      </c>
      <c r="G258" s="33" t="str">
        <f>IFERROR(VLOOKUP($B258,'Tabelas auxiliares'!$A$66:$C$106,2,FALSE),"")</f>
        <v/>
      </c>
      <c r="H258" s="33" t="str">
        <f>IFERROR(VLOOKUP($B258,'Tabelas auxiliares'!$A$66:$C$106,3,FALSE),"")</f>
        <v/>
      </c>
      <c r="I258" s="205"/>
      <c r="J258" s="205"/>
      <c r="K258" s="205"/>
      <c r="L258" s="205"/>
      <c r="M258" s="205"/>
      <c r="N258" s="205"/>
      <c r="O258" s="205"/>
      <c r="P258" s="205"/>
      <c r="Q258" s="205"/>
      <c r="R258" s="205"/>
      <c r="S258" s="205"/>
      <c r="T258" s="205"/>
      <c r="U258" s="205"/>
      <c r="V258" s="205"/>
      <c r="W258" s="205"/>
      <c r="X258" s="205"/>
      <c r="Y258" s="33" t="str">
        <f t="shared" si="10"/>
        <v/>
      </c>
      <c r="Z258" s="33" t="str">
        <f>IF(T258="","",IF(AND(T258&lt;&gt;'Tabelas auxiliares'!$B$240,T258&lt;&gt;'Tabelas auxiliares'!$B$241,T258&lt;&gt;'Tabelas auxiliares'!$C$240,T258&lt;&gt;'Tabelas auxiliares'!$C$241,T258&lt;&gt;'Tabelas auxiliares'!$D$240),"FOLHA DE PESSOAL",IF(Y258='Tabelas auxiliares'!$A$241,"CUSTEIO",IF(Y258='Tabelas auxiliares'!$A$240,"INVESTIMENTO","ERRO - VERIFICAR"))))</f>
        <v/>
      </c>
      <c r="AA258" s="46" t="str">
        <f t="shared" si="11"/>
        <v/>
      </c>
      <c r="AB258" s="206"/>
      <c r="AC258" s="206"/>
      <c r="AD258" s="206"/>
      <c r="AE258" s="54" t="str">
        <f t="shared" si="9"/>
        <v/>
      </c>
      <c r="AF258" s="54"/>
      <c r="AG258" s="54"/>
      <c r="AH258" s="54"/>
      <c r="AI258" s="54"/>
      <c r="AJ258" s="54"/>
      <c r="AK258" s="54"/>
      <c r="AL258" s="54"/>
      <c r="AM258" s="54"/>
      <c r="AN258" s="54"/>
      <c r="AO258" s="54"/>
      <c r="AP258" s="54"/>
    </row>
    <row r="259" spans="1:42" x14ac:dyDescent="0.25">
      <c r="A259" s="205"/>
      <c r="F259" s="33" t="str">
        <f>IFERROR(VLOOKUP(D259,'Tabelas auxiliares'!$A$3:$B$62,2,FALSE),"")</f>
        <v/>
      </c>
      <c r="G259" s="33" t="str">
        <f>IFERROR(VLOOKUP($B259,'Tabelas auxiliares'!$A$66:$C$106,2,FALSE),"")</f>
        <v/>
      </c>
      <c r="H259" s="33" t="str">
        <f>IFERROR(VLOOKUP($B259,'Tabelas auxiliares'!$A$66:$C$106,3,FALSE),"")</f>
        <v/>
      </c>
      <c r="I259" s="205"/>
      <c r="J259" s="205"/>
      <c r="K259" s="205"/>
      <c r="L259" s="205"/>
      <c r="M259" s="205"/>
      <c r="N259" s="205"/>
      <c r="O259" s="205"/>
      <c r="P259" s="205"/>
      <c r="Q259" s="205"/>
      <c r="R259" s="205"/>
      <c r="S259" s="205"/>
      <c r="T259" s="205"/>
      <c r="U259" s="205"/>
      <c r="V259" s="205"/>
      <c r="W259" s="205"/>
      <c r="X259" s="205"/>
      <c r="Y259" s="33" t="str">
        <f t="shared" si="10"/>
        <v/>
      </c>
      <c r="Z259" s="33" t="str">
        <f>IF(T259="","",IF(AND(T259&lt;&gt;'Tabelas auxiliares'!$B$240,T259&lt;&gt;'Tabelas auxiliares'!$B$241,T259&lt;&gt;'Tabelas auxiliares'!$C$240,T259&lt;&gt;'Tabelas auxiliares'!$C$241,T259&lt;&gt;'Tabelas auxiliares'!$D$240),"FOLHA DE PESSOAL",IF(Y259='Tabelas auxiliares'!$A$241,"CUSTEIO",IF(Y259='Tabelas auxiliares'!$A$240,"INVESTIMENTO","ERRO - VERIFICAR"))))</f>
        <v/>
      </c>
      <c r="AA259" s="46" t="str">
        <f t="shared" si="11"/>
        <v/>
      </c>
      <c r="AB259" s="206"/>
      <c r="AC259" s="206"/>
      <c r="AD259" s="206"/>
      <c r="AE259" s="54" t="str">
        <f t="shared" si="9"/>
        <v/>
      </c>
      <c r="AF259" s="54"/>
      <c r="AG259" s="54"/>
      <c r="AH259" s="54"/>
      <c r="AI259" s="54"/>
      <c r="AJ259" s="54"/>
      <c r="AK259" s="54"/>
      <c r="AL259" s="54"/>
      <c r="AM259" s="54"/>
      <c r="AN259" s="54"/>
      <c r="AO259" s="54"/>
      <c r="AP259" s="54"/>
    </row>
    <row r="260" spans="1:42" x14ac:dyDescent="0.25">
      <c r="A260" s="205"/>
      <c r="F260" s="33" t="str">
        <f>IFERROR(VLOOKUP(D260,'Tabelas auxiliares'!$A$3:$B$62,2,FALSE),"")</f>
        <v/>
      </c>
      <c r="G260" s="33" t="str">
        <f>IFERROR(VLOOKUP($B260,'Tabelas auxiliares'!$A$66:$C$106,2,FALSE),"")</f>
        <v/>
      </c>
      <c r="H260" s="33" t="str">
        <f>IFERROR(VLOOKUP($B260,'Tabelas auxiliares'!$A$66:$C$106,3,FALSE),"")</f>
        <v/>
      </c>
      <c r="I260" s="205"/>
      <c r="J260" s="205"/>
      <c r="K260" s="205"/>
      <c r="L260" s="205"/>
      <c r="M260" s="205"/>
      <c r="N260" s="205"/>
      <c r="O260" s="205"/>
      <c r="P260" s="205"/>
      <c r="Q260" s="205"/>
      <c r="R260" s="205"/>
      <c r="S260" s="205"/>
      <c r="T260" s="205"/>
      <c r="U260" s="205"/>
      <c r="V260" s="205"/>
      <c r="W260" s="205"/>
      <c r="X260" s="205"/>
      <c r="Y260" s="33" t="str">
        <f t="shared" si="10"/>
        <v/>
      </c>
      <c r="Z260" s="33" t="str">
        <f>IF(T260="","",IF(AND(T260&lt;&gt;'Tabelas auxiliares'!$B$240,T260&lt;&gt;'Tabelas auxiliares'!$B$241,T260&lt;&gt;'Tabelas auxiliares'!$C$240,T260&lt;&gt;'Tabelas auxiliares'!$C$241,T260&lt;&gt;'Tabelas auxiliares'!$D$240),"FOLHA DE PESSOAL",IF(Y260='Tabelas auxiliares'!$A$241,"CUSTEIO",IF(Y260='Tabelas auxiliares'!$A$240,"INVESTIMENTO","ERRO - VERIFICAR"))))</f>
        <v/>
      </c>
      <c r="AA260" s="46" t="str">
        <f t="shared" si="11"/>
        <v/>
      </c>
      <c r="AB260" s="206"/>
      <c r="AC260" s="206"/>
      <c r="AD260" s="206"/>
      <c r="AE260" s="54" t="str">
        <f t="shared" si="9"/>
        <v/>
      </c>
      <c r="AF260" s="54"/>
      <c r="AG260" s="54"/>
      <c r="AH260" s="54"/>
      <c r="AI260" s="54"/>
      <c r="AJ260" s="54"/>
      <c r="AK260" s="54"/>
      <c r="AL260" s="54"/>
      <c r="AM260" s="54"/>
      <c r="AN260" s="54"/>
      <c r="AO260" s="54"/>
      <c r="AP260" s="54"/>
    </row>
    <row r="261" spans="1:42" x14ac:dyDescent="0.25">
      <c r="A261" s="205"/>
      <c r="F261" s="33" t="str">
        <f>IFERROR(VLOOKUP(D261,'Tabelas auxiliares'!$A$3:$B$62,2,FALSE),"")</f>
        <v/>
      </c>
      <c r="G261" s="33" t="str">
        <f>IFERROR(VLOOKUP($B261,'Tabelas auxiliares'!$A$66:$C$106,2,FALSE),"")</f>
        <v/>
      </c>
      <c r="H261" s="33" t="str">
        <f>IFERROR(VLOOKUP($B261,'Tabelas auxiliares'!$A$66:$C$106,3,FALSE),"")</f>
        <v/>
      </c>
      <c r="I261" s="205"/>
      <c r="J261" s="205"/>
      <c r="K261" s="205"/>
      <c r="L261" s="205"/>
      <c r="M261" s="205"/>
      <c r="N261" s="205"/>
      <c r="O261" s="205"/>
      <c r="P261" s="205"/>
      <c r="Q261" s="205"/>
      <c r="R261" s="205"/>
      <c r="S261" s="205"/>
      <c r="T261" s="205"/>
      <c r="U261" s="205"/>
      <c r="V261" s="205"/>
      <c r="W261" s="205"/>
      <c r="X261" s="205"/>
      <c r="Y261" s="33" t="str">
        <f t="shared" si="10"/>
        <v/>
      </c>
      <c r="Z261" s="33" t="str">
        <f>IF(T261="","",IF(AND(T261&lt;&gt;'Tabelas auxiliares'!$B$240,T261&lt;&gt;'Tabelas auxiliares'!$B$241,T261&lt;&gt;'Tabelas auxiliares'!$C$240,T261&lt;&gt;'Tabelas auxiliares'!$C$241,T261&lt;&gt;'Tabelas auxiliares'!$D$240),"FOLHA DE PESSOAL",IF(Y261='Tabelas auxiliares'!$A$241,"CUSTEIO",IF(Y261='Tabelas auxiliares'!$A$240,"INVESTIMENTO","ERRO - VERIFICAR"))))</f>
        <v/>
      </c>
      <c r="AA261" s="46" t="str">
        <f t="shared" si="11"/>
        <v/>
      </c>
      <c r="AB261" s="206"/>
      <c r="AC261" s="206"/>
      <c r="AD261" s="206"/>
      <c r="AE261" s="54" t="str">
        <f t="shared" ref="AE261:AE324" si="12">LEFT(X261,4)</f>
        <v/>
      </c>
      <c r="AF261" s="54"/>
      <c r="AG261" s="54"/>
      <c r="AH261" s="54"/>
      <c r="AI261" s="54"/>
      <c r="AJ261" s="54"/>
      <c r="AK261" s="54"/>
      <c r="AL261" s="54"/>
      <c r="AM261" s="54"/>
      <c r="AN261" s="54"/>
      <c r="AO261" s="54"/>
      <c r="AP261" s="54"/>
    </row>
    <row r="262" spans="1:42" x14ac:dyDescent="0.25">
      <c r="A262" s="205"/>
      <c r="F262" s="33" t="str">
        <f>IFERROR(VLOOKUP(D262,'Tabelas auxiliares'!$A$3:$B$62,2,FALSE),"")</f>
        <v/>
      </c>
      <c r="G262" s="33" t="str">
        <f>IFERROR(VLOOKUP($B262,'Tabelas auxiliares'!$A$66:$C$106,2,FALSE),"")</f>
        <v/>
      </c>
      <c r="H262" s="33" t="str">
        <f>IFERROR(VLOOKUP($B262,'Tabelas auxiliares'!$A$66:$C$106,3,FALSE),"")</f>
        <v/>
      </c>
      <c r="I262" s="205"/>
      <c r="J262" s="205"/>
      <c r="K262" s="205"/>
      <c r="L262" s="205"/>
      <c r="M262" s="205"/>
      <c r="N262" s="205"/>
      <c r="O262" s="205"/>
      <c r="P262" s="205"/>
      <c r="Q262" s="205"/>
      <c r="R262" s="205"/>
      <c r="S262" s="205"/>
      <c r="T262" s="205"/>
      <c r="U262" s="205"/>
      <c r="V262" s="205"/>
      <c r="W262" s="205"/>
      <c r="X262" s="205"/>
      <c r="Y262" s="33" t="str">
        <f t="shared" si="10"/>
        <v/>
      </c>
      <c r="Z262" s="33" t="str">
        <f>IF(T262="","",IF(AND(T262&lt;&gt;'Tabelas auxiliares'!$B$240,T262&lt;&gt;'Tabelas auxiliares'!$B$241,T262&lt;&gt;'Tabelas auxiliares'!$C$240,T262&lt;&gt;'Tabelas auxiliares'!$C$241,T262&lt;&gt;'Tabelas auxiliares'!$D$240),"FOLHA DE PESSOAL",IF(Y262='Tabelas auxiliares'!$A$241,"CUSTEIO",IF(Y262='Tabelas auxiliares'!$A$240,"INVESTIMENTO","ERRO - VERIFICAR"))))</f>
        <v/>
      </c>
      <c r="AA262" s="46" t="str">
        <f t="shared" si="11"/>
        <v/>
      </c>
      <c r="AB262" s="206"/>
      <c r="AC262" s="206"/>
      <c r="AD262" s="206"/>
      <c r="AE262" s="54" t="str">
        <f t="shared" si="12"/>
        <v/>
      </c>
      <c r="AF262" s="54"/>
      <c r="AG262" s="54"/>
      <c r="AH262" s="54"/>
      <c r="AI262" s="54"/>
      <c r="AJ262" s="54"/>
      <c r="AK262" s="54"/>
      <c r="AL262" s="54"/>
      <c r="AM262" s="54"/>
      <c r="AN262" s="54"/>
      <c r="AO262" s="54"/>
      <c r="AP262" s="54"/>
    </row>
    <row r="263" spans="1:42" x14ac:dyDescent="0.25">
      <c r="A263" s="205"/>
      <c r="F263" s="33" t="str">
        <f>IFERROR(VLOOKUP(D263,'Tabelas auxiliares'!$A$3:$B$62,2,FALSE),"")</f>
        <v/>
      </c>
      <c r="G263" s="33" t="str">
        <f>IFERROR(VLOOKUP($B263,'Tabelas auxiliares'!$A$66:$C$106,2,FALSE),"")</f>
        <v/>
      </c>
      <c r="H263" s="33" t="str">
        <f>IFERROR(VLOOKUP($B263,'Tabelas auxiliares'!$A$66:$C$106,3,FALSE),"")</f>
        <v/>
      </c>
      <c r="I263" s="205"/>
      <c r="J263" s="205"/>
      <c r="K263" s="205"/>
      <c r="L263" s="205"/>
      <c r="M263" s="205"/>
      <c r="N263" s="205"/>
      <c r="O263" s="205"/>
      <c r="P263" s="205"/>
      <c r="Q263" s="205"/>
      <c r="R263" s="205"/>
      <c r="S263" s="205"/>
      <c r="T263" s="205"/>
      <c r="U263" s="205"/>
      <c r="V263" s="205"/>
      <c r="W263" s="205"/>
      <c r="X263" s="205"/>
      <c r="Y263" s="33" t="str">
        <f t="shared" si="10"/>
        <v/>
      </c>
      <c r="Z263" s="33" t="str">
        <f>IF(T263="","",IF(AND(T263&lt;&gt;'Tabelas auxiliares'!$B$240,T263&lt;&gt;'Tabelas auxiliares'!$B$241,T263&lt;&gt;'Tabelas auxiliares'!$C$240,T263&lt;&gt;'Tabelas auxiliares'!$C$241,T263&lt;&gt;'Tabelas auxiliares'!$D$240),"FOLHA DE PESSOAL",IF(Y263='Tabelas auxiliares'!$A$241,"CUSTEIO",IF(Y263='Tabelas auxiliares'!$A$240,"INVESTIMENTO","ERRO - VERIFICAR"))))</f>
        <v/>
      </c>
      <c r="AA263" s="46" t="str">
        <f t="shared" si="11"/>
        <v/>
      </c>
      <c r="AB263" s="206"/>
      <c r="AC263" s="206"/>
      <c r="AD263" s="206"/>
      <c r="AE263" s="54" t="str">
        <f t="shared" si="12"/>
        <v/>
      </c>
      <c r="AF263" s="54"/>
      <c r="AG263" s="54"/>
      <c r="AH263" s="54"/>
      <c r="AI263" s="54"/>
      <c r="AJ263" s="54"/>
      <c r="AK263" s="54"/>
      <c r="AL263" s="54"/>
      <c r="AM263" s="54"/>
      <c r="AN263" s="54"/>
      <c r="AO263" s="54"/>
      <c r="AP263" s="54"/>
    </row>
    <row r="264" spans="1:42" x14ac:dyDescent="0.25">
      <c r="A264" s="205"/>
      <c r="F264" s="33" t="str">
        <f>IFERROR(VLOOKUP(D264,'Tabelas auxiliares'!$A$3:$B$62,2,FALSE),"")</f>
        <v/>
      </c>
      <c r="G264" s="33" t="str">
        <f>IFERROR(VLOOKUP($B264,'Tabelas auxiliares'!$A$66:$C$106,2,FALSE),"")</f>
        <v/>
      </c>
      <c r="H264" s="33" t="str">
        <f>IFERROR(VLOOKUP($B264,'Tabelas auxiliares'!$A$66:$C$106,3,FALSE),"")</f>
        <v/>
      </c>
      <c r="I264" s="205"/>
      <c r="J264" s="205"/>
      <c r="K264" s="205"/>
      <c r="L264" s="205"/>
      <c r="M264" s="205"/>
      <c r="N264" s="205"/>
      <c r="O264" s="205"/>
      <c r="P264" s="205"/>
      <c r="Q264" s="205"/>
      <c r="R264" s="205"/>
      <c r="S264" s="205"/>
      <c r="T264" s="205"/>
      <c r="U264" s="205"/>
      <c r="V264" s="205"/>
      <c r="W264" s="205"/>
      <c r="X264" s="205"/>
      <c r="Y264" s="33" t="str">
        <f t="shared" si="10"/>
        <v/>
      </c>
      <c r="Z264" s="33" t="str">
        <f>IF(T264="","",IF(AND(T264&lt;&gt;'Tabelas auxiliares'!$B$240,T264&lt;&gt;'Tabelas auxiliares'!$B$241,T264&lt;&gt;'Tabelas auxiliares'!$C$240,T264&lt;&gt;'Tabelas auxiliares'!$C$241,T264&lt;&gt;'Tabelas auxiliares'!$D$240),"FOLHA DE PESSOAL",IF(Y264='Tabelas auxiliares'!$A$241,"CUSTEIO",IF(Y264='Tabelas auxiliares'!$A$240,"INVESTIMENTO","ERRO - VERIFICAR"))))</f>
        <v/>
      </c>
      <c r="AA264" s="46" t="str">
        <f t="shared" si="11"/>
        <v/>
      </c>
      <c r="AB264" s="206"/>
      <c r="AC264" s="206"/>
      <c r="AD264" s="206"/>
      <c r="AE264" s="54" t="str">
        <f t="shared" si="12"/>
        <v/>
      </c>
      <c r="AF264" s="54"/>
      <c r="AG264" s="54"/>
      <c r="AH264" s="54"/>
      <c r="AI264" s="54"/>
      <c r="AJ264" s="54"/>
      <c r="AK264" s="54"/>
      <c r="AL264" s="54"/>
      <c r="AM264" s="54"/>
      <c r="AN264" s="54"/>
      <c r="AO264" s="54"/>
      <c r="AP264" s="54"/>
    </row>
    <row r="265" spans="1:42" x14ac:dyDescent="0.25">
      <c r="A265" s="205"/>
      <c r="F265" s="33" t="str">
        <f>IFERROR(VLOOKUP(D265,'Tabelas auxiliares'!$A$3:$B$62,2,FALSE),"")</f>
        <v/>
      </c>
      <c r="G265" s="33" t="str">
        <f>IFERROR(VLOOKUP($B265,'Tabelas auxiliares'!$A$66:$C$106,2,FALSE),"")</f>
        <v/>
      </c>
      <c r="H265" s="33" t="str">
        <f>IFERROR(VLOOKUP($B265,'Tabelas auxiliares'!$A$66:$C$106,3,FALSE),"")</f>
        <v/>
      </c>
      <c r="I265" s="205"/>
      <c r="J265" s="205"/>
      <c r="K265" s="205"/>
      <c r="L265" s="205"/>
      <c r="M265" s="205"/>
      <c r="N265" s="205"/>
      <c r="O265" s="205"/>
      <c r="P265" s="205"/>
      <c r="Q265" s="205"/>
      <c r="R265" s="205"/>
      <c r="S265" s="205"/>
      <c r="T265" s="205"/>
      <c r="U265" s="205"/>
      <c r="V265" s="205"/>
      <c r="W265" s="205"/>
      <c r="X265" s="205"/>
      <c r="Y265" s="33" t="str">
        <f t="shared" si="10"/>
        <v/>
      </c>
      <c r="Z265" s="33" t="str">
        <f>IF(T265="","",IF(AND(T265&lt;&gt;'Tabelas auxiliares'!$B$240,T265&lt;&gt;'Tabelas auxiliares'!$B$241,T265&lt;&gt;'Tabelas auxiliares'!$C$240,T265&lt;&gt;'Tabelas auxiliares'!$C$241,T265&lt;&gt;'Tabelas auxiliares'!$D$240),"FOLHA DE PESSOAL",IF(Y265='Tabelas auxiliares'!$A$241,"CUSTEIO",IF(Y265='Tabelas auxiliares'!$A$240,"INVESTIMENTO","ERRO - VERIFICAR"))))</f>
        <v/>
      </c>
      <c r="AA265" s="46" t="str">
        <f t="shared" si="11"/>
        <v/>
      </c>
      <c r="AB265" s="206"/>
      <c r="AC265" s="206"/>
      <c r="AD265" s="206"/>
      <c r="AE265" s="54" t="str">
        <f t="shared" si="12"/>
        <v/>
      </c>
      <c r="AF265" s="54"/>
      <c r="AG265" s="54"/>
      <c r="AH265" s="54"/>
      <c r="AI265" s="54"/>
      <c r="AJ265" s="54"/>
      <c r="AK265" s="54"/>
      <c r="AL265" s="54"/>
      <c r="AM265" s="54"/>
      <c r="AN265" s="54"/>
      <c r="AO265" s="54"/>
      <c r="AP265" s="54"/>
    </row>
    <row r="266" spans="1:42" x14ac:dyDescent="0.25">
      <c r="A266" s="205"/>
      <c r="F266" s="33" t="str">
        <f>IFERROR(VLOOKUP(D266,'Tabelas auxiliares'!$A$3:$B$62,2,FALSE),"")</f>
        <v/>
      </c>
      <c r="G266" s="33" t="str">
        <f>IFERROR(VLOOKUP($B266,'Tabelas auxiliares'!$A$66:$C$106,2,FALSE),"")</f>
        <v/>
      </c>
      <c r="H266" s="33" t="str">
        <f>IFERROR(VLOOKUP($B266,'Tabelas auxiliares'!$A$66:$C$106,3,FALSE),"")</f>
        <v/>
      </c>
      <c r="I266" s="205"/>
      <c r="J266" s="205"/>
      <c r="K266" s="205"/>
      <c r="L266" s="205"/>
      <c r="M266" s="205"/>
      <c r="N266" s="205"/>
      <c r="O266" s="205"/>
      <c r="P266" s="205"/>
      <c r="Q266" s="205"/>
      <c r="R266" s="205"/>
      <c r="S266" s="205"/>
      <c r="T266" s="205"/>
      <c r="U266" s="205"/>
      <c r="V266" s="205"/>
      <c r="W266" s="205"/>
      <c r="X266" s="205"/>
      <c r="Y266" s="33" t="str">
        <f t="shared" si="10"/>
        <v/>
      </c>
      <c r="Z266" s="33" t="str">
        <f>IF(T266="","",IF(AND(T266&lt;&gt;'Tabelas auxiliares'!$B$240,T266&lt;&gt;'Tabelas auxiliares'!$B$241,T266&lt;&gt;'Tabelas auxiliares'!$C$240,T266&lt;&gt;'Tabelas auxiliares'!$C$241,T266&lt;&gt;'Tabelas auxiliares'!$D$240),"FOLHA DE PESSOAL",IF(Y266='Tabelas auxiliares'!$A$241,"CUSTEIO",IF(Y266='Tabelas auxiliares'!$A$240,"INVESTIMENTO","ERRO - VERIFICAR"))))</f>
        <v/>
      </c>
      <c r="AA266" s="46" t="str">
        <f t="shared" si="11"/>
        <v/>
      </c>
      <c r="AB266" s="206"/>
      <c r="AC266" s="206"/>
      <c r="AD266" s="206"/>
      <c r="AE266" s="54" t="str">
        <f t="shared" si="12"/>
        <v/>
      </c>
      <c r="AF266" s="54"/>
      <c r="AG266" s="54"/>
      <c r="AH266" s="54"/>
      <c r="AI266" s="54"/>
      <c r="AJ266" s="54"/>
      <c r="AK266" s="54"/>
      <c r="AL266" s="54"/>
      <c r="AM266" s="54"/>
      <c r="AN266" s="54"/>
      <c r="AO266" s="54"/>
      <c r="AP266" s="54"/>
    </row>
    <row r="267" spans="1:42" x14ac:dyDescent="0.25">
      <c r="A267" s="205"/>
      <c r="F267" s="33" t="str">
        <f>IFERROR(VLOOKUP(D267,'Tabelas auxiliares'!$A$3:$B$62,2,FALSE),"")</f>
        <v/>
      </c>
      <c r="G267" s="33" t="str">
        <f>IFERROR(VLOOKUP($B267,'Tabelas auxiliares'!$A$66:$C$106,2,FALSE),"")</f>
        <v/>
      </c>
      <c r="H267" s="33" t="str">
        <f>IFERROR(VLOOKUP($B267,'Tabelas auxiliares'!$A$66:$C$106,3,FALSE),"")</f>
        <v/>
      </c>
      <c r="I267" s="205"/>
      <c r="J267" s="205"/>
      <c r="K267" s="205"/>
      <c r="L267" s="205"/>
      <c r="M267" s="205"/>
      <c r="N267" s="205"/>
      <c r="O267" s="205"/>
      <c r="P267" s="205"/>
      <c r="Q267" s="205"/>
      <c r="R267" s="205"/>
      <c r="S267" s="205"/>
      <c r="T267" s="205"/>
      <c r="U267" s="205"/>
      <c r="V267" s="205"/>
      <c r="W267" s="205"/>
      <c r="X267" s="205"/>
      <c r="Y267" s="33" t="str">
        <f t="shared" si="10"/>
        <v/>
      </c>
      <c r="Z267" s="33" t="str">
        <f>IF(T267="","",IF(AND(T267&lt;&gt;'Tabelas auxiliares'!$B$240,T267&lt;&gt;'Tabelas auxiliares'!$B$241,T267&lt;&gt;'Tabelas auxiliares'!$C$240,T267&lt;&gt;'Tabelas auxiliares'!$C$241,T267&lt;&gt;'Tabelas auxiliares'!$D$240),"FOLHA DE PESSOAL",IF(Y267='Tabelas auxiliares'!$A$241,"CUSTEIO",IF(Y267='Tabelas auxiliares'!$A$240,"INVESTIMENTO","ERRO - VERIFICAR"))))</f>
        <v/>
      </c>
      <c r="AA267" s="46" t="str">
        <f t="shared" si="11"/>
        <v/>
      </c>
      <c r="AB267" s="206"/>
      <c r="AC267" s="206"/>
      <c r="AD267" s="206"/>
      <c r="AE267" s="54" t="str">
        <f t="shared" si="12"/>
        <v/>
      </c>
      <c r="AF267" s="54"/>
      <c r="AG267" s="54"/>
      <c r="AH267" s="54"/>
      <c r="AI267" s="54"/>
      <c r="AJ267" s="54"/>
      <c r="AK267" s="54"/>
      <c r="AL267" s="54"/>
      <c r="AM267" s="54"/>
      <c r="AN267" s="54"/>
      <c r="AO267" s="54"/>
      <c r="AP267" s="54"/>
    </row>
    <row r="268" spans="1:42" x14ac:dyDescent="0.25">
      <c r="A268" s="205"/>
      <c r="F268" s="33" t="str">
        <f>IFERROR(VLOOKUP(D268,'Tabelas auxiliares'!$A$3:$B$62,2,FALSE),"")</f>
        <v/>
      </c>
      <c r="G268" s="33" t="str">
        <f>IFERROR(VLOOKUP($B268,'Tabelas auxiliares'!$A$66:$C$106,2,FALSE),"")</f>
        <v/>
      </c>
      <c r="H268" s="33" t="str">
        <f>IFERROR(VLOOKUP($B268,'Tabelas auxiliares'!$A$66:$C$106,3,FALSE),"")</f>
        <v/>
      </c>
      <c r="I268" s="205"/>
      <c r="J268" s="205"/>
      <c r="K268" s="205"/>
      <c r="L268" s="205"/>
      <c r="M268" s="205"/>
      <c r="N268" s="205"/>
      <c r="O268" s="205"/>
      <c r="P268" s="205"/>
      <c r="Q268" s="205"/>
      <c r="R268" s="205"/>
      <c r="S268" s="205"/>
      <c r="T268" s="205"/>
      <c r="U268" s="205"/>
      <c r="V268" s="205"/>
      <c r="W268" s="205"/>
      <c r="X268" s="205"/>
      <c r="Y268" s="33" t="str">
        <f t="shared" si="10"/>
        <v/>
      </c>
      <c r="Z268" s="33" t="str">
        <f>IF(T268="","",IF(AND(T268&lt;&gt;'Tabelas auxiliares'!$B$240,T268&lt;&gt;'Tabelas auxiliares'!$B$241,T268&lt;&gt;'Tabelas auxiliares'!$C$240,T268&lt;&gt;'Tabelas auxiliares'!$C$241,T268&lt;&gt;'Tabelas auxiliares'!$D$240),"FOLHA DE PESSOAL",IF(Y268='Tabelas auxiliares'!$A$241,"CUSTEIO",IF(Y268='Tabelas auxiliares'!$A$240,"INVESTIMENTO","ERRO - VERIFICAR"))))</f>
        <v/>
      </c>
      <c r="AA268" s="46" t="str">
        <f t="shared" si="11"/>
        <v/>
      </c>
      <c r="AB268" s="206"/>
      <c r="AC268" s="206"/>
      <c r="AD268" s="206"/>
      <c r="AE268" s="54" t="str">
        <f t="shared" si="12"/>
        <v/>
      </c>
      <c r="AF268" s="54"/>
      <c r="AG268" s="54"/>
      <c r="AH268" s="54"/>
      <c r="AI268" s="54"/>
      <c r="AJ268" s="54"/>
      <c r="AK268" s="54"/>
      <c r="AL268" s="54"/>
      <c r="AM268" s="54"/>
      <c r="AN268" s="54"/>
      <c r="AO268" s="54"/>
      <c r="AP268" s="54"/>
    </row>
    <row r="269" spans="1:42" x14ac:dyDescent="0.25">
      <c r="A269" s="205"/>
      <c r="F269" s="33" t="str">
        <f>IFERROR(VLOOKUP(D269,'Tabelas auxiliares'!$A$3:$B$62,2,FALSE),"")</f>
        <v/>
      </c>
      <c r="G269" s="33" t="str">
        <f>IFERROR(VLOOKUP($B269,'Tabelas auxiliares'!$A$66:$C$106,2,FALSE),"")</f>
        <v/>
      </c>
      <c r="H269" s="33" t="str">
        <f>IFERROR(VLOOKUP($B269,'Tabelas auxiliares'!$A$66:$C$106,3,FALSE),"")</f>
        <v/>
      </c>
      <c r="I269" s="205"/>
      <c r="J269" s="205"/>
      <c r="K269" s="205"/>
      <c r="L269" s="205"/>
      <c r="M269" s="205"/>
      <c r="N269" s="205"/>
      <c r="O269" s="205"/>
      <c r="P269" s="205"/>
      <c r="Q269" s="205"/>
      <c r="R269" s="205"/>
      <c r="S269" s="205"/>
      <c r="T269" s="205"/>
      <c r="U269" s="205"/>
      <c r="V269" s="205"/>
      <c r="W269" s="205"/>
      <c r="X269" s="205"/>
      <c r="Y269" s="33" t="str">
        <f t="shared" si="6"/>
        <v/>
      </c>
      <c r="Z269" s="33" t="str">
        <f>IF(T269="","",IF(AND(T269&lt;&gt;'Tabelas auxiliares'!$B$240,T269&lt;&gt;'Tabelas auxiliares'!$B$241,T269&lt;&gt;'Tabelas auxiliares'!$C$240,T269&lt;&gt;'Tabelas auxiliares'!$C$241,T269&lt;&gt;'Tabelas auxiliares'!$D$240),"FOLHA DE PESSOAL",IF(Y269='Tabelas auxiliares'!$A$241,"CUSTEIO",IF(Y269='Tabelas auxiliares'!$A$240,"INVESTIMENTO","ERRO - VERIFICAR"))))</f>
        <v/>
      </c>
      <c r="AA269" s="46" t="str">
        <f t="shared" si="7"/>
        <v/>
      </c>
      <c r="AB269" s="206"/>
      <c r="AC269" s="206"/>
      <c r="AD269" s="206"/>
      <c r="AE269" s="54" t="str">
        <f t="shared" si="12"/>
        <v/>
      </c>
      <c r="AF269" s="54"/>
      <c r="AG269" s="54"/>
      <c r="AH269" s="54"/>
      <c r="AI269" s="54"/>
      <c r="AJ269" s="54"/>
      <c r="AK269" s="54"/>
      <c r="AL269" s="54"/>
      <c r="AM269" s="54"/>
      <c r="AN269" s="54"/>
      <c r="AO269" s="54"/>
      <c r="AP269" s="54"/>
    </row>
    <row r="270" spans="1:42" x14ac:dyDescent="0.25">
      <c r="A270" s="205"/>
      <c r="F270" s="33" t="str">
        <f>IFERROR(VLOOKUP(D270,'Tabelas auxiliares'!$A$3:$B$62,2,FALSE),"")</f>
        <v/>
      </c>
      <c r="G270" s="33" t="str">
        <f>IFERROR(VLOOKUP($B270,'Tabelas auxiliares'!$A$66:$C$106,2,FALSE),"")</f>
        <v/>
      </c>
      <c r="H270" s="33" t="str">
        <f>IFERROR(VLOOKUP($B270,'Tabelas auxiliares'!$A$66:$C$106,3,FALSE),"")</f>
        <v/>
      </c>
      <c r="I270" s="205"/>
      <c r="J270" s="205"/>
      <c r="K270" s="205"/>
      <c r="L270" s="205"/>
      <c r="M270" s="205"/>
      <c r="N270" s="205"/>
      <c r="O270" s="205"/>
      <c r="P270" s="205"/>
      <c r="Q270" s="205"/>
      <c r="R270" s="205"/>
      <c r="S270" s="205"/>
      <c r="T270" s="205"/>
      <c r="U270" s="205"/>
      <c r="V270" s="205"/>
      <c r="W270" s="205"/>
      <c r="X270" s="205"/>
      <c r="Y270" s="33" t="str">
        <f t="shared" si="6"/>
        <v/>
      </c>
      <c r="Z270" s="33" t="str">
        <f>IF(T270="","",IF(AND(T270&lt;&gt;'Tabelas auxiliares'!$B$240,T270&lt;&gt;'Tabelas auxiliares'!$B$241,T270&lt;&gt;'Tabelas auxiliares'!$C$240,T270&lt;&gt;'Tabelas auxiliares'!$C$241,T270&lt;&gt;'Tabelas auxiliares'!$D$240),"FOLHA DE PESSOAL",IF(Y270='Tabelas auxiliares'!$A$241,"CUSTEIO",IF(Y270='Tabelas auxiliares'!$A$240,"INVESTIMENTO","ERRO - VERIFICAR"))))</f>
        <v/>
      </c>
      <c r="AA270" s="46" t="str">
        <f t="shared" si="7"/>
        <v/>
      </c>
      <c r="AB270" s="206"/>
      <c r="AC270" s="206"/>
      <c r="AD270" s="206"/>
      <c r="AE270" s="54" t="str">
        <f t="shared" si="12"/>
        <v/>
      </c>
      <c r="AF270" s="54"/>
      <c r="AG270" s="54"/>
      <c r="AH270" s="54"/>
      <c r="AI270" s="54"/>
      <c r="AJ270" s="54"/>
      <c r="AK270" s="54"/>
      <c r="AL270" s="54"/>
      <c r="AM270" s="54"/>
      <c r="AN270" s="54"/>
      <c r="AO270" s="54"/>
      <c r="AP270" s="54"/>
    </row>
    <row r="271" spans="1:42" x14ac:dyDescent="0.25">
      <c r="A271" s="205"/>
      <c r="F271" s="33" t="str">
        <f>IFERROR(VLOOKUP(D271,'Tabelas auxiliares'!$A$3:$B$62,2,FALSE),"")</f>
        <v/>
      </c>
      <c r="G271" s="33" t="str">
        <f>IFERROR(VLOOKUP($B271,'Tabelas auxiliares'!$A$66:$C$106,2,FALSE),"")</f>
        <v/>
      </c>
      <c r="H271" s="33" t="str">
        <f>IFERROR(VLOOKUP($B271,'Tabelas auxiliares'!$A$66:$C$106,3,FALSE),"")</f>
        <v/>
      </c>
      <c r="I271" s="205"/>
      <c r="J271" s="205"/>
      <c r="K271" s="205"/>
      <c r="L271" s="205"/>
      <c r="M271" s="205"/>
      <c r="N271" s="205"/>
      <c r="O271" s="205"/>
      <c r="P271" s="205"/>
      <c r="Q271" s="205"/>
      <c r="R271" s="205"/>
      <c r="S271" s="205"/>
      <c r="T271" s="205"/>
      <c r="U271" s="205"/>
      <c r="V271" s="205"/>
      <c r="W271" s="205"/>
      <c r="X271" s="205"/>
      <c r="Y271" s="33" t="str">
        <f t="shared" si="6"/>
        <v/>
      </c>
      <c r="Z271" s="33" t="str">
        <f>IF(T271="","",IF(AND(T271&lt;&gt;'Tabelas auxiliares'!$B$240,T271&lt;&gt;'Tabelas auxiliares'!$B$241,T271&lt;&gt;'Tabelas auxiliares'!$C$240,T271&lt;&gt;'Tabelas auxiliares'!$C$241,T271&lt;&gt;'Tabelas auxiliares'!$D$240),"FOLHA DE PESSOAL",IF(Y271='Tabelas auxiliares'!$A$241,"CUSTEIO",IF(Y271='Tabelas auxiliares'!$A$240,"INVESTIMENTO","ERRO - VERIFICAR"))))</f>
        <v/>
      </c>
      <c r="AA271" s="46" t="str">
        <f t="shared" si="7"/>
        <v/>
      </c>
      <c r="AB271" s="206"/>
      <c r="AC271" s="206"/>
      <c r="AD271" s="206"/>
      <c r="AE271" s="54" t="str">
        <f t="shared" si="12"/>
        <v/>
      </c>
      <c r="AF271" s="54"/>
      <c r="AG271" s="54"/>
      <c r="AH271" s="54"/>
      <c r="AI271" s="54"/>
      <c r="AJ271" s="54"/>
      <c r="AK271" s="54"/>
      <c r="AL271" s="54"/>
      <c r="AM271" s="54"/>
      <c r="AN271" s="54"/>
      <c r="AO271" s="54"/>
      <c r="AP271" s="54"/>
    </row>
    <row r="272" spans="1:42" x14ac:dyDescent="0.25">
      <c r="A272" s="205"/>
      <c r="F272" s="33" t="str">
        <f>IFERROR(VLOOKUP(D272,'Tabelas auxiliares'!$A$3:$B$62,2,FALSE),"")</f>
        <v/>
      </c>
      <c r="G272" s="33" t="str">
        <f>IFERROR(VLOOKUP($B272,'Tabelas auxiliares'!$A$66:$C$106,2,FALSE),"")</f>
        <v/>
      </c>
      <c r="H272" s="33" t="str">
        <f>IFERROR(VLOOKUP($B272,'Tabelas auxiliares'!$A$66:$C$106,3,FALSE),"")</f>
        <v/>
      </c>
      <c r="I272" s="205"/>
      <c r="J272" s="205"/>
      <c r="K272" s="205"/>
      <c r="L272" s="205"/>
      <c r="M272" s="205"/>
      <c r="N272" s="205"/>
      <c r="O272" s="205"/>
      <c r="P272" s="205"/>
      <c r="Q272" s="205"/>
      <c r="R272" s="205"/>
      <c r="S272" s="205"/>
      <c r="T272" s="205"/>
      <c r="U272" s="205"/>
      <c r="V272" s="205"/>
      <c r="W272" s="205"/>
      <c r="X272" s="205"/>
      <c r="Y272" s="33" t="str">
        <f t="shared" si="6"/>
        <v/>
      </c>
      <c r="Z272" s="33" t="str">
        <f>IF(T272="","",IF(AND(T272&lt;&gt;'Tabelas auxiliares'!$B$240,T272&lt;&gt;'Tabelas auxiliares'!$B$241,T272&lt;&gt;'Tabelas auxiliares'!$C$240,T272&lt;&gt;'Tabelas auxiliares'!$C$241,T272&lt;&gt;'Tabelas auxiliares'!$D$240),"FOLHA DE PESSOAL",IF(Y272='Tabelas auxiliares'!$A$241,"CUSTEIO",IF(Y272='Tabelas auxiliares'!$A$240,"INVESTIMENTO","ERRO - VERIFICAR"))))</f>
        <v/>
      </c>
      <c r="AA272" s="46" t="str">
        <f t="shared" si="7"/>
        <v/>
      </c>
      <c r="AB272" s="206"/>
      <c r="AC272" s="206"/>
      <c r="AD272" s="206"/>
      <c r="AE272" s="54" t="str">
        <f t="shared" si="12"/>
        <v/>
      </c>
      <c r="AF272" s="54"/>
      <c r="AG272" s="54"/>
      <c r="AH272" s="54"/>
      <c r="AI272" s="54"/>
      <c r="AJ272" s="54"/>
      <c r="AK272" s="54"/>
      <c r="AL272" s="54"/>
      <c r="AM272" s="54"/>
      <c r="AN272" s="54"/>
      <c r="AO272" s="54"/>
      <c r="AP272" s="54"/>
    </row>
    <row r="273" spans="1:42" x14ac:dyDescent="0.25">
      <c r="A273" s="205"/>
      <c r="F273" s="33" t="str">
        <f>IFERROR(VLOOKUP(D273,'Tabelas auxiliares'!$A$3:$B$62,2,FALSE),"")</f>
        <v/>
      </c>
      <c r="G273" s="33" t="str">
        <f>IFERROR(VLOOKUP($B273,'Tabelas auxiliares'!$A$66:$C$106,2,FALSE),"")</f>
        <v/>
      </c>
      <c r="H273" s="33" t="str">
        <f>IFERROR(VLOOKUP($B273,'Tabelas auxiliares'!$A$66:$C$106,3,FALSE),"")</f>
        <v/>
      </c>
      <c r="I273" s="205"/>
      <c r="J273" s="205"/>
      <c r="K273" s="205"/>
      <c r="L273" s="205"/>
      <c r="M273" s="205"/>
      <c r="N273" s="205"/>
      <c r="O273" s="205"/>
      <c r="P273" s="205"/>
      <c r="Q273" s="205"/>
      <c r="R273" s="205"/>
      <c r="S273" s="205"/>
      <c r="T273" s="205"/>
      <c r="U273" s="205"/>
      <c r="V273" s="205"/>
      <c r="W273" s="205"/>
      <c r="X273" s="205"/>
      <c r="Y273" s="33" t="str">
        <f t="shared" si="6"/>
        <v/>
      </c>
      <c r="Z273" s="33" t="str">
        <f>IF(T273="","",IF(AND(T273&lt;&gt;'Tabelas auxiliares'!$B$240,T273&lt;&gt;'Tabelas auxiliares'!$B$241,T273&lt;&gt;'Tabelas auxiliares'!$C$240,T273&lt;&gt;'Tabelas auxiliares'!$C$241,T273&lt;&gt;'Tabelas auxiliares'!$D$240),"FOLHA DE PESSOAL",IF(Y273='Tabelas auxiliares'!$A$241,"CUSTEIO",IF(Y273='Tabelas auxiliares'!$A$240,"INVESTIMENTO","ERRO - VERIFICAR"))))</f>
        <v/>
      </c>
      <c r="AA273" s="46" t="str">
        <f t="shared" si="7"/>
        <v/>
      </c>
      <c r="AB273" s="206"/>
      <c r="AC273" s="206"/>
      <c r="AD273" s="206"/>
      <c r="AE273" s="54" t="str">
        <f t="shared" si="12"/>
        <v/>
      </c>
      <c r="AF273" s="54"/>
      <c r="AG273" s="54"/>
      <c r="AH273" s="54"/>
      <c r="AI273" s="54"/>
      <c r="AJ273" s="54"/>
      <c r="AK273" s="54"/>
      <c r="AL273" s="54"/>
      <c r="AM273" s="54"/>
      <c r="AN273" s="54"/>
      <c r="AO273" s="54"/>
      <c r="AP273" s="54"/>
    </row>
    <row r="274" spans="1:42" x14ac:dyDescent="0.25">
      <c r="A274" s="205"/>
      <c r="F274" s="33" t="str">
        <f>IFERROR(VLOOKUP(D274,'Tabelas auxiliares'!$A$3:$B$62,2,FALSE),"")</f>
        <v/>
      </c>
      <c r="G274" s="33" t="str">
        <f>IFERROR(VLOOKUP($B274,'Tabelas auxiliares'!$A$66:$C$106,2,FALSE),"")</f>
        <v/>
      </c>
      <c r="H274" s="33" t="str">
        <f>IFERROR(VLOOKUP($B274,'Tabelas auxiliares'!$A$66:$C$106,3,FALSE),"")</f>
        <v/>
      </c>
      <c r="I274" s="205"/>
      <c r="J274" s="205"/>
      <c r="K274" s="205"/>
      <c r="L274" s="205"/>
      <c r="M274" s="205"/>
      <c r="N274" s="205"/>
      <c r="O274" s="205"/>
      <c r="P274" s="205"/>
      <c r="Q274" s="205"/>
      <c r="R274" s="205"/>
      <c r="S274" s="205"/>
      <c r="T274" s="205"/>
      <c r="U274" s="205"/>
      <c r="V274" s="205"/>
      <c r="W274" s="205"/>
      <c r="X274" s="205"/>
      <c r="Y274" s="33" t="str">
        <f t="shared" si="6"/>
        <v/>
      </c>
      <c r="Z274" s="33" t="str">
        <f>IF(T274="","",IF(AND(T274&lt;&gt;'Tabelas auxiliares'!$B$240,T274&lt;&gt;'Tabelas auxiliares'!$B$241,T274&lt;&gt;'Tabelas auxiliares'!$C$240,T274&lt;&gt;'Tabelas auxiliares'!$C$241,T274&lt;&gt;'Tabelas auxiliares'!$D$240),"FOLHA DE PESSOAL",IF(Y274='Tabelas auxiliares'!$A$241,"CUSTEIO",IF(Y274='Tabelas auxiliares'!$A$240,"INVESTIMENTO","ERRO - VERIFICAR"))))</f>
        <v/>
      </c>
      <c r="AA274" s="46" t="str">
        <f t="shared" si="7"/>
        <v/>
      </c>
      <c r="AB274" s="206"/>
      <c r="AC274" s="206"/>
      <c r="AD274" s="206"/>
      <c r="AE274" s="54" t="str">
        <f t="shared" si="12"/>
        <v/>
      </c>
      <c r="AF274" s="54"/>
      <c r="AG274" s="54"/>
      <c r="AH274" s="54"/>
      <c r="AI274" s="54"/>
      <c r="AJ274" s="54"/>
      <c r="AK274" s="54"/>
      <c r="AL274" s="54"/>
      <c r="AM274" s="54"/>
      <c r="AN274" s="54"/>
      <c r="AO274" s="54"/>
      <c r="AP274" s="54"/>
    </row>
    <row r="275" spans="1:42" x14ac:dyDescent="0.25">
      <c r="A275" s="205"/>
      <c r="F275" s="33" t="str">
        <f>IFERROR(VLOOKUP(D275,'Tabelas auxiliares'!$A$3:$B$62,2,FALSE),"")</f>
        <v/>
      </c>
      <c r="G275" s="33" t="str">
        <f>IFERROR(VLOOKUP($B275,'Tabelas auxiliares'!$A$66:$C$106,2,FALSE),"")</f>
        <v/>
      </c>
      <c r="H275" s="33" t="str">
        <f>IFERROR(VLOOKUP($B275,'Tabelas auxiliares'!$A$66:$C$106,3,FALSE),"")</f>
        <v/>
      </c>
      <c r="I275" s="205"/>
      <c r="J275" s="205"/>
      <c r="K275" s="205"/>
      <c r="L275" s="205"/>
      <c r="M275" s="205"/>
      <c r="N275" s="205"/>
      <c r="O275" s="205"/>
      <c r="P275" s="205"/>
      <c r="Q275" s="205"/>
      <c r="R275" s="205"/>
      <c r="S275" s="205"/>
      <c r="T275" s="205"/>
      <c r="U275" s="205"/>
      <c r="V275" s="205"/>
      <c r="W275" s="205"/>
      <c r="X275" s="205"/>
      <c r="Y275" s="33" t="str">
        <f t="shared" si="6"/>
        <v/>
      </c>
      <c r="Z275" s="33" t="str">
        <f>IF(T275="","",IF(AND(T275&lt;&gt;'Tabelas auxiliares'!$B$240,T275&lt;&gt;'Tabelas auxiliares'!$B$241,T275&lt;&gt;'Tabelas auxiliares'!$C$240,T275&lt;&gt;'Tabelas auxiliares'!$C$241,T275&lt;&gt;'Tabelas auxiliares'!$D$240),"FOLHA DE PESSOAL",IF(Y275='Tabelas auxiliares'!$A$241,"CUSTEIO",IF(Y275='Tabelas auxiliares'!$A$240,"INVESTIMENTO","ERRO - VERIFICAR"))))</f>
        <v/>
      </c>
      <c r="AA275" s="46" t="str">
        <f t="shared" si="7"/>
        <v/>
      </c>
      <c r="AB275" s="206"/>
      <c r="AC275" s="206"/>
      <c r="AD275" s="206"/>
      <c r="AE275" s="54" t="str">
        <f t="shared" si="12"/>
        <v/>
      </c>
      <c r="AF275" s="54"/>
      <c r="AG275" s="54"/>
      <c r="AH275" s="54"/>
      <c r="AI275" s="54"/>
      <c r="AJ275" s="54"/>
      <c r="AK275" s="54"/>
      <c r="AL275" s="54"/>
      <c r="AM275" s="54"/>
      <c r="AN275" s="54"/>
      <c r="AO275" s="54"/>
      <c r="AP275" s="54"/>
    </row>
    <row r="276" spans="1:42" x14ac:dyDescent="0.25">
      <c r="A276" s="205"/>
      <c r="F276" s="33" t="str">
        <f>IFERROR(VLOOKUP(D276,'Tabelas auxiliares'!$A$3:$B$62,2,FALSE),"")</f>
        <v/>
      </c>
      <c r="G276" s="33" t="str">
        <f>IFERROR(VLOOKUP($B276,'Tabelas auxiliares'!$A$66:$C$106,2,FALSE),"")</f>
        <v/>
      </c>
      <c r="H276" s="33" t="str">
        <f>IFERROR(VLOOKUP($B276,'Tabelas auxiliares'!$A$66:$C$106,3,FALSE),"")</f>
        <v/>
      </c>
      <c r="I276" s="205"/>
      <c r="J276" s="205"/>
      <c r="K276" s="205"/>
      <c r="L276" s="205"/>
      <c r="M276" s="205"/>
      <c r="N276" s="205"/>
      <c r="O276" s="205"/>
      <c r="P276" s="205"/>
      <c r="Q276" s="205"/>
      <c r="R276" s="205"/>
      <c r="S276" s="205"/>
      <c r="T276" s="205"/>
      <c r="U276" s="205"/>
      <c r="V276" s="205"/>
      <c r="W276" s="205"/>
      <c r="X276" s="205"/>
      <c r="Y276" s="33" t="str">
        <f t="shared" si="6"/>
        <v/>
      </c>
      <c r="Z276" s="33" t="str">
        <f>IF(T276="","",IF(AND(T276&lt;&gt;'Tabelas auxiliares'!$B$240,T276&lt;&gt;'Tabelas auxiliares'!$B$241,T276&lt;&gt;'Tabelas auxiliares'!$C$240,T276&lt;&gt;'Tabelas auxiliares'!$C$241,T276&lt;&gt;'Tabelas auxiliares'!$D$240),"FOLHA DE PESSOAL",IF(Y276='Tabelas auxiliares'!$A$241,"CUSTEIO",IF(Y276='Tabelas auxiliares'!$A$240,"INVESTIMENTO","ERRO - VERIFICAR"))))</f>
        <v/>
      </c>
      <c r="AA276" s="46" t="str">
        <f t="shared" si="7"/>
        <v/>
      </c>
      <c r="AB276" s="206"/>
      <c r="AC276" s="206"/>
      <c r="AD276" s="206"/>
      <c r="AE276" s="54" t="str">
        <f t="shared" si="12"/>
        <v/>
      </c>
      <c r="AF276" s="54"/>
      <c r="AG276" s="54"/>
      <c r="AH276" s="54"/>
      <c r="AI276" s="54"/>
      <c r="AJ276" s="54"/>
      <c r="AK276" s="54"/>
      <c r="AL276" s="54"/>
      <c r="AM276" s="54"/>
      <c r="AN276" s="54"/>
      <c r="AO276" s="54"/>
      <c r="AP276" s="54"/>
    </row>
    <row r="277" spans="1:42" x14ac:dyDescent="0.25">
      <c r="A277" s="205"/>
      <c r="F277" s="33" t="str">
        <f>IFERROR(VLOOKUP(D277,'Tabelas auxiliares'!$A$3:$B$62,2,FALSE),"")</f>
        <v/>
      </c>
      <c r="G277" s="33" t="str">
        <f>IFERROR(VLOOKUP($B277,'Tabelas auxiliares'!$A$66:$C$106,2,FALSE),"")</f>
        <v/>
      </c>
      <c r="H277" s="33" t="str">
        <f>IFERROR(VLOOKUP($B277,'Tabelas auxiliares'!$A$66:$C$106,3,FALSE),"")</f>
        <v/>
      </c>
      <c r="I277" s="205"/>
      <c r="J277" s="205"/>
      <c r="K277" s="205"/>
      <c r="L277" s="205"/>
      <c r="M277" s="205"/>
      <c r="N277" s="205"/>
      <c r="O277" s="205"/>
      <c r="P277" s="205"/>
      <c r="Q277" s="205"/>
      <c r="R277" s="205"/>
      <c r="S277" s="205"/>
      <c r="T277" s="205"/>
      <c r="U277" s="205"/>
      <c r="V277" s="205"/>
      <c r="W277" s="205"/>
      <c r="X277" s="205"/>
      <c r="Y277" s="33" t="str">
        <f t="shared" si="6"/>
        <v/>
      </c>
      <c r="Z277" s="33" t="str">
        <f>IF(T277="","",IF(AND(T277&lt;&gt;'Tabelas auxiliares'!$B$240,T277&lt;&gt;'Tabelas auxiliares'!$B$241,T277&lt;&gt;'Tabelas auxiliares'!$C$240,T277&lt;&gt;'Tabelas auxiliares'!$C$241,T277&lt;&gt;'Tabelas auxiliares'!$D$240),"FOLHA DE PESSOAL",IF(Y277='Tabelas auxiliares'!$A$241,"CUSTEIO",IF(Y277='Tabelas auxiliares'!$A$240,"INVESTIMENTO","ERRO - VERIFICAR"))))</f>
        <v/>
      </c>
      <c r="AA277" s="46" t="str">
        <f t="shared" si="7"/>
        <v/>
      </c>
      <c r="AB277" s="206"/>
      <c r="AC277" s="206"/>
      <c r="AD277" s="206"/>
      <c r="AE277" s="54" t="str">
        <f t="shared" si="12"/>
        <v/>
      </c>
      <c r="AF277" s="54"/>
      <c r="AG277" s="54"/>
      <c r="AH277" s="54"/>
      <c r="AI277" s="54"/>
      <c r="AJ277" s="54"/>
      <c r="AK277" s="54"/>
      <c r="AL277" s="54"/>
      <c r="AM277" s="54"/>
      <c r="AN277" s="54"/>
      <c r="AO277" s="54"/>
      <c r="AP277" s="54"/>
    </row>
    <row r="278" spans="1:42" x14ac:dyDescent="0.25">
      <c r="A278" s="205"/>
      <c r="F278" s="33" t="str">
        <f>IFERROR(VLOOKUP(D278,'Tabelas auxiliares'!$A$3:$B$62,2,FALSE),"")</f>
        <v/>
      </c>
      <c r="G278" s="33" t="str">
        <f>IFERROR(VLOOKUP($B278,'Tabelas auxiliares'!$A$66:$C$106,2,FALSE),"")</f>
        <v/>
      </c>
      <c r="H278" s="33" t="str">
        <f>IFERROR(VLOOKUP($B278,'Tabelas auxiliares'!$A$66:$C$106,3,FALSE),"")</f>
        <v/>
      </c>
      <c r="I278" s="205"/>
      <c r="J278" s="205"/>
      <c r="K278" s="205"/>
      <c r="L278" s="205"/>
      <c r="M278" s="205"/>
      <c r="N278" s="205"/>
      <c r="O278" s="205"/>
      <c r="P278" s="205"/>
      <c r="Q278" s="205"/>
      <c r="R278" s="205"/>
      <c r="S278" s="205"/>
      <c r="T278" s="205"/>
      <c r="U278" s="205"/>
      <c r="V278" s="205"/>
      <c r="W278" s="205"/>
      <c r="X278" s="205"/>
      <c r="Y278" s="33" t="str">
        <f t="shared" si="6"/>
        <v/>
      </c>
      <c r="Z278" s="33" t="str">
        <f>IF(T278="","",IF(AND(T278&lt;&gt;'Tabelas auxiliares'!$B$240,T278&lt;&gt;'Tabelas auxiliares'!$B$241,T278&lt;&gt;'Tabelas auxiliares'!$C$240,T278&lt;&gt;'Tabelas auxiliares'!$C$241,T278&lt;&gt;'Tabelas auxiliares'!$D$240),"FOLHA DE PESSOAL",IF(Y278='Tabelas auxiliares'!$A$241,"CUSTEIO",IF(Y278='Tabelas auxiliares'!$A$240,"INVESTIMENTO","ERRO - VERIFICAR"))))</f>
        <v/>
      </c>
      <c r="AA278" s="46" t="str">
        <f t="shared" si="7"/>
        <v/>
      </c>
      <c r="AB278" s="206"/>
      <c r="AC278" s="206"/>
      <c r="AD278" s="206"/>
      <c r="AE278" s="54" t="str">
        <f t="shared" si="12"/>
        <v/>
      </c>
      <c r="AF278" s="54"/>
      <c r="AG278" s="54"/>
      <c r="AH278" s="54"/>
      <c r="AI278" s="54"/>
      <c r="AJ278" s="54"/>
      <c r="AK278" s="54"/>
      <c r="AL278" s="54"/>
      <c r="AM278" s="54"/>
      <c r="AN278" s="54"/>
      <c r="AO278" s="54"/>
      <c r="AP278" s="54"/>
    </row>
    <row r="279" spans="1:42" x14ac:dyDescent="0.25">
      <c r="A279" s="205"/>
      <c r="F279" s="33" t="str">
        <f>IFERROR(VLOOKUP(D279,'Tabelas auxiliares'!$A$3:$B$62,2,FALSE),"")</f>
        <v/>
      </c>
      <c r="G279" s="33" t="str">
        <f>IFERROR(VLOOKUP($B279,'Tabelas auxiliares'!$A$66:$C$106,2,FALSE),"")</f>
        <v/>
      </c>
      <c r="H279" s="33" t="str">
        <f>IFERROR(VLOOKUP($B279,'Tabelas auxiliares'!$A$66:$C$106,3,FALSE),"")</f>
        <v/>
      </c>
      <c r="I279" s="205"/>
      <c r="J279" s="205"/>
      <c r="K279" s="205"/>
      <c r="L279" s="205"/>
      <c r="M279" s="205"/>
      <c r="N279" s="205"/>
      <c r="O279" s="205"/>
      <c r="P279" s="205"/>
      <c r="Q279" s="205"/>
      <c r="R279" s="205"/>
      <c r="S279" s="205"/>
      <c r="T279" s="205"/>
      <c r="U279" s="205"/>
      <c r="V279" s="205"/>
      <c r="W279" s="205"/>
      <c r="X279" s="205"/>
      <c r="Y279" s="33" t="str">
        <f t="shared" si="6"/>
        <v/>
      </c>
      <c r="Z279" s="33" t="str">
        <f>IF(T279="","",IF(AND(T279&lt;&gt;'Tabelas auxiliares'!$B$240,T279&lt;&gt;'Tabelas auxiliares'!$B$241,T279&lt;&gt;'Tabelas auxiliares'!$C$240,T279&lt;&gt;'Tabelas auxiliares'!$C$241,T279&lt;&gt;'Tabelas auxiliares'!$D$240),"FOLHA DE PESSOAL",IF(Y279='Tabelas auxiliares'!$A$241,"CUSTEIO",IF(Y279='Tabelas auxiliares'!$A$240,"INVESTIMENTO","ERRO - VERIFICAR"))))</f>
        <v/>
      </c>
      <c r="AA279" s="46" t="str">
        <f t="shared" si="7"/>
        <v/>
      </c>
      <c r="AB279" s="206"/>
      <c r="AC279" s="206"/>
      <c r="AD279" s="206"/>
      <c r="AE279" s="54" t="str">
        <f t="shared" si="12"/>
        <v/>
      </c>
      <c r="AF279" s="54"/>
      <c r="AG279" s="54"/>
      <c r="AH279" s="54"/>
      <c r="AI279" s="54"/>
      <c r="AJ279" s="54"/>
      <c r="AK279" s="54"/>
      <c r="AL279" s="54"/>
      <c r="AM279" s="54"/>
      <c r="AN279" s="54"/>
      <c r="AO279" s="54"/>
      <c r="AP279" s="54"/>
    </row>
    <row r="280" spans="1:42" x14ac:dyDescent="0.25">
      <c r="A280" s="205"/>
      <c r="F280" s="33" t="str">
        <f>IFERROR(VLOOKUP(D280,'Tabelas auxiliares'!$A$3:$B$62,2,FALSE),"")</f>
        <v/>
      </c>
      <c r="G280" s="33" t="str">
        <f>IFERROR(VLOOKUP($B280,'Tabelas auxiliares'!$A$66:$C$106,2,FALSE),"")</f>
        <v/>
      </c>
      <c r="H280" s="33" t="str">
        <f>IFERROR(VLOOKUP($B280,'Tabelas auxiliares'!$A$66:$C$106,3,FALSE),"")</f>
        <v/>
      </c>
      <c r="I280" s="205"/>
      <c r="J280" s="205"/>
      <c r="K280" s="205"/>
      <c r="L280" s="205"/>
      <c r="M280" s="205"/>
      <c r="N280" s="205"/>
      <c r="O280" s="205"/>
      <c r="P280" s="205"/>
      <c r="Q280" s="205"/>
      <c r="R280" s="205"/>
      <c r="S280" s="205"/>
      <c r="T280" s="205"/>
      <c r="U280" s="205"/>
      <c r="V280" s="205"/>
      <c r="W280" s="205"/>
      <c r="X280" s="205"/>
      <c r="Y280" s="33" t="str">
        <f t="shared" si="6"/>
        <v/>
      </c>
      <c r="Z280" s="33" t="str">
        <f>IF(T280="","",IF(AND(T280&lt;&gt;'Tabelas auxiliares'!$B$240,T280&lt;&gt;'Tabelas auxiliares'!$B$241,T280&lt;&gt;'Tabelas auxiliares'!$C$240,T280&lt;&gt;'Tabelas auxiliares'!$C$241,T280&lt;&gt;'Tabelas auxiliares'!$D$240),"FOLHA DE PESSOAL",IF(Y280='Tabelas auxiliares'!$A$241,"CUSTEIO",IF(Y280='Tabelas auxiliares'!$A$240,"INVESTIMENTO","ERRO - VERIFICAR"))))</f>
        <v/>
      </c>
      <c r="AA280" s="46" t="str">
        <f t="shared" si="7"/>
        <v/>
      </c>
      <c r="AB280" s="206"/>
      <c r="AC280" s="206"/>
      <c r="AD280" s="206"/>
      <c r="AE280" s="54" t="str">
        <f t="shared" si="12"/>
        <v/>
      </c>
      <c r="AF280" s="54"/>
      <c r="AG280" s="54"/>
      <c r="AH280" s="54"/>
      <c r="AI280" s="54"/>
      <c r="AJ280" s="54"/>
      <c r="AK280" s="54"/>
      <c r="AL280" s="54"/>
      <c r="AM280" s="54"/>
      <c r="AN280" s="54"/>
      <c r="AO280" s="54"/>
      <c r="AP280" s="54"/>
    </row>
    <row r="281" spans="1:42" x14ac:dyDescent="0.25">
      <c r="A281" s="205"/>
      <c r="F281" s="33" t="str">
        <f>IFERROR(VLOOKUP(D281,'Tabelas auxiliares'!$A$3:$B$62,2,FALSE),"")</f>
        <v/>
      </c>
      <c r="G281" s="33" t="str">
        <f>IFERROR(VLOOKUP($B281,'Tabelas auxiliares'!$A$66:$C$106,2,FALSE),"")</f>
        <v/>
      </c>
      <c r="H281" s="33" t="str">
        <f>IFERROR(VLOOKUP($B281,'Tabelas auxiliares'!$A$66:$C$106,3,FALSE),"")</f>
        <v/>
      </c>
      <c r="I281" s="205"/>
      <c r="J281" s="205"/>
      <c r="K281" s="205"/>
      <c r="L281" s="205"/>
      <c r="M281" s="205"/>
      <c r="N281" s="205"/>
      <c r="O281" s="205"/>
      <c r="P281" s="205"/>
      <c r="Q281" s="205"/>
      <c r="R281" s="205"/>
      <c r="S281" s="205"/>
      <c r="T281" s="205"/>
      <c r="U281" s="205"/>
      <c r="V281" s="205"/>
      <c r="W281" s="205"/>
      <c r="X281" s="205"/>
      <c r="Y281" s="33" t="str">
        <f t="shared" si="6"/>
        <v/>
      </c>
      <c r="Z281" s="33" t="str">
        <f>IF(T281="","",IF(AND(T281&lt;&gt;'Tabelas auxiliares'!$B$240,T281&lt;&gt;'Tabelas auxiliares'!$B$241,T281&lt;&gt;'Tabelas auxiliares'!$C$240,T281&lt;&gt;'Tabelas auxiliares'!$C$241,T281&lt;&gt;'Tabelas auxiliares'!$D$240),"FOLHA DE PESSOAL",IF(Y281='Tabelas auxiliares'!$A$241,"CUSTEIO",IF(Y281='Tabelas auxiliares'!$A$240,"INVESTIMENTO","ERRO - VERIFICAR"))))</f>
        <v/>
      </c>
      <c r="AA281" s="46" t="str">
        <f t="shared" si="7"/>
        <v/>
      </c>
      <c r="AB281" s="206"/>
      <c r="AC281" s="206"/>
      <c r="AD281" s="206"/>
      <c r="AE281" s="54" t="str">
        <f t="shared" si="12"/>
        <v/>
      </c>
      <c r="AF281" s="54"/>
      <c r="AG281" s="54"/>
      <c r="AH281" s="54"/>
      <c r="AI281" s="54"/>
      <c r="AJ281" s="54"/>
      <c r="AK281" s="54"/>
      <c r="AL281" s="54"/>
      <c r="AM281" s="54"/>
      <c r="AN281" s="54"/>
      <c r="AO281" s="54"/>
      <c r="AP281" s="54"/>
    </row>
    <row r="282" spans="1:42" x14ac:dyDescent="0.25">
      <c r="A282" s="205"/>
      <c r="F282" s="33" t="str">
        <f>IFERROR(VLOOKUP(D282,'Tabelas auxiliares'!$A$3:$B$62,2,FALSE),"")</f>
        <v/>
      </c>
      <c r="G282" s="33" t="str">
        <f>IFERROR(VLOOKUP($B282,'Tabelas auxiliares'!$A$66:$C$106,2,FALSE),"")</f>
        <v/>
      </c>
      <c r="H282" s="33" t="str">
        <f>IFERROR(VLOOKUP($B282,'Tabelas auxiliares'!$A$66:$C$106,3,FALSE),"")</f>
        <v/>
      </c>
      <c r="I282" s="205"/>
      <c r="J282" s="205"/>
      <c r="K282" s="205"/>
      <c r="L282" s="205"/>
      <c r="M282" s="205"/>
      <c r="N282" s="205"/>
      <c r="O282" s="205"/>
      <c r="P282" s="205"/>
      <c r="Q282" s="205"/>
      <c r="R282" s="205"/>
      <c r="S282" s="205"/>
      <c r="T282" s="205"/>
      <c r="U282" s="205"/>
      <c r="V282" s="205"/>
      <c r="W282" s="205"/>
      <c r="X282" s="205"/>
      <c r="Y282" s="33" t="str">
        <f t="shared" si="6"/>
        <v/>
      </c>
      <c r="Z282" s="33" t="str">
        <f>IF(T282="","",IF(AND(T282&lt;&gt;'Tabelas auxiliares'!$B$240,T282&lt;&gt;'Tabelas auxiliares'!$B$241,T282&lt;&gt;'Tabelas auxiliares'!$C$240,T282&lt;&gt;'Tabelas auxiliares'!$C$241,T282&lt;&gt;'Tabelas auxiliares'!$D$240),"FOLHA DE PESSOAL",IF(Y282='Tabelas auxiliares'!$A$241,"CUSTEIO",IF(Y282='Tabelas auxiliares'!$A$240,"INVESTIMENTO","ERRO - VERIFICAR"))))</f>
        <v/>
      </c>
      <c r="AA282" s="46" t="str">
        <f t="shared" si="7"/>
        <v/>
      </c>
      <c r="AB282" s="206"/>
      <c r="AC282" s="206"/>
      <c r="AD282" s="206"/>
      <c r="AE282" s="54" t="str">
        <f t="shared" si="12"/>
        <v/>
      </c>
      <c r="AF282" s="54"/>
      <c r="AG282" s="54"/>
      <c r="AH282" s="54"/>
      <c r="AI282" s="54"/>
      <c r="AJ282" s="54"/>
      <c r="AK282" s="54"/>
      <c r="AL282" s="54"/>
      <c r="AM282" s="54"/>
      <c r="AN282" s="54"/>
      <c r="AO282" s="54"/>
      <c r="AP282" s="54"/>
    </row>
    <row r="283" spans="1:42" x14ac:dyDescent="0.25">
      <c r="A283" s="205"/>
      <c r="F283" s="33" t="str">
        <f>IFERROR(VLOOKUP(D283,'Tabelas auxiliares'!$A$3:$B$62,2,FALSE),"")</f>
        <v/>
      </c>
      <c r="G283" s="33" t="str">
        <f>IFERROR(VLOOKUP($B283,'Tabelas auxiliares'!$A$66:$C$106,2,FALSE),"")</f>
        <v/>
      </c>
      <c r="H283" s="33" t="str">
        <f>IFERROR(VLOOKUP($B283,'Tabelas auxiliares'!$A$66:$C$106,3,FALSE),"")</f>
        <v/>
      </c>
      <c r="I283" s="205"/>
      <c r="J283" s="205"/>
      <c r="K283" s="205"/>
      <c r="L283" s="205"/>
      <c r="M283" s="205"/>
      <c r="N283" s="205"/>
      <c r="O283" s="205"/>
      <c r="P283" s="205"/>
      <c r="Q283" s="205"/>
      <c r="R283" s="205"/>
      <c r="S283" s="205"/>
      <c r="T283" s="205"/>
      <c r="U283" s="205"/>
      <c r="V283" s="205"/>
      <c r="W283" s="205"/>
      <c r="X283" s="205"/>
      <c r="Y283" s="33" t="str">
        <f t="shared" si="6"/>
        <v/>
      </c>
      <c r="Z283" s="33" t="str">
        <f>IF(T283="","",IF(AND(T283&lt;&gt;'Tabelas auxiliares'!$B$240,T283&lt;&gt;'Tabelas auxiliares'!$B$241,T283&lt;&gt;'Tabelas auxiliares'!$C$240,T283&lt;&gt;'Tabelas auxiliares'!$C$241,T283&lt;&gt;'Tabelas auxiliares'!$D$240),"FOLHA DE PESSOAL",IF(Y283='Tabelas auxiliares'!$A$241,"CUSTEIO",IF(Y283='Tabelas auxiliares'!$A$240,"INVESTIMENTO","ERRO - VERIFICAR"))))</f>
        <v/>
      </c>
      <c r="AA283" s="46" t="str">
        <f t="shared" si="7"/>
        <v/>
      </c>
      <c r="AB283" s="206"/>
      <c r="AC283" s="206"/>
      <c r="AD283" s="206"/>
      <c r="AE283" s="54" t="str">
        <f t="shared" si="12"/>
        <v/>
      </c>
      <c r="AF283" s="54"/>
      <c r="AG283" s="54"/>
      <c r="AH283" s="54"/>
      <c r="AI283" s="54"/>
      <c r="AJ283" s="54"/>
      <c r="AK283" s="54"/>
      <c r="AL283" s="54"/>
      <c r="AM283" s="54"/>
      <c r="AN283" s="54"/>
      <c r="AO283" s="54"/>
      <c r="AP283" s="54"/>
    </row>
    <row r="284" spans="1:42" x14ac:dyDescent="0.25">
      <c r="A284" s="205"/>
      <c r="F284" s="33" t="str">
        <f>IFERROR(VLOOKUP(D284,'Tabelas auxiliares'!$A$3:$B$62,2,FALSE),"")</f>
        <v/>
      </c>
      <c r="G284" s="33" t="str">
        <f>IFERROR(VLOOKUP($B284,'Tabelas auxiliares'!$A$66:$C$106,2,FALSE),"")</f>
        <v/>
      </c>
      <c r="H284" s="33" t="str">
        <f>IFERROR(VLOOKUP($B284,'Tabelas auxiliares'!$A$66:$C$106,3,FALSE),"")</f>
        <v/>
      </c>
      <c r="I284" s="205"/>
      <c r="J284" s="205"/>
      <c r="K284" s="205"/>
      <c r="L284" s="205"/>
      <c r="M284" s="205"/>
      <c r="N284" s="205"/>
      <c r="O284" s="205"/>
      <c r="P284" s="205"/>
      <c r="Q284" s="205"/>
      <c r="R284" s="205"/>
      <c r="S284" s="205"/>
      <c r="T284" s="205"/>
      <c r="U284" s="205"/>
      <c r="V284" s="205"/>
      <c r="W284" s="205"/>
      <c r="X284" s="205"/>
      <c r="Y284" s="33" t="str">
        <f t="shared" si="6"/>
        <v/>
      </c>
      <c r="Z284" s="33" t="str">
        <f>IF(T284="","",IF(AND(T284&lt;&gt;'Tabelas auxiliares'!$B$240,T284&lt;&gt;'Tabelas auxiliares'!$B$241,T284&lt;&gt;'Tabelas auxiliares'!$C$240,T284&lt;&gt;'Tabelas auxiliares'!$C$241,T284&lt;&gt;'Tabelas auxiliares'!$D$240),"FOLHA DE PESSOAL",IF(Y284='Tabelas auxiliares'!$A$241,"CUSTEIO",IF(Y284='Tabelas auxiliares'!$A$240,"INVESTIMENTO","ERRO - VERIFICAR"))))</f>
        <v/>
      </c>
      <c r="AA284" s="46" t="str">
        <f t="shared" si="7"/>
        <v/>
      </c>
      <c r="AB284" s="206"/>
      <c r="AC284" s="206"/>
      <c r="AD284" s="205"/>
      <c r="AE284" s="54" t="str">
        <f t="shared" si="12"/>
        <v/>
      </c>
      <c r="AF284" s="54"/>
      <c r="AG284" s="54"/>
      <c r="AH284" s="54"/>
      <c r="AI284" s="54"/>
      <c r="AJ284" s="54"/>
      <c r="AK284" s="54"/>
      <c r="AL284" s="54"/>
      <c r="AM284" s="54"/>
      <c r="AN284" s="54"/>
      <c r="AO284" s="54"/>
      <c r="AP284" s="54"/>
    </row>
    <row r="285" spans="1:42" x14ac:dyDescent="0.25">
      <c r="A285" s="205"/>
      <c r="F285" s="33" t="str">
        <f>IFERROR(VLOOKUP(D285,'Tabelas auxiliares'!$A$3:$B$62,2,FALSE),"")</f>
        <v/>
      </c>
      <c r="G285" s="33" t="str">
        <f>IFERROR(VLOOKUP($B285,'Tabelas auxiliares'!$A$66:$C$106,2,FALSE),"")</f>
        <v/>
      </c>
      <c r="H285" s="33" t="str">
        <f>IFERROR(VLOOKUP($B285,'Tabelas auxiliares'!$A$66:$C$106,3,FALSE),"")</f>
        <v/>
      </c>
      <c r="I285" s="205"/>
      <c r="J285" s="205"/>
      <c r="K285" s="205"/>
      <c r="L285" s="205"/>
      <c r="M285" s="205"/>
      <c r="N285" s="205"/>
      <c r="O285" s="205"/>
      <c r="P285" s="205"/>
      <c r="Q285" s="205"/>
      <c r="R285" s="205"/>
      <c r="S285" s="205"/>
      <c r="T285" s="205"/>
      <c r="U285" s="205"/>
      <c r="V285" s="205"/>
      <c r="W285" s="205"/>
      <c r="X285" s="205"/>
      <c r="Y285" s="33" t="str">
        <f t="shared" si="6"/>
        <v/>
      </c>
      <c r="Z285" s="33" t="str">
        <f>IF(T285="","",IF(AND(T285&lt;&gt;'Tabelas auxiliares'!$B$240,T285&lt;&gt;'Tabelas auxiliares'!$B$241,T285&lt;&gt;'Tabelas auxiliares'!$C$240,T285&lt;&gt;'Tabelas auxiliares'!$C$241,T285&lt;&gt;'Tabelas auxiliares'!$D$240),"FOLHA DE PESSOAL",IF(Y285='Tabelas auxiliares'!$A$241,"CUSTEIO",IF(Y285='Tabelas auxiliares'!$A$240,"INVESTIMENTO","ERRO - VERIFICAR"))))</f>
        <v/>
      </c>
      <c r="AA285" s="46" t="str">
        <f t="shared" si="7"/>
        <v/>
      </c>
      <c r="AB285" s="206"/>
      <c r="AC285" s="206"/>
      <c r="AD285" s="205"/>
      <c r="AE285" s="54" t="str">
        <f t="shared" si="12"/>
        <v/>
      </c>
      <c r="AF285" s="54"/>
      <c r="AG285" s="54"/>
      <c r="AH285" s="54"/>
      <c r="AI285" s="54"/>
      <c r="AJ285" s="54"/>
      <c r="AK285" s="54"/>
      <c r="AL285" s="54"/>
      <c r="AM285" s="54"/>
      <c r="AN285" s="54"/>
      <c r="AO285" s="54"/>
      <c r="AP285" s="54"/>
    </row>
    <row r="286" spans="1:42" x14ac:dyDescent="0.25">
      <c r="A286" s="205"/>
      <c r="F286" s="33" t="str">
        <f>IFERROR(VLOOKUP(D286,'Tabelas auxiliares'!$A$3:$B$62,2,FALSE),"")</f>
        <v/>
      </c>
      <c r="G286" s="33" t="str">
        <f>IFERROR(VLOOKUP($B286,'Tabelas auxiliares'!$A$66:$C$106,2,FALSE),"")</f>
        <v/>
      </c>
      <c r="H286" s="33" t="str">
        <f>IFERROR(VLOOKUP($B286,'Tabelas auxiliares'!$A$66:$C$106,3,FALSE),"")</f>
        <v/>
      </c>
      <c r="I286" s="205"/>
      <c r="J286" s="205"/>
      <c r="K286" s="205"/>
      <c r="L286" s="205"/>
      <c r="M286" s="205"/>
      <c r="N286" s="205"/>
      <c r="O286" s="205"/>
      <c r="P286" s="205"/>
      <c r="Q286" s="205"/>
      <c r="R286" s="205"/>
      <c r="S286" s="205"/>
      <c r="T286" s="205"/>
      <c r="U286" s="205"/>
      <c r="V286" s="205"/>
      <c r="W286" s="205"/>
      <c r="X286" s="205"/>
      <c r="Y286" s="33" t="str">
        <f t="shared" si="6"/>
        <v/>
      </c>
      <c r="Z286" s="33" t="str">
        <f>IF(T286="","",IF(AND(T286&lt;&gt;'Tabelas auxiliares'!$B$240,T286&lt;&gt;'Tabelas auxiliares'!$B$241,T286&lt;&gt;'Tabelas auxiliares'!$C$240,T286&lt;&gt;'Tabelas auxiliares'!$C$241,T286&lt;&gt;'Tabelas auxiliares'!$D$240),"FOLHA DE PESSOAL",IF(Y286='Tabelas auxiliares'!$A$241,"CUSTEIO",IF(Y286='Tabelas auxiliares'!$A$240,"INVESTIMENTO","ERRO - VERIFICAR"))))</f>
        <v/>
      </c>
      <c r="AA286" s="46" t="str">
        <f t="shared" si="7"/>
        <v/>
      </c>
      <c r="AB286" s="206"/>
      <c r="AC286" s="206"/>
      <c r="AD286" s="206"/>
      <c r="AE286" s="54" t="str">
        <f t="shared" si="12"/>
        <v/>
      </c>
      <c r="AF286" s="54"/>
      <c r="AG286" s="54"/>
      <c r="AH286" s="54"/>
      <c r="AI286" s="54"/>
      <c r="AJ286" s="54"/>
      <c r="AK286" s="54"/>
      <c r="AL286" s="54"/>
      <c r="AM286" s="54"/>
      <c r="AN286" s="54"/>
      <c r="AO286" s="54"/>
      <c r="AP286" s="54"/>
    </row>
    <row r="287" spans="1:42" x14ac:dyDescent="0.25">
      <c r="A287" s="205"/>
      <c r="F287" s="33" t="str">
        <f>IFERROR(VLOOKUP(D287,'Tabelas auxiliares'!$A$3:$B$62,2,FALSE),"")</f>
        <v/>
      </c>
      <c r="G287" s="33" t="str">
        <f>IFERROR(VLOOKUP($B287,'Tabelas auxiliares'!$A$66:$C$106,2,FALSE),"")</f>
        <v/>
      </c>
      <c r="H287" s="33" t="str">
        <f>IFERROR(VLOOKUP($B287,'Tabelas auxiliares'!$A$66:$C$106,3,FALSE),"")</f>
        <v/>
      </c>
      <c r="I287" s="205"/>
      <c r="J287" s="205"/>
      <c r="K287" s="205"/>
      <c r="L287" s="205"/>
      <c r="M287" s="205"/>
      <c r="N287" s="205"/>
      <c r="O287" s="205"/>
      <c r="P287" s="205"/>
      <c r="Q287" s="205"/>
      <c r="R287" s="205"/>
      <c r="S287" s="205"/>
      <c r="T287" s="205"/>
      <c r="U287" s="205"/>
      <c r="V287" s="205"/>
      <c r="W287" s="205"/>
      <c r="X287" s="205"/>
      <c r="Y287" s="33" t="str">
        <f t="shared" si="6"/>
        <v/>
      </c>
      <c r="Z287" s="33" t="str">
        <f>IF(T287="","",IF(AND(T287&lt;&gt;'Tabelas auxiliares'!$B$240,T287&lt;&gt;'Tabelas auxiliares'!$B$241,T287&lt;&gt;'Tabelas auxiliares'!$C$240,T287&lt;&gt;'Tabelas auxiliares'!$C$241,T287&lt;&gt;'Tabelas auxiliares'!$D$240),"FOLHA DE PESSOAL",IF(Y287='Tabelas auxiliares'!$A$241,"CUSTEIO",IF(Y287='Tabelas auxiliares'!$A$240,"INVESTIMENTO","ERRO - VERIFICAR"))))</f>
        <v/>
      </c>
      <c r="AA287" s="46" t="str">
        <f t="shared" si="7"/>
        <v/>
      </c>
      <c r="AB287" s="206"/>
      <c r="AC287" s="206"/>
      <c r="AD287" s="206"/>
      <c r="AE287" s="54" t="str">
        <f t="shared" si="12"/>
        <v/>
      </c>
      <c r="AF287" s="54"/>
      <c r="AG287" s="54"/>
      <c r="AH287" s="54"/>
      <c r="AI287" s="54"/>
      <c r="AJ287" s="54"/>
      <c r="AK287" s="54"/>
      <c r="AL287" s="54"/>
      <c r="AM287" s="54"/>
      <c r="AN287" s="54"/>
      <c r="AO287" s="54"/>
      <c r="AP287" s="54"/>
    </row>
    <row r="288" spans="1:42" x14ac:dyDescent="0.25">
      <c r="A288" s="205"/>
      <c r="F288" s="33" t="str">
        <f>IFERROR(VLOOKUP(D288,'Tabelas auxiliares'!$A$3:$B$62,2,FALSE),"")</f>
        <v/>
      </c>
      <c r="G288" s="33" t="str">
        <f>IFERROR(VLOOKUP($B288,'Tabelas auxiliares'!$A$66:$C$106,2,FALSE),"")</f>
        <v/>
      </c>
      <c r="H288" s="33" t="str">
        <f>IFERROR(VLOOKUP($B288,'Tabelas auxiliares'!$A$66:$C$106,3,FALSE),"")</f>
        <v/>
      </c>
      <c r="I288" s="205"/>
      <c r="J288" s="205"/>
      <c r="K288" s="205"/>
      <c r="L288" s="205"/>
      <c r="M288" s="205"/>
      <c r="N288" s="205"/>
      <c r="O288" s="205"/>
      <c r="P288" s="205"/>
      <c r="Q288" s="205"/>
      <c r="R288" s="205"/>
      <c r="S288" s="205"/>
      <c r="T288" s="205"/>
      <c r="U288" s="205"/>
      <c r="V288" s="205"/>
      <c r="W288" s="205"/>
      <c r="X288" s="205"/>
      <c r="Y288" s="33" t="str">
        <f t="shared" si="6"/>
        <v/>
      </c>
      <c r="Z288" s="33" t="str">
        <f>IF(T288="","",IF(AND(T288&lt;&gt;'Tabelas auxiliares'!$B$240,T288&lt;&gt;'Tabelas auxiliares'!$B$241,T288&lt;&gt;'Tabelas auxiliares'!$C$240,T288&lt;&gt;'Tabelas auxiliares'!$C$241,T288&lt;&gt;'Tabelas auxiliares'!$D$240),"FOLHA DE PESSOAL",IF(Y288='Tabelas auxiliares'!$A$241,"CUSTEIO",IF(Y288='Tabelas auxiliares'!$A$240,"INVESTIMENTO","ERRO - VERIFICAR"))))</f>
        <v/>
      </c>
      <c r="AA288" s="46" t="str">
        <f t="shared" si="7"/>
        <v/>
      </c>
      <c r="AB288" s="206"/>
      <c r="AC288" s="206"/>
      <c r="AD288" s="206"/>
      <c r="AE288" s="54" t="str">
        <f t="shared" si="12"/>
        <v/>
      </c>
      <c r="AF288" s="54"/>
      <c r="AG288" s="54"/>
      <c r="AH288" s="54"/>
      <c r="AI288" s="54"/>
      <c r="AJ288" s="54"/>
      <c r="AK288" s="54"/>
      <c r="AL288" s="54"/>
      <c r="AM288" s="54"/>
      <c r="AN288" s="54"/>
      <c r="AO288" s="54"/>
      <c r="AP288" s="54"/>
    </row>
    <row r="289" spans="1:42" x14ac:dyDescent="0.25">
      <c r="A289" s="205"/>
      <c r="F289" s="33" t="str">
        <f>IFERROR(VLOOKUP(D289,'Tabelas auxiliares'!$A$3:$B$62,2,FALSE),"")</f>
        <v/>
      </c>
      <c r="G289" s="33" t="str">
        <f>IFERROR(VLOOKUP($B289,'Tabelas auxiliares'!$A$66:$C$106,2,FALSE),"")</f>
        <v/>
      </c>
      <c r="H289" s="33" t="str">
        <f>IFERROR(VLOOKUP($B289,'Tabelas auxiliares'!$A$66:$C$106,3,FALSE),"")</f>
        <v/>
      </c>
      <c r="I289" s="205"/>
      <c r="J289" s="205"/>
      <c r="K289" s="205"/>
      <c r="L289" s="205"/>
      <c r="M289" s="205"/>
      <c r="N289" s="205"/>
      <c r="O289" s="205"/>
      <c r="P289" s="205"/>
      <c r="Q289" s="205"/>
      <c r="R289" s="205"/>
      <c r="S289" s="205"/>
      <c r="T289" s="205"/>
      <c r="U289" s="205"/>
      <c r="V289" s="205"/>
      <c r="W289" s="205"/>
      <c r="X289" s="205"/>
      <c r="Y289" s="33" t="str">
        <f t="shared" si="6"/>
        <v/>
      </c>
      <c r="Z289" s="33" t="str">
        <f>IF(T289="","",IF(AND(T289&lt;&gt;'Tabelas auxiliares'!$B$240,T289&lt;&gt;'Tabelas auxiliares'!$B$241,T289&lt;&gt;'Tabelas auxiliares'!$C$240,T289&lt;&gt;'Tabelas auxiliares'!$C$241,T289&lt;&gt;'Tabelas auxiliares'!$D$240),"FOLHA DE PESSOAL",IF(Y289='Tabelas auxiliares'!$A$241,"CUSTEIO",IF(Y289='Tabelas auxiliares'!$A$240,"INVESTIMENTO","ERRO - VERIFICAR"))))</f>
        <v/>
      </c>
      <c r="AA289" s="46" t="str">
        <f t="shared" si="7"/>
        <v/>
      </c>
      <c r="AB289" s="206"/>
      <c r="AC289" s="206"/>
      <c r="AD289" s="205"/>
      <c r="AE289" s="54" t="str">
        <f t="shared" si="12"/>
        <v/>
      </c>
      <c r="AF289" s="54"/>
      <c r="AG289" s="54"/>
      <c r="AH289" s="54"/>
      <c r="AI289" s="54"/>
      <c r="AJ289" s="54"/>
      <c r="AK289" s="54"/>
      <c r="AL289" s="54"/>
      <c r="AM289" s="54"/>
      <c r="AN289" s="54"/>
      <c r="AO289" s="54"/>
      <c r="AP289" s="54"/>
    </row>
    <row r="290" spans="1:42" x14ac:dyDescent="0.25">
      <c r="A290" s="205"/>
      <c r="F290" s="33" t="str">
        <f>IFERROR(VLOOKUP(D290,'Tabelas auxiliares'!$A$3:$B$62,2,FALSE),"")</f>
        <v/>
      </c>
      <c r="G290" s="33" t="str">
        <f>IFERROR(VLOOKUP($B290,'Tabelas auxiliares'!$A$66:$C$106,2,FALSE),"")</f>
        <v/>
      </c>
      <c r="H290" s="33" t="str">
        <f>IFERROR(VLOOKUP($B290,'Tabelas auxiliares'!$A$66:$C$106,3,FALSE),"")</f>
        <v/>
      </c>
      <c r="I290" s="205"/>
      <c r="J290" s="205"/>
      <c r="K290" s="205"/>
      <c r="L290" s="205"/>
      <c r="M290" s="205"/>
      <c r="N290" s="205"/>
      <c r="O290" s="205"/>
      <c r="P290" s="205"/>
      <c r="Q290" s="205"/>
      <c r="R290" s="205"/>
      <c r="S290" s="205"/>
      <c r="T290" s="205"/>
      <c r="U290" s="205"/>
      <c r="V290" s="205"/>
      <c r="W290" s="205"/>
      <c r="X290" s="205"/>
      <c r="Y290" s="33" t="str">
        <f t="shared" si="6"/>
        <v/>
      </c>
      <c r="Z290" s="33" t="str">
        <f>IF(T290="","",IF(AND(T290&lt;&gt;'Tabelas auxiliares'!$B$240,T290&lt;&gt;'Tabelas auxiliares'!$B$241,T290&lt;&gt;'Tabelas auxiliares'!$C$240,T290&lt;&gt;'Tabelas auxiliares'!$C$241,T290&lt;&gt;'Tabelas auxiliares'!$D$240),"FOLHA DE PESSOAL",IF(Y290='Tabelas auxiliares'!$A$241,"CUSTEIO",IF(Y290='Tabelas auxiliares'!$A$240,"INVESTIMENTO","ERRO - VERIFICAR"))))</f>
        <v/>
      </c>
      <c r="AA290" s="46" t="str">
        <f t="shared" si="7"/>
        <v/>
      </c>
      <c r="AB290" s="206"/>
      <c r="AC290" s="206"/>
      <c r="AD290" s="206"/>
      <c r="AE290" s="54" t="str">
        <f t="shared" si="12"/>
        <v/>
      </c>
      <c r="AF290" s="54"/>
      <c r="AG290" s="54"/>
      <c r="AH290" s="54"/>
      <c r="AI290" s="54"/>
      <c r="AJ290" s="54"/>
      <c r="AK290" s="54"/>
      <c r="AL290" s="54"/>
      <c r="AM290" s="54"/>
      <c r="AN290" s="54"/>
      <c r="AO290" s="54"/>
      <c r="AP290" s="54"/>
    </row>
    <row r="291" spans="1:42" x14ac:dyDescent="0.25">
      <c r="A291" s="205"/>
      <c r="F291" s="33" t="str">
        <f>IFERROR(VLOOKUP(D291,'Tabelas auxiliares'!$A$3:$B$62,2,FALSE),"")</f>
        <v/>
      </c>
      <c r="G291" s="33" t="str">
        <f>IFERROR(VLOOKUP($B291,'Tabelas auxiliares'!$A$66:$C$106,2,FALSE),"")</f>
        <v/>
      </c>
      <c r="H291" s="33" t="str">
        <f>IFERROR(VLOOKUP($B291,'Tabelas auxiliares'!$A$66:$C$106,3,FALSE),"")</f>
        <v/>
      </c>
      <c r="I291" s="205"/>
      <c r="J291" s="205"/>
      <c r="K291" s="205"/>
      <c r="L291" s="205"/>
      <c r="M291" s="205"/>
      <c r="N291" s="205"/>
      <c r="O291" s="205"/>
      <c r="P291" s="205"/>
      <c r="Q291" s="205"/>
      <c r="R291" s="205"/>
      <c r="S291" s="205"/>
      <c r="T291" s="205"/>
      <c r="U291" s="205"/>
      <c r="V291" s="205"/>
      <c r="W291" s="205"/>
      <c r="X291" s="205"/>
      <c r="Y291" s="33" t="str">
        <f t="shared" si="6"/>
        <v/>
      </c>
      <c r="Z291" s="33" t="str">
        <f>IF(T291="","",IF(AND(T291&lt;&gt;'Tabelas auxiliares'!$B$240,T291&lt;&gt;'Tabelas auxiliares'!$B$241,T291&lt;&gt;'Tabelas auxiliares'!$C$240,T291&lt;&gt;'Tabelas auxiliares'!$C$241,T291&lt;&gt;'Tabelas auxiliares'!$D$240),"FOLHA DE PESSOAL",IF(Y291='Tabelas auxiliares'!$A$241,"CUSTEIO",IF(Y291='Tabelas auxiliares'!$A$240,"INVESTIMENTO","ERRO - VERIFICAR"))))</f>
        <v/>
      </c>
      <c r="AA291" s="46" t="str">
        <f t="shared" si="7"/>
        <v/>
      </c>
      <c r="AB291" s="206"/>
      <c r="AC291" s="206"/>
      <c r="AD291" s="206"/>
      <c r="AE291" s="54" t="str">
        <f t="shared" si="12"/>
        <v/>
      </c>
      <c r="AF291" s="54"/>
      <c r="AG291" s="54"/>
      <c r="AH291" s="54"/>
      <c r="AI291" s="54"/>
      <c r="AJ291" s="54"/>
      <c r="AK291" s="54"/>
      <c r="AL291" s="54"/>
      <c r="AM291" s="54"/>
      <c r="AN291" s="54"/>
      <c r="AO291" s="54"/>
      <c r="AP291" s="54"/>
    </row>
    <row r="292" spans="1:42" x14ac:dyDescent="0.25">
      <c r="A292" s="205"/>
      <c r="F292" s="33" t="str">
        <f>IFERROR(VLOOKUP(D292,'Tabelas auxiliares'!$A$3:$B$62,2,FALSE),"")</f>
        <v/>
      </c>
      <c r="G292" s="33" t="str">
        <f>IFERROR(VLOOKUP($B292,'Tabelas auxiliares'!$A$66:$C$106,2,FALSE),"")</f>
        <v/>
      </c>
      <c r="H292" s="33" t="str">
        <f>IFERROR(VLOOKUP($B292,'Tabelas auxiliares'!$A$66:$C$106,3,FALSE),"")</f>
        <v/>
      </c>
      <c r="I292" s="205"/>
      <c r="J292" s="205"/>
      <c r="K292" s="205"/>
      <c r="L292" s="205"/>
      <c r="M292" s="205"/>
      <c r="N292" s="205"/>
      <c r="O292" s="205"/>
      <c r="P292" s="205"/>
      <c r="Q292" s="205"/>
      <c r="R292" s="205"/>
      <c r="S292" s="205"/>
      <c r="T292" s="205"/>
      <c r="U292" s="205"/>
      <c r="V292" s="205"/>
      <c r="W292" s="205"/>
      <c r="X292" s="205"/>
      <c r="Y292" s="33" t="str">
        <f t="shared" si="6"/>
        <v/>
      </c>
      <c r="Z292" s="33" t="str">
        <f>IF(T292="","",IF(AND(T292&lt;&gt;'Tabelas auxiliares'!$B$240,T292&lt;&gt;'Tabelas auxiliares'!$B$241,T292&lt;&gt;'Tabelas auxiliares'!$C$240,T292&lt;&gt;'Tabelas auxiliares'!$C$241,T292&lt;&gt;'Tabelas auxiliares'!$D$240),"FOLHA DE PESSOAL",IF(Y292='Tabelas auxiliares'!$A$241,"CUSTEIO",IF(Y292='Tabelas auxiliares'!$A$240,"INVESTIMENTO","ERRO - VERIFICAR"))))</f>
        <v/>
      </c>
      <c r="AA292" s="46" t="str">
        <f t="shared" si="7"/>
        <v/>
      </c>
      <c r="AB292" s="206"/>
      <c r="AC292" s="206"/>
      <c r="AD292" s="206"/>
      <c r="AE292" s="54" t="str">
        <f t="shared" si="12"/>
        <v/>
      </c>
      <c r="AF292" s="54"/>
      <c r="AG292" s="54"/>
      <c r="AH292" s="54"/>
      <c r="AI292" s="54"/>
      <c r="AJ292" s="54"/>
      <c r="AK292" s="54"/>
      <c r="AL292" s="54"/>
      <c r="AM292" s="54"/>
      <c r="AN292" s="54"/>
      <c r="AO292" s="54"/>
      <c r="AP292" s="54"/>
    </row>
    <row r="293" spans="1:42" x14ac:dyDescent="0.25">
      <c r="A293" s="205"/>
      <c r="F293" s="33" t="str">
        <f>IFERROR(VLOOKUP(D293,'Tabelas auxiliares'!$A$3:$B$62,2,FALSE),"")</f>
        <v/>
      </c>
      <c r="G293" s="33" t="str">
        <f>IFERROR(VLOOKUP($B293,'Tabelas auxiliares'!$A$66:$C$106,2,FALSE),"")</f>
        <v/>
      </c>
      <c r="H293" s="33" t="str">
        <f>IFERROR(VLOOKUP($B293,'Tabelas auxiliares'!$A$66:$C$106,3,FALSE),"")</f>
        <v/>
      </c>
      <c r="I293" s="205"/>
      <c r="J293" s="205"/>
      <c r="K293" s="205"/>
      <c r="L293" s="205"/>
      <c r="M293" s="205"/>
      <c r="N293" s="205"/>
      <c r="O293" s="205"/>
      <c r="P293" s="205"/>
      <c r="Q293" s="205"/>
      <c r="R293" s="205"/>
      <c r="S293" s="205"/>
      <c r="T293" s="205"/>
      <c r="U293" s="205"/>
      <c r="V293" s="205"/>
      <c r="W293" s="205"/>
      <c r="X293" s="205"/>
      <c r="Y293" s="33" t="str">
        <f t="shared" si="6"/>
        <v/>
      </c>
      <c r="Z293" s="33" t="str">
        <f>IF(T293="","",IF(AND(T293&lt;&gt;'Tabelas auxiliares'!$B$240,T293&lt;&gt;'Tabelas auxiliares'!$B$241,T293&lt;&gt;'Tabelas auxiliares'!$C$240,T293&lt;&gt;'Tabelas auxiliares'!$C$241,T293&lt;&gt;'Tabelas auxiliares'!$D$240),"FOLHA DE PESSOAL",IF(Y293='Tabelas auxiliares'!$A$241,"CUSTEIO",IF(Y293='Tabelas auxiliares'!$A$240,"INVESTIMENTO","ERRO - VERIFICAR"))))</f>
        <v/>
      </c>
      <c r="AA293" s="46" t="str">
        <f t="shared" si="7"/>
        <v/>
      </c>
      <c r="AB293" s="206"/>
      <c r="AC293" s="206"/>
      <c r="AD293" s="206"/>
      <c r="AE293" s="54" t="str">
        <f t="shared" si="12"/>
        <v/>
      </c>
      <c r="AF293" s="54"/>
      <c r="AG293" s="54"/>
      <c r="AH293" s="54"/>
      <c r="AI293" s="54"/>
      <c r="AJ293" s="54"/>
      <c r="AK293" s="54"/>
      <c r="AL293" s="54"/>
      <c r="AM293" s="54"/>
      <c r="AN293" s="54"/>
      <c r="AO293" s="54"/>
      <c r="AP293" s="54"/>
    </row>
    <row r="294" spans="1:42" x14ac:dyDescent="0.25">
      <c r="A294" s="205"/>
      <c r="F294" s="33" t="str">
        <f>IFERROR(VLOOKUP(D294,'Tabelas auxiliares'!$A$3:$B$62,2,FALSE),"")</f>
        <v/>
      </c>
      <c r="G294" s="33" t="str">
        <f>IFERROR(VLOOKUP($B294,'Tabelas auxiliares'!$A$66:$C$106,2,FALSE),"")</f>
        <v/>
      </c>
      <c r="H294" s="33" t="str">
        <f>IFERROR(VLOOKUP($B294,'Tabelas auxiliares'!$A$66:$C$106,3,FALSE),"")</f>
        <v/>
      </c>
      <c r="I294" s="205"/>
      <c r="J294" s="205"/>
      <c r="K294" s="205"/>
      <c r="L294" s="205"/>
      <c r="M294" s="205"/>
      <c r="N294" s="205"/>
      <c r="O294" s="205"/>
      <c r="P294" s="205"/>
      <c r="Q294" s="205"/>
      <c r="R294" s="205"/>
      <c r="S294" s="205"/>
      <c r="T294" s="205"/>
      <c r="U294" s="205"/>
      <c r="V294" s="205"/>
      <c r="W294" s="205"/>
      <c r="X294" s="205"/>
      <c r="Y294" s="33" t="str">
        <f t="shared" si="6"/>
        <v/>
      </c>
      <c r="Z294" s="33" t="str">
        <f>IF(T294="","",IF(AND(T294&lt;&gt;'Tabelas auxiliares'!$B$240,T294&lt;&gt;'Tabelas auxiliares'!$B$241,T294&lt;&gt;'Tabelas auxiliares'!$C$240,T294&lt;&gt;'Tabelas auxiliares'!$C$241,T294&lt;&gt;'Tabelas auxiliares'!$D$240),"FOLHA DE PESSOAL",IF(Y294='Tabelas auxiliares'!$A$241,"CUSTEIO",IF(Y294='Tabelas auxiliares'!$A$240,"INVESTIMENTO","ERRO - VERIFICAR"))))</f>
        <v/>
      </c>
      <c r="AA294" s="46" t="str">
        <f t="shared" si="7"/>
        <v/>
      </c>
      <c r="AB294" s="206"/>
      <c r="AC294" s="206"/>
      <c r="AD294" s="206"/>
      <c r="AE294" s="54" t="str">
        <f t="shared" si="12"/>
        <v/>
      </c>
      <c r="AF294" s="54"/>
      <c r="AG294" s="54"/>
      <c r="AH294" s="54"/>
      <c r="AI294" s="54"/>
      <c r="AJ294" s="54"/>
      <c r="AK294" s="54"/>
      <c r="AL294" s="54"/>
      <c r="AM294" s="54"/>
      <c r="AN294" s="54"/>
      <c r="AO294" s="54"/>
      <c r="AP294" s="54"/>
    </row>
    <row r="295" spans="1:42" x14ac:dyDescent="0.25">
      <c r="A295" s="205"/>
      <c r="F295" s="33" t="str">
        <f>IFERROR(VLOOKUP(D295,'Tabelas auxiliares'!$A$3:$B$62,2,FALSE),"")</f>
        <v/>
      </c>
      <c r="G295" s="33" t="str">
        <f>IFERROR(VLOOKUP($B295,'Tabelas auxiliares'!$A$66:$C$106,2,FALSE),"")</f>
        <v/>
      </c>
      <c r="H295" s="33" t="str">
        <f>IFERROR(VLOOKUP($B295,'Tabelas auxiliares'!$A$66:$C$106,3,FALSE),"")</f>
        <v/>
      </c>
      <c r="I295" s="205"/>
      <c r="J295" s="205"/>
      <c r="K295" s="205"/>
      <c r="L295" s="205"/>
      <c r="M295" s="205"/>
      <c r="N295" s="205"/>
      <c r="O295" s="205"/>
      <c r="P295" s="205"/>
      <c r="Q295" s="205"/>
      <c r="R295" s="205"/>
      <c r="S295" s="205"/>
      <c r="T295" s="205"/>
      <c r="U295" s="205"/>
      <c r="V295" s="205"/>
      <c r="W295" s="205"/>
      <c r="X295" s="205"/>
      <c r="Y295" s="33" t="str">
        <f t="shared" si="6"/>
        <v/>
      </c>
      <c r="Z295" s="33" t="str">
        <f>IF(T295="","",IF(AND(T295&lt;&gt;'Tabelas auxiliares'!$B$240,T295&lt;&gt;'Tabelas auxiliares'!$B$241,T295&lt;&gt;'Tabelas auxiliares'!$C$240,T295&lt;&gt;'Tabelas auxiliares'!$C$241,T295&lt;&gt;'Tabelas auxiliares'!$D$240),"FOLHA DE PESSOAL",IF(Y295='Tabelas auxiliares'!$A$241,"CUSTEIO",IF(Y295='Tabelas auxiliares'!$A$240,"INVESTIMENTO","ERRO - VERIFICAR"))))</f>
        <v/>
      </c>
      <c r="AA295" s="46" t="str">
        <f t="shared" si="7"/>
        <v/>
      </c>
      <c r="AB295" s="206"/>
      <c r="AC295" s="206"/>
      <c r="AD295" s="206"/>
      <c r="AE295" s="54" t="str">
        <f t="shared" si="12"/>
        <v/>
      </c>
      <c r="AF295" s="54"/>
      <c r="AG295" s="54"/>
      <c r="AH295" s="54"/>
      <c r="AI295" s="54"/>
      <c r="AJ295" s="54"/>
      <c r="AK295" s="54"/>
      <c r="AL295" s="54"/>
      <c r="AM295" s="54"/>
      <c r="AN295" s="54"/>
      <c r="AO295" s="54"/>
      <c r="AP295" s="54"/>
    </row>
    <row r="296" spans="1:42" x14ac:dyDescent="0.25">
      <c r="A296" s="205"/>
      <c r="F296" s="33" t="str">
        <f>IFERROR(VLOOKUP(D296,'Tabelas auxiliares'!$A$3:$B$62,2,FALSE),"")</f>
        <v/>
      </c>
      <c r="G296" s="33" t="str">
        <f>IFERROR(VLOOKUP($B296,'Tabelas auxiliares'!$A$66:$C$106,2,FALSE),"")</f>
        <v/>
      </c>
      <c r="H296" s="33" t="str">
        <f>IFERROR(VLOOKUP($B296,'Tabelas auxiliares'!$A$66:$C$106,3,FALSE),"")</f>
        <v/>
      </c>
      <c r="I296" s="205"/>
      <c r="J296" s="205"/>
      <c r="K296" s="205"/>
      <c r="L296" s="205"/>
      <c r="M296" s="205"/>
      <c r="N296" s="205"/>
      <c r="O296" s="205"/>
      <c r="P296" s="205"/>
      <c r="Q296" s="205"/>
      <c r="R296" s="205"/>
      <c r="S296" s="205"/>
      <c r="T296" s="205"/>
      <c r="U296" s="205"/>
      <c r="V296" s="205"/>
      <c r="W296" s="205"/>
      <c r="X296" s="205"/>
      <c r="Y296" s="33" t="str">
        <f t="shared" si="6"/>
        <v/>
      </c>
      <c r="Z296" s="33" t="str">
        <f>IF(T296="","",IF(AND(T296&lt;&gt;'Tabelas auxiliares'!$B$240,T296&lt;&gt;'Tabelas auxiliares'!$B$241,T296&lt;&gt;'Tabelas auxiliares'!$C$240,T296&lt;&gt;'Tabelas auxiliares'!$C$241,T296&lt;&gt;'Tabelas auxiliares'!$D$240),"FOLHA DE PESSOAL",IF(Y296='Tabelas auxiliares'!$A$241,"CUSTEIO",IF(Y296='Tabelas auxiliares'!$A$240,"INVESTIMENTO","ERRO - VERIFICAR"))))</f>
        <v/>
      </c>
      <c r="AA296" s="46" t="str">
        <f t="shared" si="7"/>
        <v/>
      </c>
      <c r="AB296" s="206"/>
      <c r="AC296" s="206"/>
      <c r="AD296" s="206"/>
      <c r="AE296" s="54" t="str">
        <f t="shared" si="12"/>
        <v/>
      </c>
      <c r="AF296" s="54"/>
      <c r="AG296" s="54"/>
      <c r="AH296" s="54"/>
      <c r="AI296" s="54"/>
      <c r="AJ296" s="54"/>
      <c r="AK296" s="54"/>
      <c r="AL296" s="54"/>
      <c r="AM296" s="54"/>
      <c r="AN296" s="54"/>
      <c r="AO296" s="54"/>
      <c r="AP296" s="54"/>
    </row>
    <row r="297" spans="1:42" x14ac:dyDescent="0.25">
      <c r="A297" s="205"/>
      <c r="F297" s="33" t="str">
        <f>IFERROR(VLOOKUP(D297,'Tabelas auxiliares'!$A$3:$B$62,2,FALSE),"")</f>
        <v/>
      </c>
      <c r="G297" s="33" t="str">
        <f>IFERROR(VLOOKUP($B297,'Tabelas auxiliares'!$A$66:$C$106,2,FALSE),"")</f>
        <v/>
      </c>
      <c r="H297" s="33" t="str">
        <f>IFERROR(VLOOKUP($B297,'Tabelas auxiliares'!$A$66:$C$106,3,FALSE),"")</f>
        <v/>
      </c>
      <c r="I297" s="205"/>
      <c r="J297" s="205"/>
      <c r="K297" s="205"/>
      <c r="L297" s="205"/>
      <c r="M297" s="205"/>
      <c r="N297" s="205"/>
      <c r="O297" s="205"/>
      <c r="P297" s="205"/>
      <c r="Q297" s="205"/>
      <c r="R297" s="205"/>
      <c r="S297" s="205"/>
      <c r="T297" s="205"/>
      <c r="U297" s="205"/>
      <c r="V297" s="205"/>
      <c r="W297" s="205"/>
      <c r="X297" s="205"/>
      <c r="Y297" s="33" t="str">
        <f t="shared" si="6"/>
        <v/>
      </c>
      <c r="Z297" s="33" t="str">
        <f>IF(T297="","",IF(AND(T297&lt;&gt;'Tabelas auxiliares'!$B$240,T297&lt;&gt;'Tabelas auxiliares'!$B$241,T297&lt;&gt;'Tabelas auxiliares'!$C$240,T297&lt;&gt;'Tabelas auxiliares'!$C$241,T297&lt;&gt;'Tabelas auxiliares'!$D$240),"FOLHA DE PESSOAL",IF(Y297='Tabelas auxiliares'!$A$241,"CUSTEIO",IF(Y297='Tabelas auxiliares'!$A$240,"INVESTIMENTO","ERRO - VERIFICAR"))))</f>
        <v/>
      </c>
      <c r="AA297" s="46" t="str">
        <f t="shared" si="7"/>
        <v/>
      </c>
      <c r="AB297" s="206"/>
      <c r="AC297" s="206"/>
      <c r="AD297" s="205"/>
      <c r="AE297" s="54" t="str">
        <f t="shared" si="12"/>
        <v/>
      </c>
      <c r="AF297" s="54"/>
      <c r="AG297" s="54"/>
      <c r="AH297" s="54"/>
      <c r="AI297" s="54"/>
      <c r="AJ297" s="54"/>
      <c r="AK297" s="54"/>
      <c r="AL297" s="54"/>
      <c r="AM297" s="54"/>
      <c r="AN297" s="54"/>
      <c r="AO297" s="54"/>
      <c r="AP297" s="54"/>
    </row>
    <row r="298" spans="1:42" x14ac:dyDescent="0.25">
      <c r="A298" s="205"/>
      <c r="F298" s="33" t="str">
        <f>IFERROR(VLOOKUP(D298,'Tabelas auxiliares'!$A$3:$B$62,2,FALSE),"")</f>
        <v/>
      </c>
      <c r="G298" s="33" t="str">
        <f>IFERROR(VLOOKUP($B298,'Tabelas auxiliares'!$A$66:$C$106,2,FALSE),"")</f>
        <v/>
      </c>
      <c r="H298" s="33" t="str">
        <f>IFERROR(VLOOKUP($B298,'Tabelas auxiliares'!$A$66:$C$106,3,FALSE),"")</f>
        <v/>
      </c>
      <c r="I298" s="205"/>
      <c r="J298" s="205"/>
      <c r="K298" s="205"/>
      <c r="L298" s="205"/>
      <c r="M298" s="205"/>
      <c r="N298" s="205"/>
      <c r="O298" s="205"/>
      <c r="P298" s="205"/>
      <c r="Q298" s="205"/>
      <c r="R298" s="205"/>
      <c r="S298" s="205"/>
      <c r="T298" s="205"/>
      <c r="U298" s="205"/>
      <c r="V298" s="205"/>
      <c r="W298" s="205"/>
      <c r="X298" s="205"/>
      <c r="Y298" s="33" t="str">
        <f t="shared" si="6"/>
        <v/>
      </c>
      <c r="Z298" s="33" t="str">
        <f>IF(T298="","",IF(AND(T298&lt;&gt;'Tabelas auxiliares'!$B$240,T298&lt;&gt;'Tabelas auxiliares'!$B$241,T298&lt;&gt;'Tabelas auxiliares'!$C$240,T298&lt;&gt;'Tabelas auxiliares'!$C$241,T298&lt;&gt;'Tabelas auxiliares'!$D$240),"FOLHA DE PESSOAL",IF(Y298='Tabelas auxiliares'!$A$241,"CUSTEIO",IF(Y298='Tabelas auxiliares'!$A$240,"INVESTIMENTO","ERRO - VERIFICAR"))))</f>
        <v/>
      </c>
      <c r="AA298" s="46" t="str">
        <f t="shared" si="7"/>
        <v/>
      </c>
      <c r="AB298" s="206"/>
      <c r="AC298" s="206"/>
      <c r="AD298" s="206"/>
      <c r="AE298" s="54" t="str">
        <f t="shared" si="12"/>
        <v/>
      </c>
      <c r="AF298" s="54"/>
      <c r="AG298" s="54"/>
      <c r="AH298" s="54"/>
      <c r="AI298" s="54"/>
      <c r="AJ298" s="54"/>
      <c r="AK298" s="54"/>
      <c r="AL298" s="54"/>
      <c r="AM298" s="54"/>
      <c r="AN298" s="54"/>
      <c r="AO298" s="54"/>
      <c r="AP298" s="54"/>
    </row>
    <row r="299" spans="1:42" x14ac:dyDescent="0.25">
      <c r="A299" s="205"/>
      <c r="F299" s="33" t="str">
        <f>IFERROR(VLOOKUP(D299,'Tabelas auxiliares'!$A$3:$B$62,2,FALSE),"")</f>
        <v/>
      </c>
      <c r="G299" s="33" t="str">
        <f>IFERROR(VLOOKUP($B299,'Tabelas auxiliares'!$A$66:$C$106,2,FALSE),"")</f>
        <v/>
      </c>
      <c r="H299" s="33" t="str">
        <f>IFERROR(VLOOKUP($B299,'Tabelas auxiliares'!$A$66:$C$106,3,FALSE),"")</f>
        <v/>
      </c>
      <c r="I299" s="205"/>
      <c r="J299" s="205"/>
      <c r="K299" s="205"/>
      <c r="L299" s="205"/>
      <c r="M299" s="205"/>
      <c r="N299" s="205"/>
      <c r="O299" s="205"/>
      <c r="P299" s="205"/>
      <c r="Q299" s="205"/>
      <c r="R299" s="205"/>
      <c r="S299" s="205"/>
      <c r="T299" s="205"/>
      <c r="U299" s="205"/>
      <c r="V299" s="205"/>
      <c r="W299" s="205"/>
      <c r="X299" s="205"/>
      <c r="Y299" s="33" t="str">
        <f t="shared" si="6"/>
        <v/>
      </c>
      <c r="Z299" s="33" t="str">
        <f>IF(T299="","",IF(AND(T299&lt;&gt;'Tabelas auxiliares'!$B$240,T299&lt;&gt;'Tabelas auxiliares'!$B$241,T299&lt;&gt;'Tabelas auxiliares'!$C$240,T299&lt;&gt;'Tabelas auxiliares'!$C$241,T299&lt;&gt;'Tabelas auxiliares'!$D$240),"FOLHA DE PESSOAL",IF(Y299='Tabelas auxiliares'!$A$241,"CUSTEIO",IF(Y299='Tabelas auxiliares'!$A$240,"INVESTIMENTO","ERRO - VERIFICAR"))))</f>
        <v/>
      </c>
      <c r="AA299" s="46" t="str">
        <f t="shared" si="7"/>
        <v/>
      </c>
      <c r="AB299" s="206"/>
      <c r="AC299" s="206"/>
      <c r="AD299" s="206"/>
      <c r="AE299" s="54" t="str">
        <f t="shared" si="12"/>
        <v/>
      </c>
      <c r="AF299" s="54"/>
      <c r="AG299" s="54"/>
      <c r="AH299" s="54"/>
      <c r="AI299" s="54"/>
      <c r="AJ299" s="54"/>
      <c r="AK299" s="54"/>
      <c r="AL299" s="54"/>
      <c r="AM299" s="54"/>
      <c r="AN299" s="54"/>
      <c r="AO299" s="54"/>
      <c r="AP299" s="54"/>
    </row>
    <row r="300" spans="1:42" x14ac:dyDescent="0.25">
      <c r="A300" s="205"/>
      <c r="F300" s="33" t="str">
        <f>IFERROR(VLOOKUP(D300,'Tabelas auxiliares'!$A$3:$B$62,2,FALSE),"")</f>
        <v/>
      </c>
      <c r="G300" s="33" t="str">
        <f>IFERROR(VLOOKUP($B300,'Tabelas auxiliares'!$A$66:$C$106,2,FALSE),"")</f>
        <v/>
      </c>
      <c r="H300" s="33" t="str">
        <f>IFERROR(VLOOKUP($B300,'Tabelas auxiliares'!$A$66:$C$106,3,FALSE),"")</f>
        <v/>
      </c>
      <c r="I300" s="205"/>
      <c r="J300" s="205"/>
      <c r="K300" s="205"/>
      <c r="L300" s="205"/>
      <c r="M300" s="205"/>
      <c r="N300" s="205"/>
      <c r="O300" s="205"/>
      <c r="P300" s="205"/>
      <c r="Q300" s="205"/>
      <c r="R300" s="205"/>
      <c r="S300" s="205"/>
      <c r="T300" s="205"/>
      <c r="U300" s="205"/>
      <c r="V300" s="205"/>
      <c r="W300" s="205"/>
      <c r="X300" s="205"/>
      <c r="Y300" s="33" t="str">
        <f t="shared" ref="Y300:Y363" si="13">LEFT(V300,1)</f>
        <v/>
      </c>
      <c r="Z300" s="33" t="str">
        <f>IF(T300="","",IF(AND(T300&lt;&gt;'Tabelas auxiliares'!$B$240,T300&lt;&gt;'Tabelas auxiliares'!$B$241,T300&lt;&gt;'Tabelas auxiliares'!$C$240,T300&lt;&gt;'Tabelas auxiliares'!$C$241,T300&lt;&gt;'Tabelas auxiliares'!$D$240),"FOLHA DE PESSOAL",IF(Y300='Tabelas auxiliares'!$A$241,"CUSTEIO",IF(Y300='Tabelas auxiliares'!$A$240,"INVESTIMENTO","ERRO - VERIFICAR"))))</f>
        <v/>
      </c>
      <c r="AA300" s="46" t="str">
        <f t="shared" si="7"/>
        <v/>
      </c>
      <c r="AB300" s="206"/>
      <c r="AC300" s="206"/>
      <c r="AD300" s="206"/>
      <c r="AE300" s="54" t="str">
        <f t="shared" si="12"/>
        <v/>
      </c>
      <c r="AF300" s="54"/>
      <c r="AG300" s="54"/>
      <c r="AH300" s="54"/>
      <c r="AI300" s="54"/>
      <c r="AJ300" s="54"/>
      <c r="AK300" s="54"/>
      <c r="AL300" s="54"/>
      <c r="AM300" s="54"/>
      <c r="AN300" s="54"/>
      <c r="AO300" s="54"/>
      <c r="AP300" s="54"/>
    </row>
    <row r="301" spans="1:42" x14ac:dyDescent="0.25">
      <c r="A301" s="205"/>
      <c r="F301" s="33" t="str">
        <f>IFERROR(VLOOKUP(D301,'Tabelas auxiliares'!$A$3:$B$62,2,FALSE),"")</f>
        <v/>
      </c>
      <c r="G301" s="33" t="str">
        <f>IFERROR(VLOOKUP($B301,'Tabelas auxiliares'!$A$66:$C$106,2,FALSE),"")</f>
        <v/>
      </c>
      <c r="H301" s="33" t="str">
        <f>IFERROR(VLOOKUP($B301,'Tabelas auxiliares'!$A$66:$C$106,3,FALSE),"")</f>
        <v/>
      </c>
      <c r="I301" s="205"/>
      <c r="J301" s="205"/>
      <c r="K301" s="205"/>
      <c r="L301" s="205"/>
      <c r="M301" s="205"/>
      <c r="N301" s="205"/>
      <c r="O301" s="205"/>
      <c r="P301" s="205"/>
      <c r="Q301" s="205"/>
      <c r="R301" s="205"/>
      <c r="S301" s="205"/>
      <c r="T301" s="205"/>
      <c r="U301" s="205"/>
      <c r="V301" s="205"/>
      <c r="W301" s="205"/>
      <c r="X301" s="205"/>
      <c r="Y301" s="33" t="str">
        <f t="shared" si="13"/>
        <v/>
      </c>
      <c r="Z301" s="33" t="str">
        <f>IF(T301="","",IF(AND(T301&lt;&gt;'Tabelas auxiliares'!$B$240,T301&lt;&gt;'Tabelas auxiliares'!$B$241,T301&lt;&gt;'Tabelas auxiliares'!$C$240,T301&lt;&gt;'Tabelas auxiliares'!$C$241,T301&lt;&gt;'Tabelas auxiliares'!$D$240),"FOLHA DE PESSOAL",IF(Y301='Tabelas auxiliares'!$A$241,"CUSTEIO",IF(Y301='Tabelas auxiliares'!$A$240,"INVESTIMENTO","ERRO - VERIFICAR"))))</f>
        <v/>
      </c>
      <c r="AA301" s="46" t="str">
        <f t="shared" ref="AA301:AA364" si="14">IF(AB301+AC301+AD301&lt;&gt;0,AB301+AC301+AD301,"")</f>
        <v/>
      </c>
      <c r="AB301" s="206"/>
      <c r="AC301" s="206"/>
      <c r="AD301" s="206"/>
      <c r="AE301" s="54" t="str">
        <f t="shared" si="12"/>
        <v/>
      </c>
      <c r="AF301" s="54"/>
      <c r="AG301" s="54"/>
      <c r="AH301" s="54"/>
      <c r="AI301" s="54"/>
      <c r="AJ301" s="54"/>
      <c r="AK301" s="54"/>
      <c r="AL301" s="54"/>
      <c r="AM301" s="54"/>
      <c r="AN301" s="54"/>
      <c r="AO301" s="54"/>
      <c r="AP301" s="54"/>
    </row>
    <row r="302" spans="1:42" x14ac:dyDescent="0.25">
      <c r="A302" s="205"/>
      <c r="F302" s="33" t="str">
        <f>IFERROR(VLOOKUP(D302,'Tabelas auxiliares'!$A$3:$B$62,2,FALSE),"")</f>
        <v/>
      </c>
      <c r="G302" s="33" t="str">
        <f>IFERROR(VLOOKUP($B302,'Tabelas auxiliares'!$A$66:$C$106,2,FALSE),"")</f>
        <v/>
      </c>
      <c r="H302" s="33" t="str">
        <f>IFERROR(VLOOKUP($B302,'Tabelas auxiliares'!$A$66:$C$106,3,FALSE),"")</f>
        <v/>
      </c>
      <c r="I302" s="205"/>
      <c r="J302" s="205"/>
      <c r="K302" s="205"/>
      <c r="L302" s="205"/>
      <c r="M302" s="205"/>
      <c r="N302" s="205"/>
      <c r="O302" s="205"/>
      <c r="P302" s="205"/>
      <c r="Q302" s="205"/>
      <c r="R302" s="205"/>
      <c r="S302" s="205"/>
      <c r="T302" s="205"/>
      <c r="U302" s="205"/>
      <c r="V302" s="205"/>
      <c r="W302" s="205"/>
      <c r="X302" s="205"/>
      <c r="Y302" s="33" t="str">
        <f t="shared" si="13"/>
        <v/>
      </c>
      <c r="Z302" s="33" t="str">
        <f>IF(T302="","",IF(AND(T302&lt;&gt;'Tabelas auxiliares'!$B$240,T302&lt;&gt;'Tabelas auxiliares'!$B$241,T302&lt;&gt;'Tabelas auxiliares'!$C$240,T302&lt;&gt;'Tabelas auxiliares'!$C$241,T302&lt;&gt;'Tabelas auxiliares'!$D$240),"FOLHA DE PESSOAL",IF(Y302='Tabelas auxiliares'!$A$241,"CUSTEIO",IF(Y302='Tabelas auxiliares'!$A$240,"INVESTIMENTO","ERRO - VERIFICAR"))))</f>
        <v/>
      </c>
      <c r="AA302" s="46" t="str">
        <f t="shared" si="14"/>
        <v/>
      </c>
      <c r="AB302" s="206"/>
      <c r="AC302" s="206"/>
      <c r="AD302" s="206"/>
      <c r="AE302" s="54" t="str">
        <f t="shared" si="12"/>
        <v/>
      </c>
      <c r="AF302" s="54"/>
      <c r="AG302" s="54"/>
      <c r="AH302" s="54"/>
      <c r="AI302" s="54"/>
      <c r="AJ302" s="54"/>
      <c r="AK302" s="54"/>
      <c r="AL302" s="54"/>
      <c r="AM302" s="54"/>
      <c r="AN302" s="54"/>
      <c r="AO302" s="54"/>
      <c r="AP302" s="54"/>
    </row>
    <row r="303" spans="1:42" x14ac:dyDescent="0.25">
      <c r="A303" s="205"/>
      <c r="F303" s="33" t="str">
        <f>IFERROR(VLOOKUP(D303,'Tabelas auxiliares'!$A$3:$B$62,2,FALSE),"")</f>
        <v/>
      </c>
      <c r="G303" s="33" t="str">
        <f>IFERROR(VLOOKUP($B303,'Tabelas auxiliares'!$A$66:$C$106,2,FALSE),"")</f>
        <v/>
      </c>
      <c r="H303" s="33" t="str">
        <f>IFERROR(VLOOKUP($B303,'Tabelas auxiliares'!$A$66:$C$106,3,FALSE),"")</f>
        <v/>
      </c>
      <c r="I303" s="205"/>
      <c r="J303" s="205"/>
      <c r="K303" s="205"/>
      <c r="L303" s="205"/>
      <c r="M303" s="205"/>
      <c r="N303" s="205"/>
      <c r="O303" s="205"/>
      <c r="P303" s="205"/>
      <c r="Q303" s="205"/>
      <c r="R303" s="205"/>
      <c r="S303" s="205"/>
      <c r="T303" s="205"/>
      <c r="U303" s="205"/>
      <c r="V303" s="205"/>
      <c r="W303" s="205"/>
      <c r="X303" s="205"/>
      <c r="Y303" s="33" t="str">
        <f t="shared" si="13"/>
        <v/>
      </c>
      <c r="Z303" s="33" t="str">
        <f>IF(T303="","",IF(AND(T303&lt;&gt;'Tabelas auxiliares'!$B$240,T303&lt;&gt;'Tabelas auxiliares'!$B$241,T303&lt;&gt;'Tabelas auxiliares'!$C$240,T303&lt;&gt;'Tabelas auxiliares'!$C$241,T303&lt;&gt;'Tabelas auxiliares'!$D$240),"FOLHA DE PESSOAL",IF(Y303='Tabelas auxiliares'!$A$241,"CUSTEIO",IF(Y303='Tabelas auxiliares'!$A$240,"INVESTIMENTO","ERRO - VERIFICAR"))))</f>
        <v/>
      </c>
      <c r="AA303" s="46" t="str">
        <f t="shared" si="14"/>
        <v/>
      </c>
      <c r="AB303" s="206"/>
      <c r="AC303" s="206"/>
      <c r="AD303" s="206"/>
      <c r="AE303" s="54" t="str">
        <f t="shared" si="12"/>
        <v/>
      </c>
      <c r="AF303" s="54"/>
      <c r="AG303" s="54"/>
      <c r="AH303" s="54"/>
      <c r="AI303" s="54"/>
      <c r="AJ303" s="54"/>
      <c r="AK303" s="54"/>
      <c r="AL303" s="54"/>
      <c r="AM303" s="54"/>
      <c r="AN303" s="54"/>
      <c r="AO303" s="54"/>
      <c r="AP303" s="54"/>
    </row>
    <row r="304" spans="1:42" x14ac:dyDescent="0.25">
      <c r="A304" s="205"/>
      <c r="F304" s="33" t="str">
        <f>IFERROR(VLOOKUP(D304,'Tabelas auxiliares'!$A$3:$B$62,2,FALSE),"")</f>
        <v/>
      </c>
      <c r="G304" s="33" t="str">
        <f>IFERROR(VLOOKUP($B304,'Tabelas auxiliares'!$A$66:$C$106,2,FALSE),"")</f>
        <v/>
      </c>
      <c r="H304" s="33" t="str">
        <f>IFERROR(VLOOKUP($B304,'Tabelas auxiliares'!$A$66:$C$106,3,FALSE),"")</f>
        <v/>
      </c>
      <c r="I304" s="205"/>
      <c r="J304" s="205"/>
      <c r="K304" s="205"/>
      <c r="L304" s="205"/>
      <c r="M304" s="205"/>
      <c r="N304" s="205"/>
      <c r="O304" s="205"/>
      <c r="P304" s="205"/>
      <c r="Q304" s="205"/>
      <c r="R304" s="205"/>
      <c r="S304" s="205"/>
      <c r="T304" s="205"/>
      <c r="U304" s="205"/>
      <c r="V304" s="205"/>
      <c r="W304" s="205"/>
      <c r="X304" s="205"/>
      <c r="Y304" s="33" t="str">
        <f t="shared" si="13"/>
        <v/>
      </c>
      <c r="Z304" s="33" t="str">
        <f>IF(T304="","",IF(AND(T304&lt;&gt;'Tabelas auxiliares'!$B$240,T304&lt;&gt;'Tabelas auxiliares'!$B$241,T304&lt;&gt;'Tabelas auxiliares'!$C$240,T304&lt;&gt;'Tabelas auxiliares'!$C$241,T304&lt;&gt;'Tabelas auxiliares'!$D$240),"FOLHA DE PESSOAL",IF(Y304='Tabelas auxiliares'!$A$241,"CUSTEIO",IF(Y304='Tabelas auxiliares'!$A$240,"INVESTIMENTO","ERRO - VERIFICAR"))))</f>
        <v/>
      </c>
      <c r="AA304" s="46" t="str">
        <f t="shared" si="14"/>
        <v/>
      </c>
      <c r="AB304" s="206"/>
      <c r="AC304" s="206"/>
      <c r="AD304" s="206"/>
      <c r="AE304" s="54" t="str">
        <f t="shared" si="12"/>
        <v/>
      </c>
      <c r="AF304" s="54"/>
      <c r="AG304" s="54"/>
      <c r="AH304" s="54"/>
      <c r="AI304" s="54"/>
      <c r="AJ304" s="54"/>
      <c r="AK304" s="54"/>
      <c r="AL304" s="54"/>
      <c r="AM304" s="54"/>
      <c r="AN304" s="54"/>
      <c r="AO304" s="54"/>
      <c r="AP304" s="54"/>
    </row>
    <row r="305" spans="1:42" x14ac:dyDescent="0.25">
      <c r="A305" s="205"/>
      <c r="F305" s="33" t="str">
        <f>IFERROR(VLOOKUP(D305,'Tabelas auxiliares'!$A$3:$B$62,2,FALSE),"")</f>
        <v/>
      </c>
      <c r="G305" s="33" t="str">
        <f>IFERROR(VLOOKUP($B305,'Tabelas auxiliares'!$A$66:$C$106,2,FALSE),"")</f>
        <v/>
      </c>
      <c r="H305" s="33" t="str">
        <f>IFERROR(VLOOKUP($B305,'Tabelas auxiliares'!$A$66:$C$106,3,FALSE),"")</f>
        <v/>
      </c>
      <c r="I305" s="205"/>
      <c r="J305" s="205"/>
      <c r="K305" s="205"/>
      <c r="L305" s="205"/>
      <c r="M305" s="205"/>
      <c r="N305" s="205"/>
      <c r="O305" s="205"/>
      <c r="P305" s="205"/>
      <c r="Q305" s="205"/>
      <c r="R305" s="205"/>
      <c r="S305" s="205"/>
      <c r="T305" s="205"/>
      <c r="U305" s="205"/>
      <c r="V305" s="205"/>
      <c r="W305" s="205"/>
      <c r="X305" s="205"/>
      <c r="Y305" s="33" t="str">
        <f t="shared" si="13"/>
        <v/>
      </c>
      <c r="Z305" s="33" t="str">
        <f>IF(T305="","",IF(AND(T305&lt;&gt;'Tabelas auxiliares'!$B$240,T305&lt;&gt;'Tabelas auxiliares'!$B$241,T305&lt;&gt;'Tabelas auxiliares'!$C$240,T305&lt;&gt;'Tabelas auxiliares'!$C$241,T305&lt;&gt;'Tabelas auxiliares'!$D$240),"FOLHA DE PESSOAL",IF(Y305='Tabelas auxiliares'!$A$241,"CUSTEIO",IF(Y305='Tabelas auxiliares'!$A$240,"INVESTIMENTO","ERRO - VERIFICAR"))))</f>
        <v/>
      </c>
      <c r="AA305" s="46" t="str">
        <f t="shared" si="14"/>
        <v/>
      </c>
      <c r="AB305" s="206"/>
      <c r="AC305" s="206"/>
      <c r="AD305" s="206"/>
      <c r="AE305" s="54" t="str">
        <f t="shared" si="12"/>
        <v/>
      </c>
      <c r="AF305" s="54"/>
      <c r="AG305" s="54"/>
      <c r="AH305" s="54"/>
      <c r="AI305" s="54"/>
      <c r="AJ305" s="54"/>
      <c r="AK305" s="54"/>
      <c r="AL305" s="54"/>
      <c r="AM305" s="54"/>
      <c r="AN305" s="54"/>
      <c r="AO305" s="54"/>
      <c r="AP305" s="54"/>
    </row>
    <row r="306" spans="1:42" x14ac:dyDescent="0.25">
      <c r="A306" s="205"/>
      <c r="F306" s="33" t="str">
        <f>IFERROR(VLOOKUP(D306,'Tabelas auxiliares'!$A$3:$B$62,2,FALSE),"")</f>
        <v/>
      </c>
      <c r="G306" s="33" t="str">
        <f>IFERROR(VLOOKUP($B306,'Tabelas auxiliares'!$A$66:$C$106,2,FALSE),"")</f>
        <v/>
      </c>
      <c r="H306" s="33" t="str">
        <f>IFERROR(VLOOKUP($B306,'Tabelas auxiliares'!$A$66:$C$106,3,FALSE),"")</f>
        <v/>
      </c>
      <c r="I306" s="205"/>
      <c r="J306" s="205"/>
      <c r="K306" s="205"/>
      <c r="L306" s="205"/>
      <c r="M306" s="205"/>
      <c r="N306" s="205"/>
      <c r="O306" s="205"/>
      <c r="P306" s="205"/>
      <c r="Q306" s="205"/>
      <c r="R306" s="205"/>
      <c r="S306" s="205"/>
      <c r="T306" s="205"/>
      <c r="U306" s="205"/>
      <c r="V306" s="205"/>
      <c r="W306" s="205"/>
      <c r="X306" s="205"/>
      <c r="Y306" s="33" t="str">
        <f t="shared" si="13"/>
        <v/>
      </c>
      <c r="Z306" s="33" t="str">
        <f>IF(T306="","",IF(AND(T306&lt;&gt;'Tabelas auxiliares'!$B$240,T306&lt;&gt;'Tabelas auxiliares'!$B$241,T306&lt;&gt;'Tabelas auxiliares'!$C$240,T306&lt;&gt;'Tabelas auxiliares'!$C$241,T306&lt;&gt;'Tabelas auxiliares'!$D$240),"FOLHA DE PESSOAL",IF(Y306='Tabelas auxiliares'!$A$241,"CUSTEIO",IF(Y306='Tabelas auxiliares'!$A$240,"INVESTIMENTO","ERRO - VERIFICAR"))))</f>
        <v/>
      </c>
      <c r="AA306" s="46" t="str">
        <f t="shared" si="14"/>
        <v/>
      </c>
      <c r="AB306" s="206"/>
      <c r="AC306" s="206"/>
      <c r="AD306" s="206"/>
      <c r="AE306" s="54" t="str">
        <f t="shared" si="12"/>
        <v/>
      </c>
      <c r="AF306" s="54"/>
      <c r="AG306" s="54"/>
      <c r="AH306" s="54"/>
      <c r="AI306" s="54"/>
      <c r="AJ306" s="54"/>
      <c r="AK306" s="54"/>
      <c r="AL306" s="54"/>
      <c r="AM306" s="54"/>
      <c r="AN306" s="54"/>
      <c r="AO306" s="54"/>
      <c r="AP306" s="54"/>
    </row>
    <row r="307" spans="1:42" x14ac:dyDescent="0.25">
      <c r="A307" s="205"/>
      <c r="F307" s="33" t="str">
        <f>IFERROR(VLOOKUP(D307,'Tabelas auxiliares'!$A$3:$B$62,2,FALSE),"")</f>
        <v/>
      </c>
      <c r="G307" s="33" t="str">
        <f>IFERROR(VLOOKUP($B307,'Tabelas auxiliares'!$A$66:$C$106,2,FALSE),"")</f>
        <v/>
      </c>
      <c r="H307" s="33" t="str">
        <f>IFERROR(VLOOKUP($B307,'Tabelas auxiliares'!$A$66:$C$106,3,FALSE),"")</f>
        <v/>
      </c>
      <c r="I307" s="205"/>
      <c r="J307" s="205"/>
      <c r="K307" s="205"/>
      <c r="L307" s="205"/>
      <c r="M307" s="205"/>
      <c r="N307" s="205"/>
      <c r="O307" s="205"/>
      <c r="P307" s="205"/>
      <c r="Q307" s="205"/>
      <c r="R307" s="205"/>
      <c r="S307" s="205"/>
      <c r="T307" s="205"/>
      <c r="U307" s="205"/>
      <c r="V307" s="205"/>
      <c r="W307" s="205"/>
      <c r="X307" s="205"/>
      <c r="Y307" s="33" t="str">
        <f t="shared" si="13"/>
        <v/>
      </c>
      <c r="Z307" s="33" t="str">
        <f>IF(T307="","",IF(AND(T307&lt;&gt;'Tabelas auxiliares'!$B$240,T307&lt;&gt;'Tabelas auxiliares'!$B$241,T307&lt;&gt;'Tabelas auxiliares'!$C$240,T307&lt;&gt;'Tabelas auxiliares'!$C$241,T307&lt;&gt;'Tabelas auxiliares'!$D$240),"FOLHA DE PESSOAL",IF(Y307='Tabelas auxiliares'!$A$241,"CUSTEIO",IF(Y307='Tabelas auxiliares'!$A$240,"INVESTIMENTO","ERRO - VERIFICAR"))))</f>
        <v/>
      </c>
      <c r="AA307" s="46" t="str">
        <f t="shared" si="14"/>
        <v/>
      </c>
      <c r="AB307" s="206"/>
      <c r="AC307" s="206"/>
      <c r="AD307" s="206"/>
      <c r="AE307" s="54" t="str">
        <f t="shared" si="12"/>
        <v/>
      </c>
      <c r="AF307" s="54"/>
      <c r="AG307" s="54"/>
      <c r="AH307" s="54"/>
      <c r="AI307" s="54"/>
      <c r="AJ307" s="54"/>
      <c r="AK307" s="54"/>
      <c r="AL307" s="54"/>
      <c r="AM307" s="54"/>
      <c r="AN307" s="54"/>
      <c r="AO307" s="54"/>
      <c r="AP307" s="54"/>
    </row>
    <row r="308" spans="1:42" x14ac:dyDescent="0.25">
      <c r="A308" s="205"/>
      <c r="F308" s="33" t="str">
        <f>IFERROR(VLOOKUP(D308,'Tabelas auxiliares'!$A$3:$B$62,2,FALSE),"")</f>
        <v/>
      </c>
      <c r="G308" s="33" t="str">
        <f>IFERROR(VLOOKUP($B308,'Tabelas auxiliares'!$A$66:$C$106,2,FALSE),"")</f>
        <v/>
      </c>
      <c r="H308" s="33" t="str">
        <f>IFERROR(VLOOKUP($B308,'Tabelas auxiliares'!$A$66:$C$106,3,FALSE),"")</f>
        <v/>
      </c>
      <c r="I308" s="205"/>
      <c r="J308" s="205"/>
      <c r="K308" s="205"/>
      <c r="L308" s="205"/>
      <c r="M308" s="205"/>
      <c r="N308" s="205"/>
      <c r="O308" s="205"/>
      <c r="P308" s="205"/>
      <c r="Q308" s="205"/>
      <c r="R308" s="205"/>
      <c r="S308" s="205"/>
      <c r="T308" s="205"/>
      <c r="U308" s="205"/>
      <c r="V308" s="205"/>
      <c r="W308" s="205"/>
      <c r="X308" s="205"/>
      <c r="Y308" s="33" t="str">
        <f t="shared" si="13"/>
        <v/>
      </c>
      <c r="Z308" s="33" t="str">
        <f>IF(T308="","",IF(AND(T308&lt;&gt;'Tabelas auxiliares'!$B$240,T308&lt;&gt;'Tabelas auxiliares'!$B$241,T308&lt;&gt;'Tabelas auxiliares'!$C$240,T308&lt;&gt;'Tabelas auxiliares'!$C$241,T308&lt;&gt;'Tabelas auxiliares'!$D$240),"FOLHA DE PESSOAL",IF(Y308='Tabelas auxiliares'!$A$241,"CUSTEIO",IF(Y308='Tabelas auxiliares'!$A$240,"INVESTIMENTO","ERRO - VERIFICAR"))))</f>
        <v/>
      </c>
      <c r="AA308" s="46" t="str">
        <f t="shared" si="14"/>
        <v/>
      </c>
      <c r="AB308" s="206"/>
      <c r="AC308" s="206"/>
      <c r="AD308" s="206"/>
      <c r="AE308" s="54" t="str">
        <f t="shared" si="12"/>
        <v/>
      </c>
      <c r="AF308" s="54"/>
      <c r="AG308" s="54"/>
      <c r="AH308" s="54"/>
      <c r="AI308" s="54"/>
      <c r="AJ308" s="54"/>
      <c r="AK308" s="54"/>
      <c r="AL308" s="54"/>
      <c r="AM308" s="54"/>
      <c r="AN308" s="54"/>
      <c r="AO308" s="54"/>
      <c r="AP308" s="54"/>
    </row>
    <row r="309" spans="1:42" x14ac:dyDescent="0.25">
      <c r="A309" s="205"/>
      <c r="F309" s="33" t="str">
        <f>IFERROR(VLOOKUP(D309,'Tabelas auxiliares'!$A$3:$B$62,2,FALSE),"")</f>
        <v/>
      </c>
      <c r="G309" s="33" t="str">
        <f>IFERROR(VLOOKUP($B309,'Tabelas auxiliares'!$A$66:$C$106,2,FALSE),"")</f>
        <v/>
      </c>
      <c r="H309" s="33" t="str">
        <f>IFERROR(VLOOKUP($B309,'Tabelas auxiliares'!$A$66:$C$106,3,FALSE),"")</f>
        <v/>
      </c>
      <c r="I309" s="205"/>
      <c r="J309" s="205"/>
      <c r="K309" s="205"/>
      <c r="L309" s="205"/>
      <c r="M309" s="205"/>
      <c r="N309" s="205"/>
      <c r="O309" s="205"/>
      <c r="P309" s="205"/>
      <c r="Q309" s="205"/>
      <c r="R309" s="205"/>
      <c r="S309" s="205"/>
      <c r="T309" s="205"/>
      <c r="U309" s="205"/>
      <c r="V309" s="205"/>
      <c r="W309" s="205"/>
      <c r="X309" s="205"/>
      <c r="Y309" s="33" t="str">
        <f t="shared" si="13"/>
        <v/>
      </c>
      <c r="Z309" s="33" t="str">
        <f>IF(T309="","",IF(AND(T309&lt;&gt;'Tabelas auxiliares'!$B$240,T309&lt;&gt;'Tabelas auxiliares'!$B$241,T309&lt;&gt;'Tabelas auxiliares'!$C$240,T309&lt;&gt;'Tabelas auxiliares'!$C$241,T309&lt;&gt;'Tabelas auxiliares'!$D$240),"FOLHA DE PESSOAL",IF(Y309='Tabelas auxiliares'!$A$241,"CUSTEIO",IF(Y309='Tabelas auxiliares'!$A$240,"INVESTIMENTO","ERRO - VERIFICAR"))))</f>
        <v/>
      </c>
      <c r="AA309" s="46" t="str">
        <f t="shared" si="14"/>
        <v/>
      </c>
      <c r="AB309" s="206"/>
      <c r="AC309" s="206"/>
      <c r="AD309" s="206"/>
      <c r="AE309" s="54" t="str">
        <f t="shared" si="12"/>
        <v/>
      </c>
      <c r="AF309" s="54"/>
      <c r="AG309" s="54"/>
      <c r="AH309" s="54"/>
      <c r="AI309" s="54"/>
      <c r="AJ309" s="54"/>
      <c r="AK309" s="54"/>
      <c r="AL309" s="54"/>
      <c r="AM309" s="54"/>
      <c r="AN309" s="54"/>
      <c r="AO309" s="54"/>
      <c r="AP309" s="54"/>
    </row>
    <row r="310" spans="1:42" x14ac:dyDescent="0.25">
      <c r="A310" s="205"/>
      <c r="F310" s="33" t="str">
        <f>IFERROR(VLOOKUP(D310,'Tabelas auxiliares'!$A$3:$B$62,2,FALSE),"")</f>
        <v/>
      </c>
      <c r="G310" s="33" t="str">
        <f>IFERROR(VLOOKUP($B310,'Tabelas auxiliares'!$A$66:$C$106,2,FALSE),"")</f>
        <v/>
      </c>
      <c r="H310" s="33" t="str">
        <f>IFERROR(VLOOKUP($B310,'Tabelas auxiliares'!$A$66:$C$106,3,FALSE),"")</f>
        <v/>
      </c>
      <c r="I310" s="205"/>
      <c r="J310" s="205"/>
      <c r="K310" s="205"/>
      <c r="L310" s="205"/>
      <c r="M310" s="205"/>
      <c r="N310" s="205"/>
      <c r="O310" s="205"/>
      <c r="P310" s="205"/>
      <c r="Q310" s="205"/>
      <c r="R310" s="205"/>
      <c r="S310" s="205"/>
      <c r="T310" s="205"/>
      <c r="U310" s="205"/>
      <c r="V310" s="205"/>
      <c r="W310" s="205"/>
      <c r="X310" s="205"/>
      <c r="Y310" s="33" t="str">
        <f t="shared" si="13"/>
        <v/>
      </c>
      <c r="Z310" s="33" t="str">
        <f>IF(T310="","",IF(AND(T310&lt;&gt;'Tabelas auxiliares'!$B$240,T310&lt;&gt;'Tabelas auxiliares'!$B$241,T310&lt;&gt;'Tabelas auxiliares'!$C$240,T310&lt;&gt;'Tabelas auxiliares'!$C$241,T310&lt;&gt;'Tabelas auxiliares'!$D$240),"FOLHA DE PESSOAL",IF(Y310='Tabelas auxiliares'!$A$241,"CUSTEIO",IF(Y310='Tabelas auxiliares'!$A$240,"INVESTIMENTO","ERRO - VERIFICAR"))))</f>
        <v/>
      </c>
      <c r="AA310" s="46" t="str">
        <f t="shared" si="14"/>
        <v/>
      </c>
      <c r="AB310" s="206"/>
      <c r="AC310" s="206"/>
      <c r="AD310" s="206"/>
      <c r="AE310" s="54" t="str">
        <f t="shared" si="12"/>
        <v/>
      </c>
      <c r="AF310" s="54"/>
      <c r="AG310" s="54"/>
      <c r="AH310" s="54"/>
      <c r="AI310" s="54"/>
      <c r="AJ310" s="54"/>
      <c r="AK310" s="54"/>
      <c r="AL310" s="54"/>
      <c r="AM310" s="54"/>
      <c r="AN310" s="54"/>
      <c r="AO310" s="54"/>
      <c r="AP310" s="54"/>
    </row>
    <row r="311" spans="1:42" x14ac:dyDescent="0.25">
      <c r="A311" s="205"/>
      <c r="F311" s="33" t="str">
        <f>IFERROR(VLOOKUP(D311,'Tabelas auxiliares'!$A$3:$B$62,2,FALSE),"")</f>
        <v/>
      </c>
      <c r="G311" s="33" t="str">
        <f>IFERROR(VLOOKUP($B311,'Tabelas auxiliares'!$A$66:$C$106,2,FALSE),"")</f>
        <v/>
      </c>
      <c r="H311" s="33" t="str">
        <f>IFERROR(VLOOKUP($B311,'Tabelas auxiliares'!$A$66:$C$106,3,FALSE),"")</f>
        <v/>
      </c>
      <c r="I311" s="205"/>
      <c r="J311" s="205"/>
      <c r="K311" s="205"/>
      <c r="L311" s="205"/>
      <c r="M311" s="205"/>
      <c r="N311" s="205"/>
      <c r="O311" s="205"/>
      <c r="P311" s="205"/>
      <c r="Q311" s="205"/>
      <c r="R311" s="205"/>
      <c r="S311" s="205"/>
      <c r="T311" s="205"/>
      <c r="U311" s="205"/>
      <c r="V311" s="205"/>
      <c r="W311" s="205"/>
      <c r="X311" s="205"/>
      <c r="Y311" s="33" t="str">
        <f t="shared" si="13"/>
        <v/>
      </c>
      <c r="Z311" s="33" t="str">
        <f>IF(T311="","",IF(AND(T311&lt;&gt;'Tabelas auxiliares'!$B$240,T311&lt;&gt;'Tabelas auxiliares'!$B$241,T311&lt;&gt;'Tabelas auxiliares'!$C$240,T311&lt;&gt;'Tabelas auxiliares'!$C$241,T311&lt;&gt;'Tabelas auxiliares'!$D$240),"FOLHA DE PESSOAL",IF(Y311='Tabelas auxiliares'!$A$241,"CUSTEIO",IF(Y311='Tabelas auxiliares'!$A$240,"INVESTIMENTO","ERRO - VERIFICAR"))))</f>
        <v/>
      </c>
      <c r="AA311" s="46" t="str">
        <f t="shared" si="14"/>
        <v/>
      </c>
      <c r="AB311" s="206"/>
      <c r="AC311" s="206"/>
      <c r="AD311" s="206"/>
      <c r="AE311" s="54" t="str">
        <f t="shared" si="12"/>
        <v/>
      </c>
      <c r="AF311" s="54"/>
      <c r="AG311" s="54"/>
      <c r="AH311" s="54"/>
      <c r="AI311" s="54"/>
      <c r="AJ311" s="54"/>
      <c r="AK311" s="54"/>
      <c r="AL311" s="54"/>
      <c r="AM311" s="54"/>
      <c r="AN311" s="54"/>
      <c r="AO311" s="54"/>
      <c r="AP311" s="54"/>
    </row>
    <row r="312" spans="1:42" x14ac:dyDescent="0.25">
      <c r="A312" s="205"/>
      <c r="F312" s="33" t="str">
        <f>IFERROR(VLOOKUP(D312,'Tabelas auxiliares'!$A$3:$B$62,2,FALSE),"")</f>
        <v/>
      </c>
      <c r="G312" s="33" t="str">
        <f>IFERROR(VLOOKUP($B312,'Tabelas auxiliares'!$A$66:$C$106,2,FALSE),"")</f>
        <v/>
      </c>
      <c r="H312" s="33" t="str">
        <f>IFERROR(VLOOKUP($B312,'Tabelas auxiliares'!$A$66:$C$106,3,FALSE),"")</f>
        <v/>
      </c>
      <c r="I312" s="205"/>
      <c r="J312" s="205"/>
      <c r="K312" s="205"/>
      <c r="L312" s="205"/>
      <c r="M312" s="205"/>
      <c r="N312" s="205"/>
      <c r="O312" s="205"/>
      <c r="P312" s="205"/>
      <c r="Q312" s="205"/>
      <c r="R312" s="205"/>
      <c r="S312" s="205"/>
      <c r="T312" s="205"/>
      <c r="U312" s="205"/>
      <c r="V312" s="205"/>
      <c r="W312" s="205"/>
      <c r="X312" s="205"/>
      <c r="Y312" s="33" t="str">
        <f t="shared" si="13"/>
        <v/>
      </c>
      <c r="Z312" s="33" t="str">
        <f>IF(T312="","",IF(AND(T312&lt;&gt;'Tabelas auxiliares'!$B$240,T312&lt;&gt;'Tabelas auxiliares'!$B$241,T312&lt;&gt;'Tabelas auxiliares'!$C$240,T312&lt;&gt;'Tabelas auxiliares'!$C$241,T312&lt;&gt;'Tabelas auxiliares'!$D$240),"FOLHA DE PESSOAL",IF(Y312='Tabelas auxiliares'!$A$241,"CUSTEIO",IF(Y312='Tabelas auxiliares'!$A$240,"INVESTIMENTO","ERRO - VERIFICAR"))))</f>
        <v/>
      </c>
      <c r="AA312" s="46" t="str">
        <f t="shared" si="14"/>
        <v/>
      </c>
      <c r="AB312" s="206"/>
      <c r="AC312" s="206"/>
      <c r="AD312" s="206"/>
      <c r="AE312" s="54" t="str">
        <f t="shared" si="12"/>
        <v/>
      </c>
      <c r="AF312" s="54"/>
      <c r="AG312" s="54"/>
      <c r="AH312" s="54"/>
      <c r="AI312" s="54"/>
      <c r="AJ312" s="54"/>
      <c r="AK312" s="54"/>
      <c r="AL312" s="54"/>
      <c r="AM312" s="54"/>
      <c r="AN312" s="54"/>
      <c r="AO312" s="54"/>
      <c r="AP312" s="54"/>
    </row>
    <row r="313" spans="1:42" x14ac:dyDescent="0.25">
      <c r="A313" s="205"/>
      <c r="F313" s="33" t="str">
        <f>IFERROR(VLOOKUP(D313,'Tabelas auxiliares'!$A$3:$B$62,2,FALSE),"")</f>
        <v/>
      </c>
      <c r="G313" s="33" t="str">
        <f>IFERROR(VLOOKUP($B313,'Tabelas auxiliares'!$A$66:$C$106,2,FALSE),"")</f>
        <v/>
      </c>
      <c r="H313" s="33" t="str">
        <f>IFERROR(VLOOKUP($B313,'Tabelas auxiliares'!$A$66:$C$106,3,FALSE),"")</f>
        <v/>
      </c>
      <c r="I313" s="205"/>
      <c r="J313" s="205"/>
      <c r="K313" s="205"/>
      <c r="L313" s="205"/>
      <c r="M313" s="205"/>
      <c r="N313" s="205"/>
      <c r="O313" s="205"/>
      <c r="P313" s="205"/>
      <c r="Q313" s="205"/>
      <c r="R313" s="205"/>
      <c r="S313" s="205"/>
      <c r="T313" s="205"/>
      <c r="U313" s="205"/>
      <c r="V313" s="205"/>
      <c r="W313" s="205"/>
      <c r="X313" s="205"/>
      <c r="Y313" s="33" t="str">
        <f t="shared" si="13"/>
        <v/>
      </c>
      <c r="Z313" s="33" t="str">
        <f>IF(T313="","",IF(AND(T313&lt;&gt;'Tabelas auxiliares'!$B$240,T313&lt;&gt;'Tabelas auxiliares'!$B$241,T313&lt;&gt;'Tabelas auxiliares'!$C$240,T313&lt;&gt;'Tabelas auxiliares'!$C$241,T313&lt;&gt;'Tabelas auxiliares'!$D$240),"FOLHA DE PESSOAL",IF(Y313='Tabelas auxiliares'!$A$241,"CUSTEIO",IF(Y313='Tabelas auxiliares'!$A$240,"INVESTIMENTO","ERRO - VERIFICAR"))))</f>
        <v/>
      </c>
      <c r="AA313" s="46" t="str">
        <f t="shared" si="14"/>
        <v/>
      </c>
      <c r="AB313" s="206"/>
      <c r="AC313" s="206"/>
      <c r="AD313" s="206"/>
      <c r="AE313" s="54" t="str">
        <f t="shared" si="12"/>
        <v/>
      </c>
      <c r="AF313" s="54"/>
      <c r="AG313" s="54"/>
      <c r="AH313" s="54"/>
      <c r="AI313" s="54"/>
      <c r="AJ313" s="54"/>
      <c r="AK313" s="54"/>
      <c r="AL313" s="54"/>
      <c r="AM313" s="54"/>
      <c r="AN313" s="54"/>
      <c r="AO313" s="54"/>
      <c r="AP313" s="54"/>
    </row>
    <row r="314" spans="1:42" x14ac:dyDescent="0.25">
      <c r="A314" s="205"/>
      <c r="F314" s="33" t="str">
        <f>IFERROR(VLOOKUP(D314,'Tabelas auxiliares'!$A$3:$B$62,2,FALSE),"")</f>
        <v/>
      </c>
      <c r="G314" s="33" t="str">
        <f>IFERROR(VLOOKUP($B314,'Tabelas auxiliares'!$A$66:$C$106,2,FALSE),"")</f>
        <v/>
      </c>
      <c r="H314" s="33" t="str">
        <f>IFERROR(VLOOKUP($B314,'Tabelas auxiliares'!$A$66:$C$106,3,FALSE),"")</f>
        <v/>
      </c>
      <c r="I314" s="205"/>
      <c r="J314" s="205"/>
      <c r="K314" s="205"/>
      <c r="L314" s="205"/>
      <c r="M314" s="205"/>
      <c r="N314" s="205"/>
      <c r="O314" s="205"/>
      <c r="P314" s="205"/>
      <c r="Q314" s="205"/>
      <c r="R314" s="205"/>
      <c r="S314" s="205"/>
      <c r="T314" s="205"/>
      <c r="U314" s="205"/>
      <c r="V314" s="205"/>
      <c r="W314" s="205"/>
      <c r="X314" s="205"/>
      <c r="Y314" s="33" t="str">
        <f t="shared" si="13"/>
        <v/>
      </c>
      <c r="Z314" s="33" t="str">
        <f>IF(T314="","",IF(AND(T314&lt;&gt;'Tabelas auxiliares'!$B$240,T314&lt;&gt;'Tabelas auxiliares'!$B$241,T314&lt;&gt;'Tabelas auxiliares'!$C$240,T314&lt;&gt;'Tabelas auxiliares'!$C$241,T314&lt;&gt;'Tabelas auxiliares'!$D$240),"FOLHA DE PESSOAL",IF(Y314='Tabelas auxiliares'!$A$241,"CUSTEIO",IF(Y314='Tabelas auxiliares'!$A$240,"INVESTIMENTO","ERRO - VERIFICAR"))))</f>
        <v/>
      </c>
      <c r="AA314" s="46" t="str">
        <f t="shared" si="14"/>
        <v/>
      </c>
      <c r="AB314" s="206"/>
      <c r="AC314" s="206"/>
      <c r="AD314" s="206"/>
      <c r="AE314" s="54" t="str">
        <f t="shared" si="12"/>
        <v/>
      </c>
      <c r="AF314" s="54"/>
      <c r="AG314" s="54"/>
      <c r="AH314" s="54"/>
      <c r="AI314" s="54"/>
      <c r="AJ314" s="54"/>
      <c r="AK314" s="54"/>
      <c r="AL314" s="54"/>
      <c r="AM314" s="54"/>
      <c r="AN314" s="54"/>
      <c r="AO314" s="54"/>
      <c r="AP314" s="54"/>
    </row>
    <row r="315" spans="1:42" x14ac:dyDescent="0.25">
      <c r="A315" s="205"/>
      <c r="F315" s="33" t="str">
        <f>IFERROR(VLOOKUP(D315,'Tabelas auxiliares'!$A$3:$B$62,2,FALSE),"")</f>
        <v/>
      </c>
      <c r="G315" s="33" t="str">
        <f>IFERROR(VLOOKUP($B315,'Tabelas auxiliares'!$A$66:$C$106,2,FALSE),"")</f>
        <v/>
      </c>
      <c r="H315" s="33" t="str">
        <f>IFERROR(VLOOKUP($B315,'Tabelas auxiliares'!$A$66:$C$106,3,FALSE),"")</f>
        <v/>
      </c>
      <c r="I315" s="205"/>
      <c r="J315" s="205"/>
      <c r="K315" s="205"/>
      <c r="L315" s="205"/>
      <c r="M315" s="205"/>
      <c r="N315" s="205"/>
      <c r="O315" s="205"/>
      <c r="P315" s="205"/>
      <c r="Q315" s="205"/>
      <c r="R315" s="205"/>
      <c r="S315" s="205"/>
      <c r="T315" s="205"/>
      <c r="U315" s="205"/>
      <c r="V315" s="205"/>
      <c r="W315" s="205"/>
      <c r="X315" s="205"/>
      <c r="Y315" s="33" t="str">
        <f t="shared" si="13"/>
        <v/>
      </c>
      <c r="Z315" s="33" t="str">
        <f>IF(T315="","",IF(AND(T315&lt;&gt;'Tabelas auxiliares'!$B$240,T315&lt;&gt;'Tabelas auxiliares'!$B$241,T315&lt;&gt;'Tabelas auxiliares'!$C$240,T315&lt;&gt;'Tabelas auxiliares'!$C$241,T315&lt;&gt;'Tabelas auxiliares'!$D$240),"FOLHA DE PESSOAL",IF(Y315='Tabelas auxiliares'!$A$241,"CUSTEIO",IF(Y315='Tabelas auxiliares'!$A$240,"INVESTIMENTO","ERRO - VERIFICAR"))))</f>
        <v/>
      </c>
      <c r="AA315" s="46" t="str">
        <f t="shared" si="14"/>
        <v/>
      </c>
      <c r="AB315" s="206"/>
      <c r="AC315" s="206"/>
      <c r="AD315" s="206"/>
      <c r="AE315" s="54" t="str">
        <f t="shared" si="12"/>
        <v/>
      </c>
      <c r="AF315" s="54"/>
      <c r="AG315" s="54"/>
      <c r="AH315" s="54"/>
      <c r="AI315" s="54"/>
      <c r="AJ315" s="54"/>
      <c r="AK315" s="54"/>
      <c r="AL315" s="54"/>
      <c r="AM315" s="54"/>
      <c r="AN315" s="54"/>
      <c r="AO315" s="54"/>
      <c r="AP315" s="54"/>
    </row>
    <row r="316" spans="1:42" x14ac:dyDescent="0.25">
      <c r="A316" s="205"/>
      <c r="F316" s="33" t="str">
        <f>IFERROR(VLOOKUP(D316,'Tabelas auxiliares'!$A$3:$B$62,2,FALSE),"")</f>
        <v/>
      </c>
      <c r="G316" s="33" t="str">
        <f>IFERROR(VLOOKUP($B316,'Tabelas auxiliares'!$A$66:$C$106,2,FALSE),"")</f>
        <v/>
      </c>
      <c r="H316" s="33" t="str">
        <f>IFERROR(VLOOKUP($B316,'Tabelas auxiliares'!$A$66:$C$106,3,FALSE),"")</f>
        <v/>
      </c>
      <c r="I316" s="205"/>
      <c r="J316" s="205"/>
      <c r="K316" s="205"/>
      <c r="L316" s="205"/>
      <c r="M316" s="205"/>
      <c r="N316" s="205"/>
      <c r="O316" s="205"/>
      <c r="P316" s="205"/>
      <c r="Q316" s="205"/>
      <c r="R316" s="205"/>
      <c r="S316" s="205"/>
      <c r="T316" s="205"/>
      <c r="U316" s="205"/>
      <c r="V316" s="205"/>
      <c r="W316" s="205"/>
      <c r="X316" s="205"/>
      <c r="Y316" s="33" t="str">
        <f t="shared" si="13"/>
        <v/>
      </c>
      <c r="Z316" s="33" t="str">
        <f>IF(T316="","",IF(AND(T316&lt;&gt;'Tabelas auxiliares'!$B$240,T316&lt;&gt;'Tabelas auxiliares'!$B$241,T316&lt;&gt;'Tabelas auxiliares'!$C$240,T316&lt;&gt;'Tabelas auxiliares'!$C$241,T316&lt;&gt;'Tabelas auxiliares'!$D$240),"FOLHA DE PESSOAL",IF(Y316='Tabelas auxiliares'!$A$241,"CUSTEIO",IF(Y316='Tabelas auxiliares'!$A$240,"INVESTIMENTO","ERRO - VERIFICAR"))))</f>
        <v/>
      </c>
      <c r="AA316" s="46" t="str">
        <f t="shared" si="14"/>
        <v/>
      </c>
      <c r="AB316" s="206"/>
      <c r="AC316" s="206"/>
      <c r="AD316" s="206"/>
      <c r="AE316" s="54" t="str">
        <f t="shared" si="12"/>
        <v/>
      </c>
      <c r="AF316" s="54"/>
      <c r="AG316" s="54"/>
      <c r="AH316" s="54"/>
      <c r="AI316" s="54"/>
      <c r="AJ316" s="54"/>
      <c r="AK316" s="54"/>
      <c r="AL316" s="54"/>
      <c r="AM316" s="54"/>
      <c r="AN316" s="54"/>
      <c r="AO316" s="54"/>
      <c r="AP316" s="54"/>
    </row>
    <row r="317" spans="1:42" x14ac:dyDescent="0.25">
      <c r="A317" s="205"/>
      <c r="F317" s="33" t="str">
        <f>IFERROR(VLOOKUP(D317,'Tabelas auxiliares'!$A$3:$B$62,2,FALSE),"")</f>
        <v/>
      </c>
      <c r="G317" s="33" t="str">
        <f>IFERROR(VLOOKUP($B317,'Tabelas auxiliares'!$A$66:$C$106,2,FALSE),"")</f>
        <v/>
      </c>
      <c r="H317" s="33" t="str">
        <f>IFERROR(VLOOKUP($B317,'Tabelas auxiliares'!$A$66:$C$106,3,FALSE),"")</f>
        <v/>
      </c>
      <c r="I317" s="205"/>
      <c r="J317" s="205"/>
      <c r="K317" s="205"/>
      <c r="L317" s="205"/>
      <c r="M317" s="205"/>
      <c r="N317" s="205"/>
      <c r="O317" s="205"/>
      <c r="P317" s="205"/>
      <c r="Q317" s="205"/>
      <c r="R317" s="205"/>
      <c r="S317" s="205"/>
      <c r="T317" s="205"/>
      <c r="U317" s="205"/>
      <c r="V317" s="205"/>
      <c r="W317" s="205"/>
      <c r="X317" s="205"/>
      <c r="Y317" s="33" t="str">
        <f t="shared" si="13"/>
        <v/>
      </c>
      <c r="Z317" s="33" t="str">
        <f>IF(T317="","",IF(AND(T317&lt;&gt;'Tabelas auxiliares'!$B$240,T317&lt;&gt;'Tabelas auxiliares'!$B$241,T317&lt;&gt;'Tabelas auxiliares'!$C$240,T317&lt;&gt;'Tabelas auxiliares'!$C$241,T317&lt;&gt;'Tabelas auxiliares'!$D$240),"FOLHA DE PESSOAL",IF(Y317='Tabelas auxiliares'!$A$241,"CUSTEIO",IF(Y317='Tabelas auxiliares'!$A$240,"INVESTIMENTO","ERRO - VERIFICAR"))))</f>
        <v/>
      </c>
      <c r="AA317" s="46" t="str">
        <f t="shared" si="14"/>
        <v/>
      </c>
      <c r="AB317" s="206"/>
      <c r="AC317" s="206"/>
      <c r="AD317" s="206"/>
      <c r="AE317" s="54" t="str">
        <f t="shared" si="12"/>
        <v/>
      </c>
      <c r="AF317" s="54"/>
      <c r="AG317" s="54"/>
      <c r="AH317" s="54"/>
      <c r="AI317" s="54"/>
      <c r="AJ317" s="54"/>
      <c r="AK317" s="54"/>
      <c r="AL317" s="54"/>
      <c r="AM317" s="54"/>
      <c r="AN317" s="54"/>
      <c r="AO317" s="54"/>
      <c r="AP317" s="54"/>
    </row>
    <row r="318" spans="1:42" x14ac:dyDescent="0.25">
      <c r="A318" s="205"/>
      <c r="F318" s="33" t="str">
        <f>IFERROR(VLOOKUP(D318,'Tabelas auxiliares'!$A$3:$B$62,2,FALSE),"")</f>
        <v/>
      </c>
      <c r="G318" s="33" t="str">
        <f>IFERROR(VLOOKUP($B318,'Tabelas auxiliares'!$A$66:$C$106,2,FALSE),"")</f>
        <v/>
      </c>
      <c r="H318" s="33" t="str">
        <f>IFERROR(VLOOKUP($B318,'Tabelas auxiliares'!$A$66:$C$106,3,FALSE),"")</f>
        <v/>
      </c>
      <c r="I318" s="205"/>
      <c r="J318" s="205"/>
      <c r="K318" s="205"/>
      <c r="L318" s="205"/>
      <c r="M318" s="205"/>
      <c r="N318" s="205"/>
      <c r="O318" s="205"/>
      <c r="P318" s="205"/>
      <c r="Q318" s="205"/>
      <c r="R318" s="205"/>
      <c r="S318" s="205"/>
      <c r="T318" s="205"/>
      <c r="U318" s="205"/>
      <c r="V318" s="205"/>
      <c r="W318" s="205"/>
      <c r="X318" s="205"/>
      <c r="Y318" s="33" t="str">
        <f t="shared" si="13"/>
        <v/>
      </c>
      <c r="Z318" s="33" t="str">
        <f>IF(T318="","",IF(AND(T318&lt;&gt;'Tabelas auxiliares'!$B$240,T318&lt;&gt;'Tabelas auxiliares'!$B$241,T318&lt;&gt;'Tabelas auxiliares'!$C$240,T318&lt;&gt;'Tabelas auxiliares'!$C$241,T318&lt;&gt;'Tabelas auxiliares'!$D$240),"FOLHA DE PESSOAL",IF(Y318='Tabelas auxiliares'!$A$241,"CUSTEIO",IF(Y318='Tabelas auxiliares'!$A$240,"INVESTIMENTO","ERRO - VERIFICAR"))))</f>
        <v/>
      </c>
      <c r="AA318" s="46" t="str">
        <f t="shared" si="14"/>
        <v/>
      </c>
      <c r="AB318" s="206"/>
      <c r="AC318" s="206"/>
      <c r="AD318" s="206"/>
      <c r="AE318" s="54" t="str">
        <f t="shared" si="12"/>
        <v/>
      </c>
      <c r="AF318" s="54"/>
      <c r="AG318" s="54"/>
      <c r="AH318" s="54"/>
      <c r="AI318" s="54"/>
      <c r="AJ318" s="54"/>
      <c r="AK318" s="54"/>
      <c r="AL318" s="54"/>
      <c r="AM318" s="54"/>
      <c r="AN318" s="54"/>
      <c r="AO318" s="54"/>
      <c r="AP318" s="54"/>
    </row>
    <row r="319" spans="1:42" x14ac:dyDescent="0.25">
      <c r="A319" s="205"/>
      <c r="F319" s="33" t="str">
        <f>IFERROR(VLOOKUP(D319,'Tabelas auxiliares'!$A$3:$B$62,2,FALSE),"")</f>
        <v/>
      </c>
      <c r="G319" s="33" t="str">
        <f>IFERROR(VLOOKUP($B319,'Tabelas auxiliares'!$A$66:$C$106,2,FALSE),"")</f>
        <v/>
      </c>
      <c r="H319" s="33" t="str">
        <f>IFERROR(VLOOKUP($B319,'Tabelas auxiliares'!$A$66:$C$106,3,FALSE),"")</f>
        <v/>
      </c>
      <c r="I319" s="205"/>
      <c r="J319" s="205"/>
      <c r="K319" s="205"/>
      <c r="L319" s="205"/>
      <c r="M319" s="205"/>
      <c r="N319" s="205"/>
      <c r="O319" s="205"/>
      <c r="P319" s="205"/>
      <c r="Q319" s="205"/>
      <c r="R319" s="205"/>
      <c r="S319" s="205"/>
      <c r="T319" s="205"/>
      <c r="U319" s="205"/>
      <c r="V319" s="205"/>
      <c r="W319" s="205"/>
      <c r="X319" s="205"/>
      <c r="Y319" s="33" t="str">
        <f t="shared" si="13"/>
        <v/>
      </c>
      <c r="Z319" s="33" t="str">
        <f>IF(T319="","",IF(AND(T319&lt;&gt;'Tabelas auxiliares'!$B$240,T319&lt;&gt;'Tabelas auxiliares'!$B$241,T319&lt;&gt;'Tabelas auxiliares'!$C$240,T319&lt;&gt;'Tabelas auxiliares'!$C$241,T319&lt;&gt;'Tabelas auxiliares'!$D$240),"FOLHA DE PESSOAL",IF(Y319='Tabelas auxiliares'!$A$241,"CUSTEIO",IF(Y319='Tabelas auxiliares'!$A$240,"INVESTIMENTO","ERRO - VERIFICAR"))))</f>
        <v/>
      </c>
      <c r="AA319" s="46" t="str">
        <f t="shared" si="14"/>
        <v/>
      </c>
      <c r="AB319" s="206"/>
      <c r="AC319" s="206"/>
      <c r="AD319" s="206"/>
      <c r="AE319" s="54" t="str">
        <f t="shared" si="12"/>
        <v/>
      </c>
      <c r="AF319" s="54"/>
      <c r="AG319" s="54"/>
      <c r="AH319" s="54"/>
      <c r="AI319" s="54"/>
      <c r="AJ319" s="54"/>
      <c r="AK319" s="54"/>
      <c r="AL319" s="54"/>
      <c r="AM319" s="54"/>
      <c r="AN319" s="54"/>
      <c r="AO319" s="54"/>
      <c r="AP319" s="54"/>
    </row>
    <row r="320" spans="1:42" x14ac:dyDescent="0.25">
      <c r="A320" s="205"/>
      <c r="F320" s="33" t="str">
        <f>IFERROR(VLOOKUP(D320,'Tabelas auxiliares'!$A$3:$B$62,2,FALSE),"")</f>
        <v/>
      </c>
      <c r="G320" s="33" t="str">
        <f>IFERROR(VLOOKUP($B320,'Tabelas auxiliares'!$A$66:$C$106,2,FALSE),"")</f>
        <v/>
      </c>
      <c r="H320" s="33" t="str">
        <f>IFERROR(VLOOKUP($B320,'Tabelas auxiliares'!$A$66:$C$106,3,FALSE),"")</f>
        <v/>
      </c>
      <c r="I320" s="205"/>
      <c r="J320" s="205"/>
      <c r="K320" s="205"/>
      <c r="L320" s="205"/>
      <c r="M320" s="205"/>
      <c r="N320" s="205"/>
      <c r="O320" s="205"/>
      <c r="P320" s="205"/>
      <c r="Q320" s="205"/>
      <c r="R320" s="205"/>
      <c r="S320" s="205"/>
      <c r="T320" s="205"/>
      <c r="U320" s="205"/>
      <c r="V320" s="205"/>
      <c r="W320" s="205"/>
      <c r="X320" s="205"/>
      <c r="Y320" s="33" t="str">
        <f t="shared" si="13"/>
        <v/>
      </c>
      <c r="Z320" s="33" t="str">
        <f>IF(T320="","",IF(AND(T320&lt;&gt;'Tabelas auxiliares'!$B$240,T320&lt;&gt;'Tabelas auxiliares'!$B$241,T320&lt;&gt;'Tabelas auxiliares'!$C$240,T320&lt;&gt;'Tabelas auxiliares'!$C$241,T320&lt;&gt;'Tabelas auxiliares'!$D$240),"FOLHA DE PESSOAL",IF(Y320='Tabelas auxiliares'!$A$241,"CUSTEIO",IF(Y320='Tabelas auxiliares'!$A$240,"INVESTIMENTO","ERRO - VERIFICAR"))))</f>
        <v/>
      </c>
      <c r="AA320" s="46" t="str">
        <f t="shared" si="14"/>
        <v/>
      </c>
      <c r="AB320" s="206"/>
      <c r="AC320" s="206"/>
      <c r="AD320" s="206"/>
      <c r="AE320" s="54" t="str">
        <f t="shared" si="12"/>
        <v/>
      </c>
      <c r="AF320" s="54"/>
      <c r="AG320" s="54"/>
      <c r="AH320" s="54"/>
      <c r="AI320" s="54"/>
      <c r="AJ320" s="54"/>
      <c r="AK320" s="54"/>
      <c r="AL320" s="54"/>
      <c r="AM320" s="54"/>
      <c r="AN320" s="54"/>
      <c r="AO320" s="54"/>
      <c r="AP320" s="54"/>
    </row>
    <row r="321" spans="1:42" x14ac:dyDescent="0.25">
      <c r="A321" s="205"/>
      <c r="F321" s="33" t="str">
        <f>IFERROR(VLOOKUP(D321,'Tabelas auxiliares'!$A$3:$B$62,2,FALSE),"")</f>
        <v/>
      </c>
      <c r="G321" s="33" t="str">
        <f>IFERROR(VLOOKUP($B321,'Tabelas auxiliares'!$A$66:$C$106,2,FALSE),"")</f>
        <v/>
      </c>
      <c r="H321" s="33" t="str">
        <f>IFERROR(VLOOKUP($B321,'Tabelas auxiliares'!$A$66:$C$106,3,FALSE),"")</f>
        <v/>
      </c>
      <c r="I321" s="205"/>
      <c r="J321" s="205"/>
      <c r="K321" s="205"/>
      <c r="L321" s="205"/>
      <c r="M321" s="205"/>
      <c r="N321" s="205"/>
      <c r="O321" s="205"/>
      <c r="P321" s="205"/>
      <c r="Q321" s="205"/>
      <c r="R321" s="205"/>
      <c r="S321" s="205"/>
      <c r="T321" s="205"/>
      <c r="U321" s="205"/>
      <c r="V321" s="205"/>
      <c r="W321" s="205"/>
      <c r="X321" s="205"/>
      <c r="Y321" s="33" t="str">
        <f t="shared" si="13"/>
        <v/>
      </c>
      <c r="Z321" s="33" t="str">
        <f>IF(T321="","",IF(AND(T321&lt;&gt;'Tabelas auxiliares'!$B$240,T321&lt;&gt;'Tabelas auxiliares'!$B$241,T321&lt;&gt;'Tabelas auxiliares'!$C$240,T321&lt;&gt;'Tabelas auxiliares'!$C$241,T321&lt;&gt;'Tabelas auxiliares'!$D$240),"FOLHA DE PESSOAL",IF(Y321='Tabelas auxiliares'!$A$241,"CUSTEIO",IF(Y321='Tabelas auxiliares'!$A$240,"INVESTIMENTO","ERRO - VERIFICAR"))))</f>
        <v/>
      </c>
      <c r="AA321" s="46" t="str">
        <f t="shared" si="14"/>
        <v/>
      </c>
      <c r="AB321" s="206"/>
      <c r="AC321" s="206"/>
      <c r="AD321" s="206"/>
      <c r="AE321" s="54" t="str">
        <f t="shared" si="12"/>
        <v/>
      </c>
      <c r="AF321" s="54"/>
      <c r="AG321" s="54"/>
      <c r="AH321" s="54"/>
      <c r="AI321" s="54"/>
      <c r="AJ321" s="54"/>
      <c r="AK321" s="54"/>
      <c r="AL321" s="54"/>
      <c r="AM321" s="54"/>
      <c r="AN321" s="54"/>
      <c r="AO321" s="54"/>
      <c r="AP321" s="54"/>
    </row>
    <row r="322" spans="1:42" x14ac:dyDescent="0.25">
      <c r="A322" s="205"/>
      <c r="F322" s="33" t="str">
        <f>IFERROR(VLOOKUP(D322,'Tabelas auxiliares'!$A$3:$B$62,2,FALSE),"")</f>
        <v/>
      </c>
      <c r="G322" s="33" t="str">
        <f>IFERROR(VLOOKUP($B322,'Tabelas auxiliares'!$A$66:$C$106,2,FALSE),"")</f>
        <v/>
      </c>
      <c r="H322" s="33" t="str">
        <f>IFERROR(VLOOKUP($B322,'Tabelas auxiliares'!$A$66:$C$106,3,FALSE),"")</f>
        <v/>
      </c>
      <c r="I322" s="205"/>
      <c r="J322" s="205"/>
      <c r="K322" s="205"/>
      <c r="L322" s="205"/>
      <c r="M322" s="205"/>
      <c r="N322" s="205"/>
      <c r="O322" s="205"/>
      <c r="P322" s="205"/>
      <c r="Q322" s="205"/>
      <c r="R322" s="205"/>
      <c r="S322" s="205"/>
      <c r="T322" s="205"/>
      <c r="U322" s="205"/>
      <c r="V322" s="205"/>
      <c r="W322" s="205"/>
      <c r="X322" s="205"/>
      <c r="Y322" s="33" t="str">
        <f t="shared" si="13"/>
        <v/>
      </c>
      <c r="Z322" s="33" t="str">
        <f>IF(T322="","",IF(AND(T322&lt;&gt;'Tabelas auxiliares'!$B$240,T322&lt;&gt;'Tabelas auxiliares'!$B$241,T322&lt;&gt;'Tabelas auxiliares'!$C$240,T322&lt;&gt;'Tabelas auxiliares'!$C$241,T322&lt;&gt;'Tabelas auxiliares'!$D$240),"FOLHA DE PESSOAL",IF(Y322='Tabelas auxiliares'!$A$241,"CUSTEIO",IF(Y322='Tabelas auxiliares'!$A$240,"INVESTIMENTO","ERRO - VERIFICAR"))))</f>
        <v/>
      </c>
      <c r="AA322" s="46" t="str">
        <f t="shared" si="14"/>
        <v/>
      </c>
      <c r="AB322" s="206"/>
      <c r="AC322" s="206"/>
      <c r="AD322" s="206"/>
      <c r="AE322" s="54" t="str">
        <f t="shared" si="12"/>
        <v/>
      </c>
      <c r="AF322" s="54"/>
      <c r="AG322" s="54"/>
      <c r="AH322" s="54"/>
      <c r="AI322" s="54"/>
      <c r="AJ322" s="54"/>
      <c r="AK322" s="54"/>
      <c r="AL322" s="54"/>
      <c r="AM322" s="54"/>
      <c r="AN322" s="54"/>
      <c r="AO322" s="54"/>
      <c r="AP322" s="54"/>
    </row>
    <row r="323" spans="1:42" x14ac:dyDescent="0.25">
      <c r="A323" s="205"/>
      <c r="F323" s="33" t="str">
        <f>IFERROR(VLOOKUP(D323,'Tabelas auxiliares'!$A$3:$B$62,2,FALSE),"")</f>
        <v/>
      </c>
      <c r="G323" s="33" t="str">
        <f>IFERROR(VLOOKUP($B323,'Tabelas auxiliares'!$A$66:$C$106,2,FALSE),"")</f>
        <v/>
      </c>
      <c r="H323" s="33" t="str">
        <f>IFERROR(VLOOKUP($B323,'Tabelas auxiliares'!$A$66:$C$106,3,FALSE),"")</f>
        <v/>
      </c>
      <c r="I323" s="205"/>
      <c r="J323" s="205"/>
      <c r="K323" s="205"/>
      <c r="L323" s="205"/>
      <c r="M323" s="205"/>
      <c r="N323" s="205"/>
      <c r="O323" s="205"/>
      <c r="P323" s="205"/>
      <c r="Q323" s="205"/>
      <c r="R323" s="205"/>
      <c r="S323" s="205"/>
      <c r="T323" s="205"/>
      <c r="U323" s="205"/>
      <c r="V323" s="205"/>
      <c r="W323" s="205"/>
      <c r="X323" s="205"/>
      <c r="Y323" s="33" t="str">
        <f t="shared" si="13"/>
        <v/>
      </c>
      <c r="Z323" s="33" t="str">
        <f>IF(T323="","",IF(AND(T323&lt;&gt;'Tabelas auxiliares'!$B$240,T323&lt;&gt;'Tabelas auxiliares'!$B$241,T323&lt;&gt;'Tabelas auxiliares'!$C$240,T323&lt;&gt;'Tabelas auxiliares'!$C$241,T323&lt;&gt;'Tabelas auxiliares'!$D$240),"FOLHA DE PESSOAL",IF(Y323='Tabelas auxiliares'!$A$241,"CUSTEIO",IF(Y323='Tabelas auxiliares'!$A$240,"INVESTIMENTO","ERRO - VERIFICAR"))))</f>
        <v/>
      </c>
      <c r="AA323" s="46" t="str">
        <f t="shared" si="14"/>
        <v/>
      </c>
      <c r="AB323" s="206"/>
      <c r="AC323" s="206"/>
      <c r="AD323" s="206"/>
      <c r="AE323" s="54" t="str">
        <f t="shared" si="12"/>
        <v/>
      </c>
      <c r="AF323" s="54"/>
      <c r="AG323" s="54"/>
      <c r="AH323" s="54"/>
      <c r="AI323" s="54"/>
      <c r="AJ323" s="54"/>
      <c r="AK323" s="54"/>
      <c r="AL323" s="54"/>
      <c r="AM323" s="54"/>
      <c r="AN323" s="54"/>
      <c r="AO323" s="54"/>
      <c r="AP323" s="54"/>
    </row>
    <row r="324" spans="1:42" x14ac:dyDescent="0.25">
      <c r="A324" s="205"/>
      <c r="F324" s="33" t="str">
        <f>IFERROR(VLOOKUP(D324,'Tabelas auxiliares'!$A$3:$B$62,2,FALSE),"")</f>
        <v/>
      </c>
      <c r="G324" s="33" t="str">
        <f>IFERROR(VLOOKUP($B324,'Tabelas auxiliares'!$A$66:$C$106,2,FALSE),"")</f>
        <v/>
      </c>
      <c r="H324" s="33" t="str">
        <f>IFERROR(VLOOKUP($B324,'Tabelas auxiliares'!$A$66:$C$106,3,FALSE),"")</f>
        <v/>
      </c>
      <c r="I324" s="205"/>
      <c r="J324" s="205"/>
      <c r="K324" s="205"/>
      <c r="L324" s="205"/>
      <c r="M324" s="205"/>
      <c r="N324" s="205"/>
      <c r="O324" s="205"/>
      <c r="P324" s="205"/>
      <c r="Q324" s="205"/>
      <c r="R324" s="205"/>
      <c r="S324" s="205"/>
      <c r="T324" s="205"/>
      <c r="U324" s="205"/>
      <c r="V324" s="205"/>
      <c r="W324" s="205"/>
      <c r="X324" s="205"/>
      <c r="Y324" s="33" t="str">
        <f t="shared" si="13"/>
        <v/>
      </c>
      <c r="Z324" s="33" t="str">
        <f>IF(T324="","",IF(AND(T324&lt;&gt;'Tabelas auxiliares'!$B$240,T324&lt;&gt;'Tabelas auxiliares'!$B$241,T324&lt;&gt;'Tabelas auxiliares'!$C$240,T324&lt;&gt;'Tabelas auxiliares'!$C$241,T324&lt;&gt;'Tabelas auxiliares'!$D$240),"FOLHA DE PESSOAL",IF(Y324='Tabelas auxiliares'!$A$241,"CUSTEIO",IF(Y324='Tabelas auxiliares'!$A$240,"INVESTIMENTO","ERRO - VERIFICAR"))))</f>
        <v/>
      </c>
      <c r="AA324" s="46" t="str">
        <f t="shared" si="14"/>
        <v/>
      </c>
      <c r="AB324" s="206"/>
      <c r="AC324" s="206"/>
      <c r="AD324" s="206"/>
      <c r="AE324" s="54" t="str">
        <f t="shared" si="12"/>
        <v/>
      </c>
      <c r="AF324" s="54"/>
      <c r="AG324" s="54"/>
      <c r="AH324" s="54"/>
      <c r="AI324" s="54"/>
      <c r="AJ324" s="54"/>
      <c r="AK324" s="54"/>
      <c r="AL324" s="54"/>
      <c r="AM324" s="54"/>
      <c r="AN324" s="54"/>
      <c r="AO324" s="54"/>
      <c r="AP324" s="54"/>
    </row>
    <row r="325" spans="1:42" x14ac:dyDescent="0.25">
      <c r="A325" s="205"/>
      <c r="F325" s="33" t="str">
        <f>IFERROR(VLOOKUP(D325,'Tabelas auxiliares'!$A$3:$B$62,2,FALSE),"")</f>
        <v/>
      </c>
      <c r="G325" s="33" t="str">
        <f>IFERROR(VLOOKUP($B325,'Tabelas auxiliares'!$A$66:$C$106,2,FALSE),"")</f>
        <v/>
      </c>
      <c r="H325" s="33" t="str">
        <f>IFERROR(VLOOKUP($B325,'Tabelas auxiliares'!$A$66:$C$106,3,FALSE),"")</f>
        <v/>
      </c>
      <c r="I325" s="205"/>
      <c r="J325" s="205"/>
      <c r="K325" s="205"/>
      <c r="L325" s="205"/>
      <c r="M325" s="205"/>
      <c r="N325" s="205"/>
      <c r="O325" s="205"/>
      <c r="P325" s="205"/>
      <c r="Q325" s="205"/>
      <c r="R325" s="205"/>
      <c r="S325" s="205"/>
      <c r="T325" s="205"/>
      <c r="U325" s="205"/>
      <c r="V325" s="205"/>
      <c r="W325" s="205"/>
      <c r="X325" s="205"/>
      <c r="Y325" s="33" t="str">
        <f t="shared" si="13"/>
        <v/>
      </c>
      <c r="Z325" s="33" t="str">
        <f>IF(T325="","",IF(AND(T325&lt;&gt;'Tabelas auxiliares'!$B$240,T325&lt;&gt;'Tabelas auxiliares'!$B$241,T325&lt;&gt;'Tabelas auxiliares'!$C$240,T325&lt;&gt;'Tabelas auxiliares'!$C$241,T325&lt;&gt;'Tabelas auxiliares'!$D$240),"FOLHA DE PESSOAL",IF(Y325='Tabelas auxiliares'!$A$241,"CUSTEIO",IF(Y325='Tabelas auxiliares'!$A$240,"INVESTIMENTO","ERRO - VERIFICAR"))))</f>
        <v/>
      </c>
      <c r="AA325" s="46" t="str">
        <f t="shared" si="14"/>
        <v/>
      </c>
      <c r="AB325" s="206"/>
      <c r="AC325" s="206"/>
      <c r="AD325" s="206"/>
      <c r="AE325" s="54" t="str">
        <f t="shared" ref="AE325:AE388" si="15">LEFT(X325,4)</f>
        <v/>
      </c>
      <c r="AF325" s="54"/>
      <c r="AG325" s="54"/>
      <c r="AH325" s="54"/>
      <c r="AI325" s="54"/>
      <c r="AJ325" s="54"/>
      <c r="AK325" s="54"/>
      <c r="AL325" s="54"/>
      <c r="AM325" s="54"/>
      <c r="AN325" s="54"/>
      <c r="AO325" s="54"/>
      <c r="AP325" s="54"/>
    </row>
    <row r="326" spans="1:42" x14ac:dyDescent="0.25">
      <c r="A326" s="205"/>
      <c r="F326" s="33" t="str">
        <f>IFERROR(VLOOKUP(D326,'Tabelas auxiliares'!$A$3:$B$62,2,FALSE),"")</f>
        <v/>
      </c>
      <c r="G326" s="33" t="str">
        <f>IFERROR(VLOOKUP($B326,'Tabelas auxiliares'!$A$66:$C$106,2,FALSE),"")</f>
        <v/>
      </c>
      <c r="H326" s="33" t="str">
        <f>IFERROR(VLOOKUP($B326,'Tabelas auxiliares'!$A$66:$C$106,3,FALSE),"")</f>
        <v/>
      </c>
      <c r="I326" s="205"/>
      <c r="J326" s="205"/>
      <c r="K326" s="205"/>
      <c r="L326" s="205"/>
      <c r="M326" s="205"/>
      <c r="N326" s="205"/>
      <c r="O326" s="205"/>
      <c r="P326" s="205"/>
      <c r="Q326" s="205"/>
      <c r="R326" s="205"/>
      <c r="S326" s="205"/>
      <c r="T326" s="205"/>
      <c r="U326" s="205"/>
      <c r="V326" s="205"/>
      <c r="W326" s="205"/>
      <c r="X326" s="205"/>
      <c r="Y326" s="33" t="str">
        <f t="shared" si="13"/>
        <v/>
      </c>
      <c r="Z326" s="33" t="str">
        <f>IF(T326="","",IF(AND(T326&lt;&gt;'Tabelas auxiliares'!$B$240,T326&lt;&gt;'Tabelas auxiliares'!$B$241,T326&lt;&gt;'Tabelas auxiliares'!$C$240,T326&lt;&gt;'Tabelas auxiliares'!$C$241,T326&lt;&gt;'Tabelas auxiliares'!$D$240),"FOLHA DE PESSOAL",IF(Y326='Tabelas auxiliares'!$A$241,"CUSTEIO",IF(Y326='Tabelas auxiliares'!$A$240,"INVESTIMENTO","ERRO - VERIFICAR"))))</f>
        <v/>
      </c>
      <c r="AA326" s="46" t="str">
        <f t="shared" si="14"/>
        <v/>
      </c>
      <c r="AB326" s="206"/>
      <c r="AC326" s="206"/>
      <c r="AD326" s="206"/>
      <c r="AE326" s="54" t="str">
        <f t="shared" si="15"/>
        <v/>
      </c>
      <c r="AF326" s="54"/>
      <c r="AG326" s="54"/>
      <c r="AH326" s="54"/>
      <c r="AI326" s="54"/>
      <c r="AJ326" s="54"/>
      <c r="AK326" s="54"/>
      <c r="AL326" s="54"/>
      <c r="AM326" s="54"/>
      <c r="AN326" s="54"/>
      <c r="AO326" s="54"/>
      <c r="AP326" s="54"/>
    </row>
    <row r="327" spans="1:42" x14ac:dyDescent="0.25">
      <c r="A327" s="205"/>
      <c r="F327" s="33" t="str">
        <f>IFERROR(VLOOKUP(D327,'Tabelas auxiliares'!$A$3:$B$62,2,FALSE),"")</f>
        <v/>
      </c>
      <c r="G327" s="33" t="str">
        <f>IFERROR(VLOOKUP($B327,'Tabelas auxiliares'!$A$66:$C$106,2,FALSE),"")</f>
        <v/>
      </c>
      <c r="H327" s="33" t="str">
        <f>IFERROR(VLOOKUP($B327,'Tabelas auxiliares'!$A$66:$C$106,3,FALSE),"")</f>
        <v/>
      </c>
      <c r="I327" s="205"/>
      <c r="J327" s="205"/>
      <c r="K327" s="205"/>
      <c r="L327" s="205"/>
      <c r="M327" s="205"/>
      <c r="N327" s="205"/>
      <c r="O327" s="205"/>
      <c r="P327" s="205"/>
      <c r="Q327" s="205"/>
      <c r="R327" s="205"/>
      <c r="S327" s="205"/>
      <c r="T327" s="205"/>
      <c r="U327" s="205"/>
      <c r="V327" s="205"/>
      <c r="W327" s="205"/>
      <c r="X327" s="205"/>
      <c r="Y327" s="33" t="str">
        <f t="shared" si="13"/>
        <v/>
      </c>
      <c r="Z327" s="33" t="str">
        <f>IF(T327="","",IF(AND(T327&lt;&gt;'Tabelas auxiliares'!$B$240,T327&lt;&gt;'Tabelas auxiliares'!$B$241,T327&lt;&gt;'Tabelas auxiliares'!$C$240,T327&lt;&gt;'Tabelas auxiliares'!$C$241,T327&lt;&gt;'Tabelas auxiliares'!$D$240),"FOLHA DE PESSOAL",IF(Y327='Tabelas auxiliares'!$A$241,"CUSTEIO",IF(Y327='Tabelas auxiliares'!$A$240,"INVESTIMENTO","ERRO - VERIFICAR"))))</f>
        <v/>
      </c>
      <c r="AA327" s="46" t="str">
        <f t="shared" si="14"/>
        <v/>
      </c>
      <c r="AB327" s="206"/>
      <c r="AC327" s="206"/>
      <c r="AD327" s="205"/>
      <c r="AE327" s="54" t="str">
        <f t="shared" si="15"/>
        <v/>
      </c>
      <c r="AF327" s="54"/>
      <c r="AG327" s="54"/>
      <c r="AH327" s="54"/>
      <c r="AI327" s="54"/>
      <c r="AJ327" s="54"/>
      <c r="AK327" s="54"/>
      <c r="AL327" s="54"/>
      <c r="AM327" s="54"/>
      <c r="AN327" s="54"/>
      <c r="AO327" s="54"/>
      <c r="AP327" s="54"/>
    </row>
    <row r="328" spans="1:42" x14ac:dyDescent="0.25">
      <c r="A328" s="205"/>
      <c r="F328" s="33" t="str">
        <f>IFERROR(VLOOKUP(D328,'Tabelas auxiliares'!$A$3:$B$62,2,FALSE),"")</f>
        <v/>
      </c>
      <c r="G328" s="33" t="str">
        <f>IFERROR(VLOOKUP($B328,'Tabelas auxiliares'!$A$66:$C$106,2,FALSE),"")</f>
        <v/>
      </c>
      <c r="H328" s="33" t="str">
        <f>IFERROR(VLOOKUP($B328,'Tabelas auxiliares'!$A$66:$C$106,3,FALSE),"")</f>
        <v/>
      </c>
      <c r="I328" s="205"/>
      <c r="J328" s="205"/>
      <c r="K328" s="205"/>
      <c r="L328" s="205"/>
      <c r="M328" s="205"/>
      <c r="N328" s="205"/>
      <c r="O328" s="205"/>
      <c r="P328" s="205"/>
      <c r="Q328" s="205"/>
      <c r="R328" s="205"/>
      <c r="S328" s="205"/>
      <c r="T328" s="205"/>
      <c r="U328" s="205"/>
      <c r="V328" s="205"/>
      <c r="W328" s="205"/>
      <c r="X328" s="205"/>
      <c r="Y328" s="33" t="str">
        <f t="shared" si="13"/>
        <v/>
      </c>
      <c r="Z328" s="33" t="str">
        <f>IF(T328="","",IF(AND(T328&lt;&gt;'Tabelas auxiliares'!$B$240,T328&lt;&gt;'Tabelas auxiliares'!$B$241,T328&lt;&gt;'Tabelas auxiliares'!$C$240,T328&lt;&gt;'Tabelas auxiliares'!$C$241,T328&lt;&gt;'Tabelas auxiliares'!$D$240),"FOLHA DE PESSOAL",IF(Y328='Tabelas auxiliares'!$A$241,"CUSTEIO",IF(Y328='Tabelas auxiliares'!$A$240,"INVESTIMENTO","ERRO - VERIFICAR"))))</f>
        <v/>
      </c>
      <c r="AA328" s="46" t="str">
        <f t="shared" si="14"/>
        <v/>
      </c>
      <c r="AB328" s="206"/>
      <c r="AC328" s="206"/>
      <c r="AD328" s="206"/>
      <c r="AE328" s="54" t="str">
        <f t="shared" si="15"/>
        <v/>
      </c>
      <c r="AF328" s="54"/>
      <c r="AG328" s="54"/>
      <c r="AH328" s="54"/>
      <c r="AI328" s="54"/>
      <c r="AJ328" s="54"/>
      <c r="AK328" s="54"/>
      <c r="AL328" s="54"/>
      <c r="AM328" s="54"/>
      <c r="AN328" s="54"/>
      <c r="AO328" s="54"/>
      <c r="AP328" s="54"/>
    </row>
    <row r="329" spans="1:42" x14ac:dyDescent="0.25">
      <c r="A329" s="205"/>
      <c r="F329" s="33" t="str">
        <f>IFERROR(VLOOKUP(D329,'Tabelas auxiliares'!$A$3:$B$62,2,FALSE),"")</f>
        <v/>
      </c>
      <c r="G329" s="33" t="str">
        <f>IFERROR(VLOOKUP($B329,'Tabelas auxiliares'!$A$66:$C$106,2,FALSE),"")</f>
        <v/>
      </c>
      <c r="H329" s="33" t="str">
        <f>IFERROR(VLOOKUP($B329,'Tabelas auxiliares'!$A$66:$C$106,3,FALSE),"")</f>
        <v/>
      </c>
      <c r="I329" s="205"/>
      <c r="J329" s="205"/>
      <c r="K329" s="205"/>
      <c r="L329" s="205"/>
      <c r="M329" s="205"/>
      <c r="N329" s="205"/>
      <c r="O329" s="205"/>
      <c r="P329" s="205"/>
      <c r="Q329" s="205"/>
      <c r="R329" s="205"/>
      <c r="S329" s="205"/>
      <c r="T329" s="205"/>
      <c r="U329" s="205"/>
      <c r="V329" s="205"/>
      <c r="W329" s="205"/>
      <c r="X329" s="205"/>
      <c r="Y329" s="33" t="str">
        <f t="shared" si="13"/>
        <v/>
      </c>
      <c r="Z329" s="33" t="str">
        <f>IF(T329="","",IF(AND(T329&lt;&gt;'Tabelas auxiliares'!$B$240,T329&lt;&gt;'Tabelas auxiliares'!$B$241,T329&lt;&gt;'Tabelas auxiliares'!$C$240,T329&lt;&gt;'Tabelas auxiliares'!$C$241,T329&lt;&gt;'Tabelas auxiliares'!$D$240),"FOLHA DE PESSOAL",IF(Y329='Tabelas auxiliares'!$A$241,"CUSTEIO",IF(Y329='Tabelas auxiliares'!$A$240,"INVESTIMENTO","ERRO - VERIFICAR"))))</f>
        <v/>
      </c>
      <c r="AA329" s="46" t="str">
        <f t="shared" si="14"/>
        <v/>
      </c>
      <c r="AB329" s="206"/>
      <c r="AC329" s="206"/>
      <c r="AD329" s="206"/>
      <c r="AE329" s="54" t="str">
        <f t="shared" si="15"/>
        <v/>
      </c>
      <c r="AF329" s="54"/>
      <c r="AG329" s="54"/>
      <c r="AH329" s="54"/>
      <c r="AI329" s="54"/>
      <c r="AJ329" s="54"/>
      <c r="AK329" s="54"/>
      <c r="AL329" s="54"/>
      <c r="AM329" s="54"/>
      <c r="AN329" s="54"/>
      <c r="AO329" s="54"/>
      <c r="AP329" s="54"/>
    </row>
    <row r="330" spans="1:42" x14ac:dyDescent="0.25">
      <c r="A330" s="205"/>
      <c r="F330" s="33" t="str">
        <f>IFERROR(VLOOKUP(D330,'Tabelas auxiliares'!$A$3:$B$62,2,FALSE),"")</f>
        <v/>
      </c>
      <c r="G330" s="33" t="str">
        <f>IFERROR(VLOOKUP($B330,'Tabelas auxiliares'!$A$66:$C$106,2,FALSE),"")</f>
        <v/>
      </c>
      <c r="H330" s="33" t="str">
        <f>IFERROR(VLOOKUP($B330,'Tabelas auxiliares'!$A$66:$C$106,3,FALSE),"")</f>
        <v/>
      </c>
      <c r="I330" s="205"/>
      <c r="J330" s="205"/>
      <c r="K330" s="205"/>
      <c r="L330" s="205"/>
      <c r="M330" s="205"/>
      <c r="N330" s="205"/>
      <c r="O330" s="205"/>
      <c r="P330" s="205"/>
      <c r="Q330" s="205"/>
      <c r="R330" s="205"/>
      <c r="S330" s="205"/>
      <c r="T330" s="205"/>
      <c r="U330" s="205"/>
      <c r="V330" s="205"/>
      <c r="W330" s="205"/>
      <c r="X330" s="205"/>
      <c r="Y330" s="33" t="str">
        <f t="shared" si="13"/>
        <v/>
      </c>
      <c r="Z330" s="33" t="str">
        <f>IF(T330="","",IF(AND(T330&lt;&gt;'Tabelas auxiliares'!$B$240,T330&lt;&gt;'Tabelas auxiliares'!$B$241,T330&lt;&gt;'Tabelas auxiliares'!$C$240,T330&lt;&gt;'Tabelas auxiliares'!$C$241,T330&lt;&gt;'Tabelas auxiliares'!$D$240),"FOLHA DE PESSOAL",IF(Y330='Tabelas auxiliares'!$A$241,"CUSTEIO",IF(Y330='Tabelas auxiliares'!$A$240,"INVESTIMENTO","ERRO - VERIFICAR"))))</f>
        <v/>
      </c>
      <c r="AA330" s="46" t="str">
        <f t="shared" si="14"/>
        <v/>
      </c>
      <c r="AB330" s="206"/>
      <c r="AC330" s="206"/>
      <c r="AD330" s="206"/>
      <c r="AE330" s="54" t="str">
        <f t="shared" si="15"/>
        <v/>
      </c>
      <c r="AF330" s="54"/>
      <c r="AG330" s="54"/>
      <c r="AH330" s="54"/>
      <c r="AI330" s="54"/>
      <c r="AJ330" s="54"/>
      <c r="AK330" s="54"/>
      <c r="AL330" s="54"/>
      <c r="AM330" s="54"/>
      <c r="AN330" s="54"/>
      <c r="AO330" s="54"/>
      <c r="AP330" s="54"/>
    </row>
    <row r="331" spans="1:42" x14ac:dyDescent="0.25">
      <c r="A331" s="205"/>
      <c r="F331" s="33" t="str">
        <f>IFERROR(VLOOKUP(D331,'Tabelas auxiliares'!$A$3:$B$62,2,FALSE),"")</f>
        <v/>
      </c>
      <c r="G331" s="33" t="str">
        <f>IFERROR(VLOOKUP($B331,'Tabelas auxiliares'!$A$66:$C$106,2,FALSE),"")</f>
        <v/>
      </c>
      <c r="H331" s="33" t="str">
        <f>IFERROR(VLOOKUP($B331,'Tabelas auxiliares'!$A$66:$C$106,3,FALSE),"")</f>
        <v/>
      </c>
      <c r="I331" s="205"/>
      <c r="J331" s="205"/>
      <c r="K331" s="205"/>
      <c r="L331" s="205"/>
      <c r="M331" s="205"/>
      <c r="N331" s="205"/>
      <c r="O331" s="205"/>
      <c r="P331" s="205"/>
      <c r="Q331" s="205"/>
      <c r="R331" s="205"/>
      <c r="S331" s="205"/>
      <c r="T331" s="205"/>
      <c r="U331" s="205"/>
      <c r="V331" s="205"/>
      <c r="W331" s="205"/>
      <c r="X331" s="205"/>
      <c r="Y331" s="33" t="str">
        <f t="shared" si="13"/>
        <v/>
      </c>
      <c r="Z331" s="33" t="str">
        <f>IF(T331="","",IF(AND(T331&lt;&gt;'Tabelas auxiliares'!$B$240,T331&lt;&gt;'Tabelas auxiliares'!$B$241,T331&lt;&gt;'Tabelas auxiliares'!$C$240,T331&lt;&gt;'Tabelas auxiliares'!$C$241,T331&lt;&gt;'Tabelas auxiliares'!$D$240),"FOLHA DE PESSOAL",IF(Y331='Tabelas auxiliares'!$A$241,"CUSTEIO",IF(Y331='Tabelas auxiliares'!$A$240,"INVESTIMENTO","ERRO - VERIFICAR"))))</f>
        <v/>
      </c>
      <c r="AA331" s="46" t="str">
        <f t="shared" si="14"/>
        <v/>
      </c>
      <c r="AB331" s="206"/>
      <c r="AC331" s="206"/>
      <c r="AD331" s="206"/>
      <c r="AE331" s="54" t="str">
        <f t="shared" si="15"/>
        <v/>
      </c>
      <c r="AF331" s="54"/>
      <c r="AG331" s="54"/>
      <c r="AH331" s="54"/>
      <c r="AI331" s="54"/>
      <c r="AJ331" s="54"/>
      <c r="AK331" s="54"/>
      <c r="AL331" s="54"/>
      <c r="AM331" s="54"/>
      <c r="AN331" s="54"/>
      <c r="AO331" s="54"/>
      <c r="AP331" s="54"/>
    </row>
    <row r="332" spans="1:42" x14ac:dyDescent="0.25">
      <c r="A332" s="205"/>
      <c r="F332" s="33" t="str">
        <f>IFERROR(VLOOKUP(D332,'Tabelas auxiliares'!$A$3:$B$62,2,FALSE),"")</f>
        <v/>
      </c>
      <c r="G332" s="33" t="str">
        <f>IFERROR(VLOOKUP($B332,'Tabelas auxiliares'!$A$66:$C$106,2,FALSE),"")</f>
        <v/>
      </c>
      <c r="H332" s="33" t="str">
        <f>IFERROR(VLOOKUP($B332,'Tabelas auxiliares'!$A$66:$C$106,3,FALSE),"")</f>
        <v/>
      </c>
      <c r="I332" s="205"/>
      <c r="J332" s="205"/>
      <c r="K332" s="205"/>
      <c r="L332" s="205"/>
      <c r="M332" s="205"/>
      <c r="N332" s="205"/>
      <c r="O332" s="205"/>
      <c r="P332" s="205"/>
      <c r="Q332" s="205"/>
      <c r="R332" s="205"/>
      <c r="S332" s="205"/>
      <c r="T332" s="205"/>
      <c r="U332" s="205"/>
      <c r="V332" s="205"/>
      <c r="W332" s="205"/>
      <c r="X332" s="205"/>
      <c r="Y332" s="33" t="str">
        <f t="shared" si="13"/>
        <v/>
      </c>
      <c r="Z332" s="33" t="str">
        <f>IF(T332="","",IF(AND(T332&lt;&gt;'Tabelas auxiliares'!$B$240,T332&lt;&gt;'Tabelas auxiliares'!$B$241,T332&lt;&gt;'Tabelas auxiliares'!$C$240,T332&lt;&gt;'Tabelas auxiliares'!$C$241,T332&lt;&gt;'Tabelas auxiliares'!$D$240),"FOLHA DE PESSOAL",IF(Y332='Tabelas auxiliares'!$A$241,"CUSTEIO",IF(Y332='Tabelas auxiliares'!$A$240,"INVESTIMENTO","ERRO - VERIFICAR"))))</f>
        <v/>
      </c>
      <c r="AA332" s="46" t="str">
        <f t="shared" si="14"/>
        <v/>
      </c>
      <c r="AB332" s="206"/>
      <c r="AC332" s="206"/>
      <c r="AD332" s="206"/>
      <c r="AE332" s="54" t="str">
        <f t="shared" si="15"/>
        <v/>
      </c>
      <c r="AF332" s="54"/>
      <c r="AG332" s="54"/>
      <c r="AH332" s="54"/>
      <c r="AI332" s="54"/>
      <c r="AJ332" s="54"/>
      <c r="AK332" s="54"/>
      <c r="AL332" s="54"/>
      <c r="AM332" s="54"/>
      <c r="AN332" s="54"/>
      <c r="AO332" s="54"/>
      <c r="AP332" s="54"/>
    </row>
    <row r="333" spans="1:42" x14ac:dyDescent="0.25">
      <c r="A333" s="205"/>
      <c r="F333" s="33" t="str">
        <f>IFERROR(VLOOKUP(D333,'Tabelas auxiliares'!$A$3:$B$62,2,FALSE),"")</f>
        <v/>
      </c>
      <c r="G333" s="33" t="str">
        <f>IFERROR(VLOOKUP($B333,'Tabelas auxiliares'!$A$66:$C$106,2,FALSE),"")</f>
        <v/>
      </c>
      <c r="H333" s="33" t="str">
        <f>IFERROR(VLOOKUP($B333,'Tabelas auxiliares'!$A$66:$C$106,3,FALSE),"")</f>
        <v/>
      </c>
      <c r="I333" s="205"/>
      <c r="J333" s="205"/>
      <c r="K333" s="205"/>
      <c r="L333" s="205"/>
      <c r="M333" s="205"/>
      <c r="N333" s="205"/>
      <c r="O333" s="205"/>
      <c r="P333" s="205"/>
      <c r="Q333" s="205"/>
      <c r="R333" s="205"/>
      <c r="S333" s="205"/>
      <c r="T333" s="205"/>
      <c r="U333" s="205"/>
      <c r="V333" s="205"/>
      <c r="W333" s="205"/>
      <c r="X333" s="205"/>
      <c r="Y333" s="33" t="str">
        <f t="shared" si="13"/>
        <v/>
      </c>
      <c r="Z333" s="33" t="str">
        <f>IF(T333="","",IF(AND(T333&lt;&gt;'Tabelas auxiliares'!$B$240,T333&lt;&gt;'Tabelas auxiliares'!$B$241,T333&lt;&gt;'Tabelas auxiliares'!$C$240,T333&lt;&gt;'Tabelas auxiliares'!$C$241,T333&lt;&gt;'Tabelas auxiliares'!$D$240),"FOLHA DE PESSOAL",IF(Y333='Tabelas auxiliares'!$A$241,"CUSTEIO",IF(Y333='Tabelas auxiliares'!$A$240,"INVESTIMENTO","ERRO - VERIFICAR"))))</f>
        <v/>
      </c>
      <c r="AA333" s="46" t="str">
        <f t="shared" si="14"/>
        <v/>
      </c>
      <c r="AB333" s="206"/>
      <c r="AC333" s="206"/>
      <c r="AD333" s="206"/>
      <c r="AE333" s="54" t="str">
        <f t="shared" si="15"/>
        <v/>
      </c>
      <c r="AF333" s="54"/>
      <c r="AG333" s="54"/>
      <c r="AH333" s="54"/>
      <c r="AI333" s="54"/>
      <c r="AJ333" s="54"/>
      <c r="AK333" s="54"/>
      <c r="AL333" s="54"/>
      <c r="AM333" s="54"/>
      <c r="AN333" s="54"/>
      <c r="AO333" s="54"/>
      <c r="AP333" s="54"/>
    </row>
    <row r="334" spans="1:42" x14ac:dyDescent="0.25">
      <c r="A334" s="205"/>
      <c r="F334" s="33" t="str">
        <f>IFERROR(VLOOKUP(D334,'Tabelas auxiliares'!$A$3:$B$62,2,FALSE),"")</f>
        <v/>
      </c>
      <c r="G334" s="33" t="str">
        <f>IFERROR(VLOOKUP($B334,'Tabelas auxiliares'!$A$66:$C$106,2,FALSE),"")</f>
        <v/>
      </c>
      <c r="H334" s="33" t="str">
        <f>IFERROR(VLOOKUP($B334,'Tabelas auxiliares'!$A$66:$C$106,3,FALSE),"")</f>
        <v/>
      </c>
      <c r="I334" s="205"/>
      <c r="J334" s="205"/>
      <c r="K334" s="205"/>
      <c r="L334" s="205"/>
      <c r="M334" s="205"/>
      <c r="N334" s="205"/>
      <c r="O334" s="205"/>
      <c r="P334" s="205"/>
      <c r="Q334" s="205"/>
      <c r="R334" s="205"/>
      <c r="S334" s="205"/>
      <c r="T334" s="205"/>
      <c r="U334" s="205"/>
      <c r="V334" s="205"/>
      <c r="W334" s="205"/>
      <c r="X334" s="205"/>
      <c r="Y334" s="33" t="str">
        <f t="shared" si="13"/>
        <v/>
      </c>
      <c r="Z334" s="33" t="str">
        <f>IF(T334="","",IF(AND(T334&lt;&gt;'Tabelas auxiliares'!$B$240,T334&lt;&gt;'Tabelas auxiliares'!$B$241,T334&lt;&gt;'Tabelas auxiliares'!$C$240,T334&lt;&gt;'Tabelas auxiliares'!$C$241,T334&lt;&gt;'Tabelas auxiliares'!$D$240),"FOLHA DE PESSOAL",IF(Y334='Tabelas auxiliares'!$A$241,"CUSTEIO",IF(Y334='Tabelas auxiliares'!$A$240,"INVESTIMENTO","ERRO - VERIFICAR"))))</f>
        <v/>
      </c>
      <c r="AA334" s="46" t="str">
        <f t="shared" si="14"/>
        <v/>
      </c>
      <c r="AB334" s="206"/>
      <c r="AC334" s="206"/>
      <c r="AD334" s="206"/>
      <c r="AE334" s="54" t="str">
        <f t="shared" si="15"/>
        <v/>
      </c>
      <c r="AF334" s="54"/>
      <c r="AG334" s="54"/>
      <c r="AH334" s="54"/>
      <c r="AI334" s="54"/>
      <c r="AJ334" s="54"/>
      <c r="AK334" s="54"/>
      <c r="AL334" s="54"/>
      <c r="AM334" s="54"/>
      <c r="AN334" s="54"/>
      <c r="AO334" s="54"/>
      <c r="AP334" s="54"/>
    </row>
    <row r="335" spans="1:42" x14ac:dyDescent="0.25">
      <c r="A335" s="205"/>
      <c r="F335" s="33" t="str">
        <f>IFERROR(VLOOKUP(D335,'Tabelas auxiliares'!$A$3:$B$62,2,FALSE),"")</f>
        <v/>
      </c>
      <c r="G335" s="33" t="str">
        <f>IFERROR(VLOOKUP($B335,'Tabelas auxiliares'!$A$66:$C$106,2,FALSE),"")</f>
        <v/>
      </c>
      <c r="H335" s="33" t="str">
        <f>IFERROR(VLOOKUP($B335,'Tabelas auxiliares'!$A$66:$C$106,3,FALSE),"")</f>
        <v/>
      </c>
      <c r="I335" s="205"/>
      <c r="J335" s="205"/>
      <c r="K335" s="205"/>
      <c r="L335" s="205"/>
      <c r="M335" s="205"/>
      <c r="N335" s="205"/>
      <c r="O335" s="205"/>
      <c r="P335" s="205"/>
      <c r="Q335" s="205"/>
      <c r="R335" s="205"/>
      <c r="S335" s="205"/>
      <c r="T335" s="205"/>
      <c r="U335" s="205"/>
      <c r="V335" s="205"/>
      <c r="W335" s="205"/>
      <c r="X335" s="205"/>
      <c r="Y335" s="33" t="str">
        <f t="shared" si="13"/>
        <v/>
      </c>
      <c r="Z335" s="33" t="str">
        <f>IF(T335="","",IF(AND(T335&lt;&gt;'Tabelas auxiliares'!$B$240,T335&lt;&gt;'Tabelas auxiliares'!$B$241,T335&lt;&gt;'Tabelas auxiliares'!$C$240,T335&lt;&gt;'Tabelas auxiliares'!$C$241,T335&lt;&gt;'Tabelas auxiliares'!$D$240),"FOLHA DE PESSOAL",IF(Y335='Tabelas auxiliares'!$A$241,"CUSTEIO",IF(Y335='Tabelas auxiliares'!$A$240,"INVESTIMENTO","ERRO - VERIFICAR"))))</f>
        <v/>
      </c>
      <c r="AA335" s="46" t="str">
        <f t="shared" si="14"/>
        <v/>
      </c>
      <c r="AB335" s="206"/>
      <c r="AC335" s="206"/>
      <c r="AD335" s="206"/>
      <c r="AE335" s="54" t="str">
        <f t="shared" si="15"/>
        <v/>
      </c>
      <c r="AF335" s="54"/>
      <c r="AG335" s="54"/>
      <c r="AH335" s="54"/>
      <c r="AI335" s="54"/>
      <c r="AJ335" s="54"/>
      <c r="AK335" s="54"/>
      <c r="AL335" s="54"/>
      <c r="AM335" s="54"/>
      <c r="AN335" s="54"/>
      <c r="AO335" s="54"/>
      <c r="AP335" s="54"/>
    </row>
    <row r="336" spans="1:42" x14ac:dyDescent="0.25">
      <c r="A336" s="205"/>
      <c r="F336" s="33" t="str">
        <f>IFERROR(VLOOKUP(D336,'Tabelas auxiliares'!$A$3:$B$62,2,FALSE),"")</f>
        <v/>
      </c>
      <c r="G336" s="33" t="str">
        <f>IFERROR(VLOOKUP($B336,'Tabelas auxiliares'!$A$66:$C$106,2,FALSE),"")</f>
        <v/>
      </c>
      <c r="H336" s="33" t="str">
        <f>IFERROR(VLOOKUP($B336,'Tabelas auxiliares'!$A$66:$C$106,3,FALSE),"")</f>
        <v/>
      </c>
      <c r="I336" s="205"/>
      <c r="J336" s="205"/>
      <c r="K336" s="205"/>
      <c r="L336" s="205"/>
      <c r="M336" s="205"/>
      <c r="N336" s="205"/>
      <c r="O336" s="205"/>
      <c r="P336" s="205"/>
      <c r="Q336" s="205"/>
      <c r="R336" s="205"/>
      <c r="S336" s="205"/>
      <c r="T336" s="205"/>
      <c r="U336" s="205"/>
      <c r="V336" s="205"/>
      <c r="W336" s="205"/>
      <c r="X336" s="205"/>
      <c r="Y336" s="33" t="str">
        <f t="shared" si="13"/>
        <v/>
      </c>
      <c r="Z336" s="33" t="str">
        <f>IF(T336="","",IF(AND(T336&lt;&gt;'Tabelas auxiliares'!$B$240,T336&lt;&gt;'Tabelas auxiliares'!$B$241,T336&lt;&gt;'Tabelas auxiliares'!$C$240,T336&lt;&gt;'Tabelas auxiliares'!$C$241,T336&lt;&gt;'Tabelas auxiliares'!$D$240),"FOLHA DE PESSOAL",IF(Y336='Tabelas auxiliares'!$A$241,"CUSTEIO",IF(Y336='Tabelas auxiliares'!$A$240,"INVESTIMENTO","ERRO - VERIFICAR"))))</f>
        <v/>
      </c>
      <c r="AA336" s="46" t="str">
        <f t="shared" si="14"/>
        <v/>
      </c>
      <c r="AB336" s="206"/>
      <c r="AC336" s="206"/>
      <c r="AD336" s="206"/>
      <c r="AE336" s="54" t="str">
        <f t="shared" si="15"/>
        <v/>
      </c>
      <c r="AF336" s="54"/>
      <c r="AG336" s="54"/>
      <c r="AH336" s="54"/>
      <c r="AI336" s="54"/>
      <c r="AJ336" s="54"/>
      <c r="AK336" s="54"/>
      <c r="AL336" s="54"/>
      <c r="AM336" s="54"/>
      <c r="AN336" s="54"/>
      <c r="AO336" s="54"/>
      <c r="AP336" s="54"/>
    </row>
    <row r="337" spans="1:42" x14ac:dyDescent="0.25">
      <c r="A337" s="205"/>
      <c r="F337" s="33" t="str">
        <f>IFERROR(VLOOKUP(D337,'Tabelas auxiliares'!$A$3:$B$62,2,FALSE),"")</f>
        <v/>
      </c>
      <c r="G337" s="33" t="str">
        <f>IFERROR(VLOOKUP($B337,'Tabelas auxiliares'!$A$66:$C$106,2,FALSE),"")</f>
        <v/>
      </c>
      <c r="H337" s="33" t="str">
        <f>IFERROR(VLOOKUP($B337,'Tabelas auxiliares'!$A$66:$C$106,3,FALSE),"")</f>
        <v/>
      </c>
      <c r="I337" s="205"/>
      <c r="J337" s="205"/>
      <c r="K337" s="205"/>
      <c r="L337" s="205"/>
      <c r="M337" s="205"/>
      <c r="N337" s="205"/>
      <c r="O337" s="205"/>
      <c r="P337" s="205"/>
      <c r="Q337" s="205"/>
      <c r="R337" s="205"/>
      <c r="S337" s="205"/>
      <c r="T337" s="205"/>
      <c r="U337" s="205"/>
      <c r="V337" s="205"/>
      <c r="W337" s="205"/>
      <c r="X337" s="205"/>
      <c r="Y337" s="33" t="str">
        <f t="shared" si="13"/>
        <v/>
      </c>
      <c r="Z337" s="33" t="str">
        <f>IF(T337="","",IF(AND(T337&lt;&gt;'Tabelas auxiliares'!$B$240,T337&lt;&gt;'Tabelas auxiliares'!$B$241,T337&lt;&gt;'Tabelas auxiliares'!$C$240,T337&lt;&gt;'Tabelas auxiliares'!$C$241,T337&lt;&gt;'Tabelas auxiliares'!$D$240),"FOLHA DE PESSOAL",IF(Y337='Tabelas auxiliares'!$A$241,"CUSTEIO",IF(Y337='Tabelas auxiliares'!$A$240,"INVESTIMENTO","ERRO - VERIFICAR"))))</f>
        <v/>
      </c>
      <c r="AA337" s="46" t="str">
        <f t="shared" si="14"/>
        <v/>
      </c>
      <c r="AB337" s="206"/>
      <c r="AC337" s="206"/>
      <c r="AD337" s="206"/>
      <c r="AE337" s="54" t="str">
        <f t="shared" si="15"/>
        <v/>
      </c>
      <c r="AF337" s="54"/>
      <c r="AG337" s="54"/>
      <c r="AH337" s="54"/>
      <c r="AI337" s="54"/>
      <c r="AJ337" s="54"/>
      <c r="AK337" s="54"/>
      <c r="AL337" s="54"/>
      <c r="AM337" s="54"/>
      <c r="AN337" s="54"/>
      <c r="AO337" s="54"/>
      <c r="AP337" s="54"/>
    </row>
    <row r="338" spans="1:42" x14ac:dyDescent="0.25">
      <c r="A338" s="205"/>
      <c r="F338" s="33" t="str">
        <f>IFERROR(VLOOKUP(D338,'Tabelas auxiliares'!$A$3:$B$62,2,FALSE),"")</f>
        <v/>
      </c>
      <c r="G338" s="33" t="str">
        <f>IFERROR(VLOOKUP($B338,'Tabelas auxiliares'!$A$66:$C$106,2,FALSE),"")</f>
        <v/>
      </c>
      <c r="H338" s="33" t="str">
        <f>IFERROR(VLOOKUP($B338,'Tabelas auxiliares'!$A$66:$C$106,3,FALSE),"")</f>
        <v/>
      </c>
      <c r="I338" s="205"/>
      <c r="J338" s="205"/>
      <c r="K338" s="205"/>
      <c r="L338" s="205"/>
      <c r="M338" s="205"/>
      <c r="N338" s="205"/>
      <c r="O338" s="205"/>
      <c r="P338" s="205"/>
      <c r="Q338" s="205"/>
      <c r="R338" s="205"/>
      <c r="S338" s="205"/>
      <c r="T338" s="205"/>
      <c r="U338" s="205"/>
      <c r="V338" s="205"/>
      <c r="W338" s="205"/>
      <c r="X338" s="205"/>
      <c r="Y338" s="33" t="str">
        <f t="shared" si="13"/>
        <v/>
      </c>
      <c r="Z338" s="33" t="str">
        <f>IF(T338="","",IF(AND(T338&lt;&gt;'Tabelas auxiliares'!$B$240,T338&lt;&gt;'Tabelas auxiliares'!$B$241,T338&lt;&gt;'Tabelas auxiliares'!$C$240,T338&lt;&gt;'Tabelas auxiliares'!$C$241,T338&lt;&gt;'Tabelas auxiliares'!$D$240),"FOLHA DE PESSOAL",IF(Y338='Tabelas auxiliares'!$A$241,"CUSTEIO",IF(Y338='Tabelas auxiliares'!$A$240,"INVESTIMENTO","ERRO - VERIFICAR"))))</f>
        <v/>
      </c>
      <c r="AA338" s="46" t="str">
        <f t="shared" si="14"/>
        <v/>
      </c>
      <c r="AB338" s="206"/>
      <c r="AC338" s="206"/>
      <c r="AD338" s="206"/>
      <c r="AE338" s="54" t="str">
        <f t="shared" si="15"/>
        <v/>
      </c>
      <c r="AF338" s="54"/>
      <c r="AG338" s="54"/>
      <c r="AH338" s="54"/>
      <c r="AI338" s="54"/>
      <c r="AJ338" s="54"/>
      <c r="AK338" s="54"/>
      <c r="AL338" s="54"/>
      <c r="AM338" s="54"/>
      <c r="AN338" s="54"/>
      <c r="AO338" s="54"/>
      <c r="AP338" s="54"/>
    </row>
    <row r="339" spans="1:42" x14ac:dyDescent="0.25">
      <c r="A339" s="205"/>
      <c r="F339" s="33" t="str">
        <f>IFERROR(VLOOKUP(D339,'Tabelas auxiliares'!$A$3:$B$62,2,FALSE),"")</f>
        <v/>
      </c>
      <c r="G339" s="33" t="str">
        <f>IFERROR(VLOOKUP($B339,'Tabelas auxiliares'!$A$66:$C$106,2,FALSE),"")</f>
        <v/>
      </c>
      <c r="H339" s="33" t="str">
        <f>IFERROR(VLOOKUP($B339,'Tabelas auxiliares'!$A$66:$C$106,3,FALSE),"")</f>
        <v/>
      </c>
      <c r="I339" s="205"/>
      <c r="J339" s="205"/>
      <c r="K339" s="205"/>
      <c r="L339" s="205"/>
      <c r="M339" s="205"/>
      <c r="N339" s="205"/>
      <c r="O339" s="205"/>
      <c r="P339" s="205"/>
      <c r="Q339" s="205"/>
      <c r="R339" s="205"/>
      <c r="S339" s="205"/>
      <c r="T339" s="205"/>
      <c r="U339" s="205"/>
      <c r="V339" s="205"/>
      <c r="W339" s="205"/>
      <c r="X339" s="205"/>
      <c r="Y339" s="33" t="str">
        <f t="shared" si="13"/>
        <v/>
      </c>
      <c r="Z339" s="33" t="str">
        <f>IF(T339="","",IF(AND(T339&lt;&gt;'Tabelas auxiliares'!$B$240,T339&lt;&gt;'Tabelas auxiliares'!$B$241,T339&lt;&gt;'Tabelas auxiliares'!$C$240,T339&lt;&gt;'Tabelas auxiliares'!$C$241,T339&lt;&gt;'Tabelas auxiliares'!$D$240),"FOLHA DE PESSOAL",IF(Y339='Tabelas auxiliares'!$A$241,"CUSTEIO",IF(Y339='Tabelas auxiliares'!$A$240,"INVESTIMENTO","ERRO - VERIFICAR"))))</f>
        <v/>
      </c>
      <c r="AA339" s="46" t="str">
        <f t="shared" si="14"/>
        <v/>
      </c>
      <c r="AB339" s="206"/>
      <c r="AC339" s="206"/>
      <c r="AD339" s="206"/>
      <c r="AE339" s="54" t="str">
        <f t="shared" si="15"/>
        <v/>
      </c>
      <c r="AF339" s="54"/>
      <c r="AG339" s="54"/>
      <c r="AH339" s="54"/>
      <c r="AI339" s="54"/>
      <c r="AJ339" s="54"/>
      <c r="AK339" s="54"/>
      <c r="AL339" s="54"/>
      <c r="AM339" s="54"/>
      <c r="AN339" s="54"/>
      <c r="AO339" s="54"/>
      <c r="AP339" s="54"/>
    </row>
    <row r="340" spans="1:42" x14ac:dyDescent="0.25">
      <c r="A340" s="205"/>
      <c r="F340" s="33" t="str">
        <f>IFERROR(VLOOKUP(D340,'Tabelas auxiliares'!$A$3:$B$62,2,FALSE),"")</f>
        <v/>
      </c>
      <c r="G340" s="33" t="str">
        <f>IFERROR(VLOOKUP($B340,'Tabelas auxiliares'!$A$66:$C$106,2,FALSE),"")</f>
        <v/>
      </c>
      <c r="H340" s="33" t="str">
        <f>IFERROR(VLOOKUP($B340,'Tabelas auxiliares'!$A$66:$C$106,3,FALSE),"")</f>
        <v/>
      </c>
      <c r="I340" s="205"/>
      <c r="J340" s="205"/>
      <c r="K340" s="205"/>
      <c r="L340" s="205"/>
      <c r="M340" s="205"/>
      <c r="N340" s="205"/>
      <c r="O340" s="205"/>
      <c r="P340" s="205"/>
      <c r="Q340" s="205"/>
      <c r="R340" s="205"/>
      <c r="S340" s="205"/>
      <c r="T340" s="205"/>
      <c r="U340" s="205"/>
      <c r="V340" s="205"/>
      <c r="W340" s="205"/>
      <c r="X340" s="205"/>
      <c r="Y340" s="33" t="str">
        <f t="shared" si="13"/>
        <v/>
      </c>
      <c r="Z340" s="33" t="str">
        <f>IF(T340="","",IF(AND(T340&lt;&gt;'Tabelas auxiliares'!$B$240,T340&lt;&gt;'Tabelas auxiliares'!$B$241,T340&lt;&gt;'Tabelas auxiliares'!$C$240,T340&lt;&gt;'Tabelas auxiliares'!$C$241,T340&lt;&gt;'Tabelas auxiliares'!$D$240),"FOLHA DE PESSOAL",IF(Y340='Tabelas auxiliares'!$A$241,"CUSTEIO",IF(Y340='Tabelas auxiliares'!$A$240,"INVESTIMENTO","ERRO - VERIFICAR"))))</f>
        <v/>
      </c>
      <c r="AA340" s="46" t="str">
        <f t="shared" si="14"/>
        <v/>
      </c>
      <c r="AB340" s="206"/>
      <c r="AC340" s="206"/>
      <c r="AD340" s="206"/>
      <c r="AE340" s="54" t="str">
        <f t="shared" si="15"/>
        <v/>
      </c>
      <c r="AF340" s="54"/>
      <c r="AG340" s="54"/>
      <c r="AH340" s="54"/>
      <c r="AI340" s="54"/>
      <c r="AJ340" s="54"/>
      <c r="AK340" s="54"/>
      <c r="AL340" s="54"/>
      <c r="AM340" s="54"/>
      <c r="AN340" s="54"/>
      <c r="AO340" s="54"/>
      <c r="AP340" s="54"/>
    </row>
    <row r="341" spans="1:42" x14ac:dyDescent="0.25">
      <c r="A341" s="205"/>
      <c r="F341" s="33" t="str">
        <f>IFERROR(VLOOKUP(D341,'Tabelas auxiliares'!$A$3:$B$62,2,FALSE),"")</f>
        <v/>
      </c>
      <c r="G341" s="33" t="str">
        <f>IFERROR(VLOOKUP($B341,'Tabelas auxiliares'!$A$66:$C$106,2,FALSE),"")</f>
        <v/>
      </c>
      <c r="H341" s="33" t="str">
        <f>IFERROR(VLOOKUP($B341,'Tabelas auxiliares'!$A$66:$C$106,3,FALSE),"")</f>
        <v/>
      </c>
      <c r="I341" s="205"/>
      <c r="J341" s="205"/>
      <c r="K341" s="205"/>
      <c r="L341" s="205"/>
      <c r="M341" s="205"/>
      <c r="N341" s="205"/>
      <c r="O341" s="205"/>
      <c r="P341" s="205"/>
      <c r="Q341" s="205"/>
      <c r="R341" s="205"/>
      <c r="S341" s="205"/>
      <c r="T341" s="205"/>
      <c r="U341" s="205"/>
      <c r="V341" s="205"/>
      <c r="W341" s="205"/>
      <c r="X341" s="205"/>
      <c r="Y341" s="33" t="str">
        <f t="shared" si="13"/>
        <v/>
      </c>
      <c r="Z341" s="33" t="str">
        <f>IF(T341="","",IF(AND(T341&lt;&gt;'Tabelas auxiliares'!$B$240,T341&lt;&gt;'Tabelas auxiliares'!$B$241,T341&lt;&gt;'Tabelas auxiliares'!$C$240,T341&lt;&gt;'Tabelas auxiliares'!$C$241,T341&lt;&gt;'Tabelas auxiliares'!$D$240),"FOLHA DE PESSOAL",IF(Y341='Tabelas auxiliares'!$A$241,"CUSTEIO",IF(Y341='Tabelas auxiliares'!$A$240,"INVESTIMENTO","ERRO - VERIFICAR"))))</f>
        <v/>
      </c>
      <c r="AA341" s="46" t="str">
        <f t="shared" si="14"/>
        <v/>
      </c>
      <c r="AB341" s="206"/>
      <c r="AC341" s="206"/>
      <c r="AD341" s="206"/>
      <c r="AE341" s="54" t="str">
        <f t="shared" si="15"/>
        <v/>
      </c>
      <c r="AF341" s="54"/>
      <c r="AG341" s="54"/>
      <c r="AH341" s="54"/>
      <c r="AI341" s="54"/>
      <c r="AJ341" s="54"/>
      <c r="AK341" s="54"/>
      <c r="AL341" s="54"/>
      <c r="AM341" s="54"/>
      <c r="AN341" s="54"/>
      <c r="AO341" s="54"/>
      <c r="AP341" s="54"/>
    </row>
    <row r="342" spans="1:42" x14ac:dyDescent="0.25">
      <c r="A342" s="205"/>
      <c r="F342" s="33" t="str">
        <f>IFERROR(VLOOKUP(D342,'Tabelas auxiliares'!$A$3:$B$62,2,FALSE),"")</f>
        <v/>
      </c>
      <c r="G342" s="33" t="str">
        <f>IFERROR(VLOOKUP($B342,'Tabelas auxiliares'!$A$66:$C$106,2,FALSE),"")</f>
        <v/>
      </c>
      <c r="H342" s="33" t="str">
        <f>IFERROR(VLOOKUP($B342,'Tabelas auxiliares'!$A$66:$C$106,3,FALSE),"")</f>
        <v/>
      </c>
      <c r="I342" s="205"/>
      <c r="J342" s="205"/>
      <c r="K342" s="205"/>
      <c r="L342" s="205"/>
      <c r="M342" s="205"/>
      <c r="N342" s="205"/>
      <c r="O342" s="205"/>
      <c r="P342" s="205"/>
      <c r="Q342" s="205"/>
      <c r="R342" s="205"/>
      <c r="S342" s="205"/>
      <c r="T342" s="205"/>
      <c r="U342" s="205"/>
      <c r="V342" s="205"/>
      <c r="W342" s="205"/>
      <c r="X342" s="205"/>
      <c r="Y342" s="33" t="str">
        <f t="shared" si="13"/>
        <v/>
      </c>
      <c r="Z342" s="33" t="str">
        <f>IF(T342="","",IF(AND(T342&lt;&gt;'Tabelas auxiliares'!$B$240,T342&lt;&gt;'Tabelas auxiliares'!$B$241,T342&lt;&gt;'Tabelas auxiliares'!$C$240,T342&lt;&gt;'Tabelas auxiliares'!$C$241,T342&lt;&gt;'Tabelas auxiliares'!$D$240),"FOLHA DE PESSOAL",IF(Y342='Tabelas auxiliares'!$A$241,"CUSTEIO",IF(Y342='Tabelas auxiliares'!$A$240,"INVESTIMENTO","ERRO - VERIFICAR"))))</f>
        <v/>
      </c>
      <c r="AA342" s="46" t="str">
        <f t="shared" si="14"/>
        <v/>
      </c>
      <c r="AB342" s="206"/>
      <c r="AC342" s="206"/>
      <c r="AD342" s="206"/>
      <c r="AE342" s="54" t="str">
        <f t="shared" si="15"/>
        <v/>
      </c>
      <c r="AF342" s="54"/>
      <c r="AG342" s="54"/>
      <c r="AH342" s="54"/>
      <c r="AI342" s="54"/>
      <c r="AJ342" s="54"/>
      <c r="AK342" s="54"/>
      <c r="AL342" s="54"/>
      <c r="AM342" s="54"/>
      <c r="AN342" s="54"/>
      <c r="AO342" s="54"/>
      <c r="AP342" s="54"/>
    </row>
    <row r="343" spans="1:42" x14ac:dyDescent="0.25">
      <c r="A343" s="205"/>
      <c r="F343" s="33" t="str">
        <f>IFERROR(VLOOKUP(D343,'Tabelas auxiliares'!$A$3:$B$62,2,FALSE),"")</f>
        <v/>
      </c>
      <c r="G343" s="33" t="str">
        <f>IFERROR(VLOOKUP($B343,'Tabelas auxiliares'!$A$66:$C$106,2,FALSE),"")</f>
        <v/>
      </c>
      <c r="H343" s="33" t="str">
        <f>IFERROR(VLOOKUP($B343,'Tabelas auxiliares'!$A$66:$C$106,3,FALSE),"")</f>
        <v/>
      </c>
      <c r="I343" s="205"/>
      <c r="J343" s="205"/>
      <c r="K343" s="205"/>
      <c r="L343" s="205"/>
      <c r="M343" s="205"/>
      <c r="N343" s="205"/>
      <c r="O343" s="205"/>
      <c r="P343" s="205"/>
      <c r="Q343" s="205"/>
      <c r="R343" s="205"/>
      <c r="S343" s="205"/>
      <c r="T343" s="205"/>
      <c r="U343" s="205"/>
      <c r="V343" s="205"/>
      <c r="W343" s="205"/>
      <c r="X343" s="205"/>
      <c r="Y343" s="33" t="str">
        <f t="shared" si="13"/>
        <v/>
      </c>
      <c r="Z343" s="33" t="str">
        <f>IF(T343="","",IF(AND(T343&lt;&gt;'Tabelas auxiliares'!$B$240,T343&lt;&gt;'Tabelas auxiliares'!$B$241,T343&lt;&gt;'Tabelas auxiliares'!$C$240,T343&lt;&gt;'Tabelas auxiliares'!$C$241,T343&lt;&gt;'Tabelas auxiliares'!$D$240),"FOLHA DE PESSOAL",IF(Y343='Tabelas auxiliares'!$A$241,"CUSTEIO",IF(Y343='Tabelas auxiliares'!$A$240,"INVESTIMENTO","ERRO - VERIFICAR"))))</f>
        <v/>
      </c>
      <c r="AA343" s="46" t="str">
        <f t="shared" si="14"/>
        <v/>
      </c>
      <c r="AB343" s="206"/>
      <c r="AC343" s="206"/>
      <c r="AD343" s="206"/>
      <c r="AE343" s="54" t="str">
        <f t="shared" si="15"/>
        <v/>
      </c>
      <c r="AF343" s="54"/>
      <c r="AG343" s="54"/>
      <c r="AH343" s="54"/>
      <c r="AI343" s="54"/>
      <c r="AJ343" s="54"/>
      <c r="AK343" s="54"/>
      <c r="AL343" s="54"/>
      <c r="AM343" s="54"/>
      <c r="AN343" s="54"/>
      <c r="AO343" s="54"/>
      <c r="AP343" s="54"/>
    </row>
    <row r="344" spans="1:42" x14ac:dyDescent="0.25">
      <c r="A344" s="205"/>
      <c r="F344" s="33" t="str">
        <f>IFERROR(VLOOKUP(D344,'Tabelas auxiliares'!$A$3:$B$62,2,FALSE),"")</f>
        <v/>
      </c>
      <c r="G344" s="33" t="str">
        <f>IFERROR(VLOOKUP($B344,'Tabelas auxiliares'!$A$66:$C$106,2,FALSE),"")</f>
        <v/>
      </c>
      <c r="H344" s="33" t="str">
        <f>IFERROR(VLOOKUP($B344,'Tabelas auxiliares'!$A$66:$C$106,3,FALSE),"")</f>
        <v/>
      </c>
      <c r="I344" s="205"/>
      <c r="J344" s="205"/>
      <c r="K344" s="205"/>
      <c r="L344" s="205"/>
      <c r="M344" s="205"/>
      <c r="N344" s="205"/>
      <c r="O344" s="205"/>
      <c r="P344" s="205"/>
      <c r="Q344" s="205"/>
      <c r="R344" s="205"/>
      <c r="S344" s="205"/>
      <c r="T344" s="205"/>
      <c r="U344" s="205"/>
      <c r="V344" s="205"/>
      <c r="W344" s="205"/>
      <c r="X344" s="205"/>
      <c r="Y344" s="33" t="str">
        <f t="shared" si="13"/>
        <v/>
      </c>
      <c r="Z344" s="33" t="str">
        <f>IF(T344="","",IF(AND(T344&lt;&gt;'Tabelas auxiliares'!$B$240,T344&lt;&gt;'Tabelas auxiliares'!$B$241,T344&lt;&gt;'Tabelas auxiliares'!$C$240,T344&lt;&gt;'Tabelas auxiliares'!$C$241,T344&lt;&gt;'Tabelas auxiliares'!$D$240),"FOLHA DE PESSOAL",IF(Y344='Tabelas auxiliares'!$A$241,"CUSTEIO",IF(Y344='Tabelas auxiliares'!$A$240,"INVESTIMENTO","ERRO - VERIFICAR"))))</f>
        <v/>
      </c>
      <c r="AA344" s="46" t="str">
        <f t="shared" si="14"/>
        <v/>
      </c>
      <c r="AB344" s="206"/>
      <c r="AC344" s="206"/>
      <c r="AD344" s="206"/>
      <c r="AE344" s="54" t="str">
        <f t="shared" si="15"/>
        <v/>
      </c>
      <c r="AF344" s="54"/>
      <c r="AG344" s="54"/>
      <c r="AH344" s="54"/>
      <c r="AI344" s="54"/>
      <c r="AJ344" s="54"/>
      <c r="AK344" s="54"/>
      <c r="AL344" s="54"/>
      <c r="AM344" s="54"/>
      <c r="AN344" s="54"/>
      <c r="AO344" s="54"/>
      <c r="AP344" s="54"/>
    </row>
    <row r="345" spans="1:42" x14ac:dyDescent="0.25">
      <c r="A345" s="205"/>
      <c r="F345" s="33" t="str">
        <f>IFERROR(VLOOKUP(D345,'Tabelas auxiliares'!$A$3:$B$62,2,FALSE),"")</f>
        <v/>
      </c>
      <c r="G345" s="33" t="str">
        <f>IFERROR(VLOOKUP($B345,'Tabelas auxiliares'!$A$66:$C$106,2,FALSE),"")</f>
        <v/>
      </c>
      <c r="H345" s="33" t="str">
        <f>IFERROR(VLOOKUP($B345,'Tabelas auxiliares'!$A$66:$C$106,3,FALSE),"")</f>
        <v/>
      </c>
      <c r="I345" s="205"/>
      <c r="J345" s="205"/>
      <c r="K345" s="205"/>
      <c r="L345" s="205"/>
      <c r="M345" s="205"/>
      <c r="N345" s="205"/>
      <c r="O345" s="205"/>
      <c r="P345" s="205"/>
      <c r="Q345" s="205"/>
      <c r="R345" s="205"/>
      <c r="S345" s="205"/>
      <c r="T345" s="205"/>
      <c r="U345" s="205"/>
      <c r="V345" s="205"/>
      <c r="W345" s="205"/>
      <c r="X345" s="205"/>
      <c r="Y345" s="33" t="str">
        <f t="shared" si="13"/>
        <v/>
      </c>
      <c r="Z345" s="33" t="str">
        <f>IF(T345="","",IF(AND(T345&lt;&gt;'Tabelas auxiliares'!$B$240,T345&lt;&gt;'Tabelas auxiliares'!$B$241,T345&lt;&gt;'Tabelas auxiliares'!$C$240,T345&lt;&gt;'Tabelas auxiliares'!$C$241,T345&lt;&gt;'Tabelas auxiliares'!$D$240),"FOLHA DE PESSOAL",IF(Y345='Tabelas auxiliares'!$A$241,"CUSTEIO",IF(Y345='Tabelas auxiliares'!$A$240,"INVESTIMENTO","ERRO - VERIFICAR"))))</f>
        <v/>
      </c>
      <c r="AA345" s="46" t="str">
        <f t="shared" si="14"/>
        <v/>
      </c>
      <c r="AB345" s="206"/>
      <c r="AC345" s="206"/>
      <c r="AD345" s="206"/>
      <c r="AE345" s="54" t="str">
        <f t="shared" si="15"/>
        <v/>
      </c>
      <c r="AF345" s="54"/>
      <c r="AG345" s="54"/>
      <c r="AH345" s="54"/>
      <c r="AI345" s="54"/>
      <c r="AJ345" s="54"/>
      <c r="AK345" s="54"/>
      <c r="AL345" s="54"/>
      <c r="AM345" s="54"/>
      <c r="AN345" s="54"/>
      <c r="AO345" s="54"/>
      <c r="AP345" s="54"/>
    </row>
    <row r="346" spans="1:42" x14ac:dyDescent="0.25">
      <c r="A346" s="205"/>
      <c r="F346" s="33" t="str">
        <f>IFERROR(VLOOKUP(D346,'Tabelas auxiliares'!$A$3:$B$62,2,FALSE),"")</f>
        <v/>
      </c>
      <c r="G346" s="33" t="str">
        <f>IFERROR(VLOOKUP($B346,'Tabelas auxiliares'!$A$66:$C$106,2,FALSE),"")</f>
        <v/>
      </c>
      <c r="H346" s="33" t="str">
        <f>IFERROR(VLOOKUP($B346,'Tabelas auxiliares'!$A$66:$C$106,3,FALSE),"")</f>
        <v/>
      </c>
      <c r="I346" s="205"/>
      <c r="J346" s="205"/>
      <c r="K346" s="205"/>
      <c r="L346" s="205"/>
      <c r="M346" s="205"/>
      <c r="N346" s="205"/>
      <c r="O346" s="205"/>
      <c r="P346" s="205"/>
      <c r="Q346" s="205"/>
      <c r="R346" s="205"/>
      <c r="S346" s="205"/>
      <c r="T346" s="205"/>
      <c r="U346" s="205"/>
      <c r="V346" s="205"/>
      <c r="W346" s="205"/>
      <c r="X346" s="205"/>
      <c r="Y346" s="33" t="str">
        <f t="shared" si="13"/>
        <v/>
      </c>
      <c r="Z346" s="33" t="str">
        <f>IF(T346="","",IF(AND(T346&lt;&gt;'Tabelas auxiliares'!$B$240,T346&lt;&gt;'Tabelas auxiliares'!$B$241,T346&lt;&gt;'Tabelas auxiliares'!$C$240,T346&lt;&gt;'Tabelas auxiliares'!$C$241,T346&lt;&gt;'Tabelas auxiliares'!$D$240),"FOLHA DE PESSOAL",IF(Y346='Tabelas auxiliares'!$A$241,"CUSTEIO",IF(Y346='Tabelas auxiliares'!$A$240,"INVESTIMENTO","ERRO - VERIFICAR"))))</f>
        <v/>
      </c>
      <c r="AA346" s="46" t="str">
        <f t="shared" si="14"/>
        <v/>
      </c>
      <c r="AB346" s="206"/>
      <c r="AC346" s="206"/>
      <c r="AD346" s="206"/>
      <c r="AE346" s="54" t="str">
        <f t="shared" si="15"/>
        <v/>
      </c>
      <c r="AF346" s="54"/>
      <c r="AG346" s="54"/>
      <c r="AH346" s="54"/>
      <c r="AI346" s="54"/>
      <c r="AJ346" s="54"/>
      <c r="AK346" s="54"/>
      <c r="AL346" s="54"/>
      <c r="AM346" s="54"/>
      <c r="AN346" s="54"/>
      <c r="AO346" s="54"/>
      <c r="AP346" s="54"/>
    </row>
    <row r="347" spans="1:42" x14ac:dyDescent="0.25">
      <c r="A347" s="205"/>
      <c r="F347" s="33" t="str">
        <f>IFERROR(VLOOKUP(D347,'Tabelas auxiliares'!$A$3:$B$62,2,FALSE),"")</f>
        <v/>
      </c>
      <c r="G347" s="33" t="str">
        <f>IFERROR(VLOOKUP($B347,'Tabelas auxiliares'!$A$66:$C$106,2,FALSE),"")</f>
        <v/>
      </c>
      <c r="H347" s="33" t="str">
        <f>IFERROR(VLOOKUP($B347,'Tabelas auxiliares'!$A$66:$C$106,3,FALSE),"")</f>
        <v/>
      </c>
      <c r="I347" s="205"/>
      <c r="J347" s="205"/>
      <c r="K347" s="205"/>
      <c r="L347" s="205"/>
      <c r="M347" s="205"/>
      <c r="N347" s="205"/>
      <c r="O347" s="205"/>
      <c r="P347" s="205"/>
      <c r="Q347" s="205"/>
      <c r="R347" s="205"/>
      <c r="S347" s="205"/>
      <c r="T347" s="205"/>
      <c r="U347" s="205"/>
      <c r="V347" s="205"/>
      <c r="W347" s="205"/>
      <c r="X347" s="205"/>
      <c r="Y347" s="33" t="str">
        <f t="shared" si="13"/>
        <v/>
      </c>
      <c r="Z347" s="33" t="str">
        <f>IF(T347="","",IF(AND(T347&lt;&gt;'Tabelas auxiliares'!$B$240,T347&lt;&gt;'Tabelas auxiliares'!$B$241,T347&lt;&gt;'Tabelas auxiliares'!$C$240,T347&lt;&gt;'Tabelas auxiliares'!$C$241,T347&lt;&gt;'Tabelas auxiliares'!$D$240),"FOLHA DE PESSOAL",IF(Y347='Tabelas auxiliares'!$A$241,"CUSTEIO",IF(Y347='Tabelas auxiliares'!$A$240,"INVESTIMENTO","ERRO - VERIFICAR"))))</f>
        <v/>
      </c>
      <c r="AA347" s="46" t="str">
        <f t="shared" si="14"/>
        <v/>
      </c>
      <c r="AB347" s="206"/>
      <c r="AC347" s="206"/>
      <c r="AD347" s="206"/>
      <c r="AE347" s="54" t="str">
        <f t="shared" si="15"/>
        <v/>
      </c>
      <c r="AF347" s="54"/>
      <c r="AG347" s="54"/>
      <c r="AH347" s="54"/>
      <c r="AI347" s="54"/>
      <c r="AJ347" s="54"/>
      <c r="AK347" s="54"/>
      <c r="AL347" s="54"/>
      <c r="AM347" s="54"/>
      <c r="AN347" s="54"/>
      <c r="AO347" s="54"/>
      <c r="AP347" s="54"/>
    </row>
    <row r="348" spans="1:42" x14ac:dyDescent="0.25">
      <c r="A348" s="205"/>
      <c r="F348" s="33" t="str">
        <f>IFERROR(VLOOKUP(D348,'Tabelas auxiliares'!$A$3:$B$62,2,FALSE),"")</f>
        <v/>
      </c>
      <c r="G348" s="33" t="str">
        <f>IFERROR(VLOOKUP($B348,'Tabelas auxiliares'!$A$66:$C$106,2,FALSE),"")</f>
        <v/>
      </c>
      <c r="H348" s="33" t="str">
        <f>IFERROR(VLOOKUP($B348,'Tabelas auxiliares'!$A$66:$C$106,3,FALSE),"")</f>
        <v/>
      </c>
      <c r="I348" s="205"/>
      <c r="J348" s="205"/>
      <c r="K348" s="205"/>
      <c r="L348" s="205"/>
      <c r="M348" s="205"/>
      <c r="N348" s="205"/>
      <c r="O348" s="205"/>
      <c r="P348" s="205"/>
      <c r="Q348" s="205"/>
      <c r="R348" s="205"/>
      <c r="S348" s="205"/>
      <c r="T348" s="205"/>
      <c r="U348" s="205"/>
      <c r="V348" s="205"/>
      <c r="W348" s="205"/>
      <c r="X348" s="205"/>
      <c r="Y348" s="33" t="str">
        <f t="shared" si="13"/>
        <v/>
      </c>
      <c r="Z348" s="33" t="str">
        <f>IF(T348="","",IF(AND(T348&lt;&gt;'Tabelas auxiliares'!$B$240,T348&lt;&gt;'Tabelas auxiliares'!$B$241,T348&lt;&gt;'Tabelas auxiliares'!$C$240,T348&lt;&gt;'Tabelas auxiliares'!$C$241,T348&lt;&gt;'Tabelas auxiliares'!$D$240),"FOLHA DE PESSOAL",IF(Y348='Tabelas auxiliares'!$A$241,"CUSTEIO",IF(Y348='Tabelas auxiliares'!$A$240,"INVESTIMENTO","ERRO - VERIFICAR"))))</f>
        <v/>
      </c>
      <c r="AA348" s="46" t="str">
        <f t="shared" si="14"/>
        <v/>
      </c>
      <c r="AB348" s="206"/>
      <c r="AC348" s="206"/>
      <c r="AD348" s="206"/>
      <c r="AE348" s="54" t="str">
        <f t="shared" si="15"/>
        <v/>
      </c>
      <c r="AF348" s="54"/>
      <c r="AG348" s="54"/>
      <c r="AH348" s="54"/>
      <c r="AI348" s="54"/>
      <c r="AJ348" s="54"/>
      <c r="AK348" s="54"/>
      <c r="AL348" s="54"/>
      <c r="AM348" s="54"/>
      <c r="AN348" s="54"/>
      <c r="AO348" s="54"/>
      <c r="AP348" s="54"/>
    </row>
    <row r="349" spans="1:42" x14ac:dyDescent="0.25">
      <c r="A349" s="205"/>
      <c r="F349" s="33" t="str">
        <f>IFERROR(VLOOKUP(D349,'Tabelas auxiliares'!$A$3:$B$62,2,FALSE),"")</f>
        <v/>
      </c>
      <c r="G349" s="33" t="str">
        <f>IFERROR(VLOOKUP($B349,'Tabelas auxiliares'!$A$66:$C$106,2,FALSE),"")</f>
        <v/>
      </c>
      <c r="H349" s="33" t="str">
        <f>IFERROR(VLOOKUP($B349,'Tabelas auxiliares'!$A$66:$C$106,3,FALSE),"")</f>
        <v/>
      </c>
      <c r="I349" s="205"/>
      <c r="J349" s="205"/>
      <c r="K349" s="205"/>
      <c r="L349" s="205"/>
      <c r="M349" s="205"/>
      <c r="N349" s="205"/>
      <c r="O349" s="205"/>
      <c r="P349" s="205"/>
      <c r="Q349" s="205"/>
      <c r="R349" s="205"/>
      <c r="S349" s="205"/>
      <c r="T349" s="205"/>
      <c r="U349" s="205"/>
      <c r="V349" s="205"/>
      <c r="W349" s="205"/>
      <c r="X349" s="205"/>
      <c r="Y349" s="33" t="str">
        <f t="shared" si="13"/>
        <v/>
      </c>
      <c r="Z349" s="33" t="str">
        <f>IF(T349="","",IF(AND(T349&lt;&gt;'Tabelas auxiliares'!$B$240,T349&lt;&gt;'Tabelas auxiliares'!$B$241,T349&lt;&gt;'Tabelas auxiliares'!$C$240,T349&lt;&gt;'Tabelas auxiliares'!$C$241,T349&lt;&gt;'Tabelas auxiliares'!$D$240),"FOLHA DE PESSOAL",IF(Y349='Tabelas auxiliares'!$A$241,"CUSTEIO",IF(Y349='Tabelas auxiliares'!$A$240,"INVESTIMENTO","ERRO - VERIFICAR"))))</f>
        <v/>
      </c>
      <c r="AA349" s="46" t="str">
        <f t="shared" si="14"/>
        <v/>
      </c>
      <c r="AB349" s="206"/>
      <c r="AC349" s="206"/>
      <c r="AD349" s="206"/>
      <c r="AE349" s="54" t="str">
        <f t="shared" si="15"/>
        <v/>
      </c>
      <c r="AF349" s="54"/>
      <c r="AG349" s="54"/>
      <c r="AH349" s="54"/>
      <c r="AI349" s="54"/>
      <c r="AJ349" s="54"/>
      <c r="AK349" s="54"/>
      <c r="AL349" s="54"/>
      <c r="AM349" s="54"/>
      <c r="AN349" s="54"/>
      <c r="AO349" s="54"/>
      <c r="AP349" s="54"/>
    </row>
    <row r="350" spans="1:42" x14ac:dyDescent="0.25">
      <c r="A350" s="205"/>
      <c r="F350" s="33" t="str">
        <f>IFERROR(VLOOKUP(D350,'Tabelas auxiliares'!$A$3:$B$62,2,FALSE),"")</f>
        <v/>
      </c>
      <c r="G350" s="33" t="str">
        <f>IFERROR(VLOOKUP($B350,'Tabelas auxiliares'!$A$66:$C$106,2,FALSE),"")</f>
        <v/>
      </c>
      <c r="H350" s="33" t="str">
        <f>IFERROR(VLOOKUP($B350,'Tabelas auxiliares'!$A$66:$C$106,3,FALSE),"")</f>
        <v/>
      </c>
      <c r="I350" s="205"/>
      <c r="J350" s="205"/>
      <c r="K350" s="205"/>
      <c r="L350" s="205"/>
      <c r="M350" s="205"/>
      <c r="N350" s="205"/>
      <c r="O350" s="205"/>
      <c r="P350" s="205"/>
      <c r="Q350" s="205"/>
      <c r="R350" s="205"/>
      <c r="S350" s="205"/>
      <c r="T350" s="205"/>
      <c r="U350" s="205"/>
      <c r="V350" s="205"/>
      <c r="W350" s="205"/>
      <c r="X350" s="205"/>
      <c r="Y350" s="33" t="str">
        <f t="shared" si="13"/>
        <v/>
      </c>
      <c r="Z350" s="33" t="str">
        <f>IF(T350="","",IF(AND(T350&lt;&gt;'Tabelas auxiliares'!$B$240,T350&lt;&gt;'Tabelas auxiliares'!$B$241,T350&lt;&gt;'Tabelas auxiliares'!$C$240,T350&lt;&gt;'Tabelas auxiliares'!$C$241,T350&lt;&gt;'Tabelas auxiliares'!$D$240),"FOLHA DE PESSOAL",IF(Y350='Tabelas auxiliares'!$A$241,"CUSTEIO",IF(Y350='Tabelas auxiliares'!$A$240,"INVESTIMENTO","ERRO - VERIFICAR"))))</f>
        <v/>
      </c>
      <c r="AA350" s="46" t="str">
        <f t="shared" si="14"/>
        <v/>
      </c>
      <c r="AB350" s="206"/>
      <c r="AC350" s="206"/>
      <c r="AD350" s="206"/>
      <c r="AE350" s="54" t="str">
        <f t="shared" si="15"/>
        <v/>
      </c>
      <c r="AF350" s="54"/>
      <c r="AG350" s="54"/>
      <c r="AH350" s="54"/>
      <c r="AI350" s="54"/>
      <c r="AJ350" s="54"/>
      <c r="AK350" s="54"/>
      <c r="AL350" s="54"/>
      <c r="AM350" s="54"/>
      <c r="AN350" s="54"/>
      <c r="AO350" s="54"/>
      <c r="AP350" s="54"/>
    </row>
    <row r="351" spans="1:42" x14ac:dyDescent="0.25">
      <c r="A351" s="205"/>
      <c r="F351" s="33" t="str">
        <f>IFERROR(VLOOKUP(D351,'Tabelas auxiliares'!$A$3:$B$62,2,FALSE),"")</f>
        <v/>
      </c>
      <c r="G351" s="33" t="str">
        <f>IFERROR(VLOOKUP($B351,'Tabelas auxiliares'!$A$66:$C$106,2,FALSE),"")</f>
        <v/>
      </c>
      <c r="H351" s="33" t="str">
        <f>IFERROR(VLOOKUP($B351,'Tabelas auxiliares'!$A$66:$C$106,3,FALSE),"")</f>
        <v/>
      </c>
      <c r="I351" s="205"/>
      <c r="J351" s="205"/>
      <c r="K351" s="205"/>
      <c r="L351" s="205"/>
      <c r="M351" s="205"/>
      <c r="N351" s="205"/>
      <c r="O351" s="205"/>
      <c r="P351" s="205"/>
      <c r="Q351" s="205"/>
      <c r="R351" s="205"/>
      <c r="S351" s="205"/>
      <c r="T351" s="205"/>
      <c r="U351" s="205"/>
      <c r="V351" s="205"/>
      <c r="W351" s="205"/>
      <c r="X351" s="205"/>
      <c r="Y351" s="33" t="str">
        <f t="shared" si="13"/>
        <v/>
      </c>
      <c r="Z351" s="33" t="str">
        <f>IF(T351="","",IF(AND(T351&lt;&gt;'Tabelas auxiliares'!$B$240,T351&lt;&gt;'Tabelas auxiliares'!$B$241,T351&lt;&gt;'Tabelas auxiliares'!$C$240,T351&lt;&gt;'Tabelas auxiliares'!$C$241,T351&lt;&gt;'Tabelas auxiliares'!$D$240),"FOLHA DE PESSOAL",IF(Y351='Tabelas auxiliares'!$A$241,"CUSTEIO",IF(Y351='Tabelas auxiliares'!$A$240,"INVESTIMENTO","ERRO - VERIFICAR"))))</f>
        <v/>
      </c>
      <c r="AA351" s="46" t="str">
        <f t="shared" si="14"/>
        <v/>
      </c>
      <c r="AB351" s="206"/>
      <c r="AC351" s="206"/>
      <c r="AD351" s="206"/>
      <c r="AE351" s="54" t="str">
        <f t="shared" si="15"/>
        <v/>
      </c>
      <c r="AF351" s="54"/>
      <c r="AG351" s="54"/>
      <c r="AH351" s="54"/>
      <c r="AI351" s="54"/>
      <c r="AJ351" s="54"/>
      <c r="AK351" s="54"/>
      <c r="AL351" s="54"/>
      <c r="AM351" s="54"/>
      <c r="AN351" s="54"/>
      <c r="AO351" s="54"/>
      <c r="AP351" s="54"/>
    </row>
    <row r="352" spans="1:42" x14ac:dyDescent="0.25">
      <c r="A352" s="205"/>
      <c r="F352" s="33" t="str">
        <f>IFERROR(VLOOKUP(D352,'Tabelas auxiliares'!$A$3:$B$62,2,FALSE),"")</f>
        <v/>
      </c>
      <c r="G352" s="33" t="str">
        <f>IFERROR(VLOOKUP($B352,'Tabelas auxiliares'!$A$66:$C$106,2,FALSE),"")</f>
        <v/>
      </c>
      <c r="H352" s="33" t="str">
        <f>IFERROR(VLOOKUP($B352,'Tabelas auxiliares'!$A$66:$C$106,3,FALSE),"")</f>
        <v/>
      </c>
      <c r="I352" s="205"/>
      <c r="J352" s="205"/>
      <c r="K352" s="205"/>
      <c r="L352" s="205"/>
      <c r="M352" s="205"/>
      <c r="N352" s="205"/>
      <c r="O352" s="205"/>
      <c r="P352" s="205"/>
      <c r="Q352" s="205"/>
      <c r="R352" s="205"/>
      <c r="S352" s="205"/>
      <c r="T352" s="205"/>
      <c r="U352" s="205"/>
      <c r="V352" s="205"/>
      <c r="W352" s="205"/>
      <c r="X352" s="205"/>
      <c r="Y352" s="33" t="str">
        <f t="shared" si="13"/>
        <v/>
      </c>
      <c r="Z352" s="33" t="str">
        <f>IF(T352="","",IF(AND(T352&lt;&gt;'Tabelas auxiliares'!$B$240,T352&lt;&gt;'Tabelas auxiliares'!$B$241,T352&lt;&gt;'Tabelas auxiliares'!$C$240,T352&lt;&gt;'Tabelas auxiliares'!$C$241,T352&lt;&gt;'Tabelas auxiliares'!$D$240),"FOLHA DE PESSOAL",IF(Y352='Tabelas auxiliares'!$A$241,"CUSTEIO",IF(Y352='Tabelas auxiliares'!$A$240,"INVESTIMENTO","ERRO - VERIFICAR"))))</f>
        <v/>
      </c>
      <c r="AA352" s="46" t="str">
        <f t="shared" si="14"/>
        <v/>
      </c>
      <c r="AB352" s="206"/>
      <c r="AC352" s="206"/>
      <c r="AD352" s="206"/>
      <c r="AE352" s="54" t="str">
        <f t="shared" si="15"/>
        <v/>
      </c>
      <c r="AF352" s="54"/>
      <c r="AG352" s="54"/>
      <c r="AH352" s="54"/>
      <c r="AI352" s="54"/>
      <c r="AJ352" s="54"/>
      <c r="AK352" s="54"/>
      <c r="AL352" s="54"/>
      <c r="AM352" s="54"/>
      <c r="AN352" s="54"/>
      <c r="AO352" s="54"/>
      <c r="AP352" s="54"/>
    </row>
    <row r="353" spans="1:42" x14ac:dyDescent="0.25">
      <c r="A353" s="205"/>
      <c r="F353" s="33" t="str">
        <f>IFERROR(VLOOKUP(D353,'Tabelas auxiliares'!$A$3:$B$62,2,FALSE),"")</f>
        <v/>
      </c>
      <c r="G353" s="33" t="str">
        <f>IFERROR(VLOOKUP($B353,'Tabelas auxiliares'!$A$66:$C$106,2,FALSE),"")</f>
        <v/>
      </c>
      <c r="H353" s="33" t="str">
        <f>IFERROR(VLOOKUP($B353,'Tabelas auxiliares'!$A$66:$C$106,3,FALSE),"")</f>
        <v/>
      </c>
      <c r="I353" s="205"/>
      <c r="J353" s="205"/>
      <c r="K353" s="205"/>
      <c r="L353" s="205"/>
      <c r="M353" s="205"/>
      <c r="N353" s="205"/>
      <c r="O353" s="205"/>
      <c r="P353" s="205"/>
      <c r="Q353" s="205"/>
      <c r="R353" s="205"/>
      <c r="S353" s="205"/>
      <c r="T353" s="205"/>
      <c r="U353" s="205"/>
      <c r="V353" s="205"/>
      <c r="W353" s="205"/>
      <c r="X353" s="205"/>
      <c r="Y353" s="33" t="str">
        <f t="shared" si="13"/>
        <v/>
      </c>
      <c r="Z353" s="33" t="str">
        <f>IF(T353="","",IF(AND(T353&lt;&gt;'Tabelas auxiliares'!$B$240,T353&lt;&gt;'Tabelas auxiliares'!$B$241,T353&lt;&gt;'Tabelas auxiliares'!$C$240,T353&lt;&gt;'Tabelas auxiliares'!$C$241,T353&lt;&gt;'Tabelas auxiliares'!$D$240),"FOLHA DE PESSOAL",IF(Y353='Tabelas auxiliares'!$A$241,"CUSTEIO",IF(Y353='Tabelas auxiliares'!$A$240,"INVESTIMENTO","ERRO - VERIFICAR"))))</f>
        <v/>
      </c>
      <c r="AA353" s="46" t="str">
        <f t="shared" si="14"/>
        <v/>
      </c>
      <c r="AB353" s="206"/>
      <c r="AC353" s="206"/>
      <c r="AD353" s="206"/>
      <c r="AE353" s="54" t="str">
        <f t="shared" si="15"/>
        <v/>
      </c>
      <c r="AF353" s="54"/>
      <c r="AG353" s="54"/>
      <c r="AH353" s="54"/>
      <c r="AI353" s="54"/>
      <c r="AJ353" s="54"/>
      <c r="AK353" s="54"/>
      <c r="AL353" s="54"/>
      <c r="AM353" s="54"/>
      <c r="AN353" s="54"/>
      <c r="AO353" s="54"/>
      <c r="AP353" s="54"/>
    </row>
    <row r="354" spans="1:42" x14ac:dyDescent="0.25">
      <c r="A354" s="205"/>
      <c r="F354" s="33" t="str">
        <f>IFERROR(VLOOKUP(D354,'Tabelas auxiliares'!$A$3:$B$62,2,FALSE),"")</f>
        <v/>
      </c>
      <c r="G354" s="33" t="str">
        <f>IFERROR(VLOOKUP($B354,'Tabelas auxiliares'!$A$66:$C$106,2,FALSE),"")</f>
        <v/>
      </c>
      <c r="H354" s="33" t="str">
        <f>IFERROR(VLOOKUP($B354,'Tabelas auxiliares'!$A$66:$C$106,3,FALSE),"")</f>
        <v/>
      </c>
      <c r="I354" s="205"/>
      <c r="J354" s="205"/>
      <c r="K354" s="205"/>
      <c r="L354" s="205"/>
      <c r="M354" s="205"/>
      <c r="N354" s="205"/>
      <c r="O354" s="205"/>
      <c r="P354" s="205"/>
      <c r="Q354" s="205"/>
      <c r="R354" s="205"/>
      <c r="S354" s="205"/>
      <c r="T354" s="205"/>
      <c r="U354" s="205"/>
      <c r="V354" s="205"/>
      <c r="W354" s="205"/>
      <c r="X354" s="205"/>
      <c r="Y354" s="33" t="str">
        <f t="shared" si="13"/>
        <v/>
      </c>
      <c r="Z354" s="33" t="str">
        <f>IF(T354="","",IF(AND(T354&lt;&gt;'Tabelas auxiliares'!$B$240,T354&lt;&gt;'Tabelas auxiliares'!$B$241,T354&lt;&gt;'Tabelas auxiliares'!$C$240,T354&lt;&gt;'Tabelas auxiliares'!$C$241,T354&lt;&gt;'Tabelas auxiliares'!$D$240),"FOLHA DE PESSOAL",IF(Y354='Tabelas auxiliares'!$A$241,"CUSTEIO",IF(Y354='Tabelas auxiliares'!$A$240,"INVESTIMENTO","ERRO - VERIFICAR"))))</f>
        <v/>
      </c>
      <c r="AA354" s="46" t="str">
        <f t="shared" si="14"/>
        <v/>
      </c>
      <c r="AB354" s="206"/>
      <c r="AC354" s="206"/>
      <c r="AD354" s="206"/>
      <c r="AE354" s="54" t="str">
        <f t="shared" si="15"/>
        <v/>
      </c>
      <c r="AF354" s="54"/>
      <c r="AG354" s="54"/>
      <c r="AH354" s="54"/>
      <c r="AI354" s="54"/>
      <c r="AJ354" s="54"/>
      <c r="AK354" s="54"/>
      <c r="AL354" s="54"/>
      <c r="AM354" s="54"/>
      <c r="AN354" s="54"/>
      <c r="AO354" s="54"/>
      <c r="AP354" s="54"/>
    </row>
    <row r="355" spans="1:42" x14ac:dyDescent="0.25">
      <c r="A355" s="205"/>
      <c r="F355" s="33" t="str">
        <f>IFERROR(VLOOKUP(D355,'Tabelas auxiliares'!$A$3:$B$62,2,FALSE),"")</f>
        <v/>
      </c>
      <c r="G355" s="33" t="str">
        <f>IFERROR(VLOOKUP($B355,'Tabelas auxiliares'!$A$66:$C$106,2,FALSE),"")</f>
        <v/>
      </c>
      <c r="H355" s="33" t="str">
        <f>IFERROR(VLOOKUP($B355,'Tabelas auxiliares'!$A$66:$C$106,3,FALSE),"")</f>
        <v/>
      </c>
      <c r="I355" s="205"/>
      <c r="J355" s="205"/>
      <c r="K355" s="205"/>
      <c r="L355" s="205"/>
      <c r="M355" s="205"/>
      <c r="N355" s="205"/>
      <c r="O355" s="205"/>
      <c r="P355" s="205"/>
      <c r="Q355" s="205"/>
      <c r="R355" s="205"/>
      <c r="S355" s="205"/>
      <c r="T355" s="205"/>
      <c r="U355" s="205"/>
      <c r="V355" s="205"/>
      <c r="W355" s="205"/>
      <c r="X355" s="205"/>
      <c r="Y355" s="33" t="str">
        <f t="shared" si="13"/>
        <v/>
      </c>
      <c r="Z355" s="33" t="str">
        <f>IF(T355="","",IF(AND(T355&lt;&gt;'Tabelas auxiliares'!$B$240,T355&lt;&gt;'Tabelas auxiliares'!$B$241,T355&lt;&gt;'Tabelas auxiliares'!$C$240,T355&lt;&gt;'Tabelas auxiliares'!$C$241,T355&lt;&gt;'Tabelas auxiliares'!$D$240),"FOLHA DE PESSOAL",IF(Y355='Tabelas auxiliares'!$A$241,"CUSTEIO",IF(Y355='Tabelas auxiliares'!$A$240,"INVESTIMENTO","ERRO - VERIFICAR"))))</f>
        <v/>
      </c>
      <c r="AA355" s="46" t="str">
        <f t="shared" si="14"/>
        <v/>
      </c>
      <c r="AB355" s="206"/>
      <c r="AC355" s="206"/>
      <c r="AD355" s="206"/>
      <c r="AE355" s="54" t="str">
        <f t="shared" si="15"/>
        <v/>
      </c>
      <c r="AF355" s="54"/>
      <c r="AG355" s="54"/>
      <c r="AH355" s="54"/>
      <c r="AI355" s="54"/>
      <c r="AJ355" s="54"/>
      <c r="AK355" s="54"/>
      <c r="AL355" s="54"/>
      <c r="AM355" s="54"/>
      <c r="AN355" s="54"/>
      <c r="AO355" s="54"/>
      <c r="AP355" s="54"/>
    </row>
    <row r="356" spans="1:42" x14ac:dyDescent="0.25">
      <c r="A356" s="205"/>
      <c r="F356" s="33" t="str">
        <f>IFERROR(VLOOKUP(D356,'Tabelas auxiliares'!$A$3:$B$62,2,FALSE),"")</f>
        <v/>
      </c>
      <c r="G356" s="33" t="str">
        <f>IFERROR(VLOOKUP($B356,'Tabelas auxiliares'!$A$66:$C$106,2,FALSE),"")</f>
        <v/>
      </c>
      <c r="H356" s="33" t="str">
        <f>IFERROR(VLOOKUP($B356,'Tabelas auxiliares'!$A$66:$C$106,3,FALSE),"")</f>
        <v/>
      </c>
      <c r="I356" s="205"/>
      <c r="J356" s="205"/>
      <c r="K356" s="205"/>
      <c r="L356" s="205"/>
      <c r="M356" s="205"/>
      <c r="N356" s="205"/>
      <c r="O356" s="205"/>
      <c r="P356" s="205"/>
      <c r="Q356" s="205"/>
      <c r="R356" s="205"/>
      <c r="S356" s="205"/>
      <c r="T356" s="205"/>
      <c r="U356" s="205"/>
      <c r="V356" s="205"/>
      <c r="W356" s="205"/>
      <c r="X356" s="205"/>
      <c r="Y356" s="33" t="str">
        <f t="shared" si="13"/>
        <v/>
      </c>
      <c r="Z356" s="33" t="str">
        <f>IF(T356="","",IF(AND(T356&lt;&gt;'Tabelas auxiliares'!$B$240,T356&lt;&gt;'Tabelas auxiliares'!$B$241,T356&lt;&gt;'Tabelas auxiliares'!$C$240,T356&lt;&gt;'Tabelas auxiliares'!$C$241,T356&lt;&gt;'Tabelas auxiliares'!$D$240),"FOLHA DE PESSOAL",IF(Y356='Tabelas auxiliares'!$A$241,"CUSTEIO",IF(Y356='Tabelas auxiliares'!$A$240,"INVESTIMENTO","ERRO - VERIFICAR"))))</f>
        <v/>
      </c>
      <c r="AA356" s="46" t="str">
        <f t="shared" si="14"/>
        <v/>
      </c>
      <c r="AB356" s="206"/>
      <c r="AC356" s="206"/>
      <c r="AD356" s="206"/>
      <c r="AE356" s="54" t="str">
        <f t="shared" si="15"/>
        <v/>
      </c>
      <c r="AF356" s="54"/>
      <c r="AG356" s="54"/>
      <c r="AH356" s="54"/>
      <c r="AI356" s="54"/>
      <c r="AJ356" s="54"/>
      <c r="AK356" s="54"/>
      <c r="AL356" s="54"/>
      <c r="AM356" s="54"/>
      <c r="AN356" s="54"/>
      <c r="AO356" s="54"/>
      <c r="AP356" s="54"/>
    </row>
    <row r="357" spans="1:42" x14ac:dyDescent="0.25">
      <c r="A357" s="205"/>
      <c r="F357" s="33" t="str">
        <f>IFERROR(VLOOKUP(D357,'Tabelas auxiliares'!$A$3:$B$62,2,FALSE),"")</f>
        <v/>
      </c>
      <c r="G357" s="33" t="str">
        <f>IFERROR(VLOOKUP($B357,'Tabelas auxiliares'!$A$66:$C$106,2,FALSE),"")</f>
        <v/>
      </c>
      <c r="H357" s="33" t="str">
        <f>IFERROR(VLOOKUP($B357,'Tabelas auxiliares'!$A$66:$C$106,3,FALSE),"")</f>
        <v/>
      </c>
      <c r="I357" s="205"/>
      <c r="J357" s="205"/>
      <c r="K357" s="205"/>
      <c r="L357" s="205"/>
      <c r="M357" s="205"/>
      <c r="N357" s="205"/>
      <c r="O357" s="205"/>
      <c r="P357" s="205"/>
      <c r="Q357" s="205"/>
      <c r="R357" s="205"/>
      <c r="S357" s="205"/>
      <c r="T357" s="205"/>
      <c r="U357" s="205"/>
      <c r="V357" s="205"/>
      <c r="W357" s="205"/>
      <c r="X357" s="205"/>
      <c r="Y357" s="33" t="str">
        <f t="shared" si="13"/>
        <v/>
      </c>
      <c r="Z357" s="33" t="str">
        <f>IF(T357="","",IF(AND(T357&lt;&gt;'Tabelas auxiliares'!$B$240,T357&lt;&gt;'Tabelas auxiliares'!$B$241,T357&lt;&gt;'Tabelas auxiliares'!$C$240,T357&lt;&gt;'Tabelas auxiliares'!$C$241,T357&lt;&gt;'Tabelas auxiliares'!$D$240),"FOLHA DE PESSOAL",IF(Y357='Tabelas auxiliares'!$A$241,"CUSTEIO",IF(Y357='Tabelas auxiliares'!$A$240,"INVESTIMENTO","ERRO - VERIFICAR"))))</f>
        <v/>
      </c>
      <c r="AA357" s="46" t="str">
        <f t="shared" si="14"/>
        <v/>
      </c>
      <c r="AB357" s="206"/>
      <c r="AC357" s="206"/>
      <c r="AD357" s="206"/>
      <c r="AE357" s="54" t="str">
        <f t="shared" si="15"/>
        <v/>
      </c>
      <c r="AF357" s="54"/>
      <c r="AG357" s="54"/>
      <c r="AH357" s="54"/>
      <c r="AI357" s="54"/>
      <c r="AJ357" s="54"/>
      <c r="AK357" s="54"/>
      <c r="AL357" s="54"/>
      <c r="AM357" s="54"/>
      <c r="AN357" s="54"/>
      <c r="AO357" s="54"/>
      <c r="AP357" s="54"/>
    </row>
    <row r="358" spans="1:42" x14ac:dyDescent="0.25">
      <c r="A358" s="205"/>
      <c r="F358" s="33" t="str">
        <f>IFERROR(VLOOKUP(D358,'Tabelas auxiliares'!$A$3:$B$62,2,FALSE),"")</f>
        <v/>
      </c>
      <c r="G358" s="33" t="str">
        <f>IFERROR(VLOOKUP($B358,'Tabelas auxiliares'!$A$66:$C$106,2,FALSE),"")</f>
        <v/>
      </c>
      <c r="H358" s="33" t="str">
        <f>IFERROR(VLOOKUP($B358,'Tabelas auxiliares'!$A$66:$C$106,3,FALSE),"")</f>
        <v/>
      </c>
      <c r="I358" s="205"/>
      <c r="J358" s="205"/>
      <c r="K358" s="205"/>
      <c r="L358" s="205"/>
      <c r="M358" s="205"/>
      <c r="N358" s="205"/>
      <c r="O358" s="205"/>
      <c r="P358" s="205"/>
      <c r="Q358" s="205"/>
      <c r="R358" s="205"/>
      <c r="S358" s="205"/>
      <c r="T358" s="205"/>
      <c r="U358" s="205"/>
      <c r="V358" s="205"/>
      <c r="W358" s="205"/>
      <c r="X358" s="205"/>
      <c r="Y358" s="33" t="str">
        <f t="shared" si="13"/>
        <v/>
      </c>
      <c r="Z358" s="33" t="str">
        <f>IF(T358="","",IF(AND(T358&lt;&gt;'Tabelas auxiliares'!$B$240,T358&lt;&gt;'Tabelas auxiliares'!$B$241,T358&lt;&gt;'Tabelas auxiliares'!$C$240,T358&lt;&gt;'Tabelas auxiliares'!$C$241,T358&lt;&gt;'Tabelas auxiliares'!$D$240),"FOLHA DE PESSOAL",IF(Y358='Tabelas auxiliares'!$A$241,"CUSTEIO",IF(Y358='Tabelas auxiliares'!$A$240,"INVESTIMENTO","ERRO - VERIFICAR"))))</f>
        <v/>
      </c>
      <c r="AA358" s="46" t="str">
        <f t="shared" si="14"/>
        <v/>
      </c>
      <c r="AB358" s="206"/>
      <c r="AC358" s="206"/>
      <c r="AD358" s="206"/>
      <c r="AE358" s="54" t="str">
        <f t="shared" si="15"/>
        <v/>
      </c>
      <c r="AF358" s="54"/>
      <c r="AG358" s="54"/>
      <c r="AH358" s="54"/>
      <c r="AI358" s="54"/>
      <c r="AJ358" s="54"/>
      <c r="AK358" s="54"/>
      <c r="AL358" s="54"/>
      <c r="AM358" s="54"/>
      <c r="AN358" s="54"/>
      <c r="AO358" s="54"/>
      <c r="AP358" s="54"/>
    </row>
    <row r="359" spans="1:42" x14ac:dyDescent="0.25">
      <c r="A359" s="205"/>
      <c r="F359" s="33" t="str">
        <f>IFERROR(VLOOKUP(D359,'Tabelas auxiliares'!$A$3:$B$62,2,FALSE),"")</f>
        <v/>
      </c>
      <c r="G359" s="33" t="str">
        <f>IFERROR(VLOOKUP($B359,'Tabelas auxiliares'!$A$66:$C$106,2,FALSE),"")</f>
        <v/>
      </c>
      <c r="H359" s="33" t="str">
        <f>IFERROR(VLOOKUP($B359,'Tabelas auxiliares'!$A$66:$C$106,3,FALSE),"")</f>
        <v/>
      </c>
      <c r="I359" s="205"/>
      <c r="J359" s="205"/>
      <c r="K359" s="205"/>
      <c r="L359" s="205"/>
      <c r="M359" s="205"/>
      <c r="N359" s="205"/>
      <c r="O359" s="205"/>
      <c r="P359" s="205"/>
      <c r="Q359" s="205"/>
      <c r="R359" s="205"/>
      <c r="S359" s="205"/>
      <c r="T359" s="205"/>
      <c r="U359" s="205"/>
      <c r="V359" s="205"/>
      <c r="W359" s="205"/>
      <c r="X359" s="205"/>
      <c r="Y359" s="33" t="str">
        <f t="shared" si="13"/>
        <v/>
      </c>
      <c r="Z359" s="33" t="str">
        <f>IF(T359="","",IF(AND(T359&lt;&gt;'Tabelas auxiliares'!$B$240,T359&lt;&gt;'Tabelas auxiliares'!$B$241,T359&lt;&gt;'Tabelas auxiliares'!$C$240,T359&lt;&gt;'Tabelas auxiliares'!$C$241,T359&lt;&gt;'Tabelas auxiliares'!$D$240),"FOLHA DE PESSOAL",IF(Y359='Tabelas auxiliares'!$A$241,"CUSTEIO",IF(Y359='Tabelas auxiliares'!$A$240,"INVESTIMENTO","ERRO - VERIFICAR"))))</f>
        <v/>
      </c>
      <c r="AA359" s="46" t="str">
        <f t="shared" si="14"/>
        <v/>
      </c>
      <c r="AB359" s="206"/>
      <c r="AC359" s="206"/>
      <c r="AD359" s="206"/>
      <c r="AE359" s="54" t="str">
        <f t="shared" si="15"/>
        <v/>
      </c>
      <c r="AF359" s="54"/>
      <c r="AG359" s="54"/>
      <c r="AH359" s="54"/>
      <c r="AI359" s="54"/>
      <c r="AJ359" s="54"/>
      <c r="AK359" s="54"/>
      <c r="AL359" s="54"/>
      <c r="AM359" s="54"/>
      <c r="AN359" s="54"/>
      <c r="AO359" s="54"/>
      <c r="AP359" s="54"/>
    </row>
    <row r="360" spans="1:42" x14ac:dyDescent="0.25">
      <c r="A360" s="205"/>
      <c r="F360" s="33" t="str">
        <f>IFERROR(VLOOKUP(D360,'Tabelas auxiliares'!$A$3:$B$62,2,FALSE),"")</f>
        <v/>
      </c>
      <c r="G360" s="33" t="str">
        <f>IFERROR(VLOOKUP($B360,'Tabelas auxiliares'!$A$66:$C$106,2,FALSE),"")</f>
        <v/>
      </c>
      <c r="H360" s="33" t="str">
        <f>IFERROR(VLOOKUP($B360,'Tabelas auxiliares'!$A$66:$C$106,3,FALSE),"")</f>
        <v/>
      </c>
      <c r="I360" s="205"/>
      <c r="J360" s="205"/>
      <c r="K360" s="205"/>
      <c r="L360" s="205"/>
      <c r="M360" s="205"/>
      <c r="N360" s="205"/>
      <c r="O360" s="205"/>
      <c r="P360" s="205"/>
      <c r="Q360" s="205"/>
      <c r="R360" s="205"/>
      <c r="S360" s="205"/>
      <c r="T360" s="205"/>
      <c r="U360" s="205"/>
      <c r="V360" s="205"/>
      <c r="W360" s="205"/>
      <c r="X360" s="205"/>
      <c r="Y360" s="33" t="str">
        <f t="shared" si="13"/>
        <v/>
      </c>
      <c r="Z360" s="33" t="str">
        <f>IF(T360="","",IF(AND(T360&lt;&gt;'Tabelas auxiliares'!$B$240,T360&lt;&gt;'Tabelas auxiliares'!$B$241,T360&lt;&gt;'Tabelas auxiliares'!$C$240,T360&lt;&gt;'Tabelas auxiliares'!$C$241,T360&lt;&gt;'Tabelas auxiliares'!$D$240),"FOLHA DE PESSOAL",IF(Y360='Tabelas auxiliares'!$A$241,"CUSTEIO",IF(Y360='Tabelas auxiliares'!$A$240,"INVESTIMENTO","ERRO - VERIFICAR"))))</f>
        <v/>
      </c>
      <c r="AA360" s="46" t="str">
        <f t="shared" si="14"/>
        <v/>
      </c>
      <c r="AB360" s="206"/>
      <c r="AC360" s="206"/>
      <c r="AD360" s="205"/>
      <c r="AE360" s="54" t="str">
        <f t="shared" si="15"/>
        <v/>
      </c>
      <c r="AF360" s="54"/>
      <c r="AG360" s="54"/>
      <c r="AH360" s="54"/>
      <c r="AI360" s="54"/>
      <c r="AJ360" s="54"/>
      <c r="AK360" s="54"/>
      <c r="AL360" s="54"/>
      <c r="AM360" s="54"/>
      <c r="AN360" s="54"/>
      <c r="AO360" s="54"/>
      <c r="AP360" s="54"/>
    </row>
    <row r="361" spans="1:42" x14ac:dyDescent="0.25">
      <c r="A361" s="205"/>
      <c r="F361" s="33" t="str">
        <f>IFERROR(VLOOKUP(D361,'Tabelas auxiliares'!$A$3:$B$62,2,FALSE),"")</f>
        <v/>
      </c>
      <c r="G361" s="33" t="str">
        <f>IFERROR(VLOOKUP($B361,'Tabelas auxiliares'!$A$66:$C$106,2,FALSE),"")</f>
        <v/>
      </c>
      <c r="H361" s="33" t="str">
        <f>IFERROR(VLOOKUP($B361,'Tabelas auxiliares'!$A$66:$C$106,3,FALSE),"")</f>
        <v/>
      </c>
      <c r="I361" s="205"/>
      <c r="J361" s="205"/>
      <c r="K361" s="205"/>
      <c r="L361" s="205"/>
      <c r="M361" s="205"/>
      <c r="N361" s="205"/>
      <c r="O361" s="205"/>
      <c r="P361" s="205"/>
      <c r="Q361" s="205"/>
      <c r="R361" s="205"/>
      <c r="S361" s="205"/>
      <c r="T361" s="205"/>
      <c r="U361" s="205"/>
      <c r="V361" s="205"/>
      <c r="W361" s="205"/>
      <c r="X361" s="205"/>
      <c r="Y361" s="33" t="str">
        <f t="shared" si="13"/>
        <v/>
      </c>
      <c r="Z361" s="33" t="str">
        <f>IF(T361="","",IF(AND(T361&lt;&gt;'Tabelas auxiliares'!$B$240,T361&lt;&gt;'Tabelas auxiliares'!$B$241,T361&lt;&gt;'Tabelas auxiliares'!$C$240,T361&lt;&gt;'Tabelas auxiliares'!$C$241,T361&lt;&gt;'Tabelas auxiliares'!$D$240),"FOLHA DE PESSOAL",IF(Y361='Tabelas auxiliares'!$A$241,"CUSTEIO",IF(Y361='Tabelas auxiliares'!$A$240,"INVESTIMENTO","ERRO - VERIFICAR"))))</f>
        <v/>
      </c>
      <c r="AA361" s="46" t="str">
        <f t="shared" si="14"/>
        <v/>
      </c>
      <c r="AB361" s="206"/>
      <c r="AC361" s="206"/>
      <c r="AD361" s="206"/>
      <c r="AE361" s="54" t="str">
        <f t="shared" si="15"/>
        <v/>
      </c>
      <c r="AF361" s="54"/>
      <c r="AG361" s="54"/>
      <c r="AH361" s="54"/>
      <c r="AI361" s="54"/>
      <c r="AJ361" s="54"/>
      <c r="AK361" s="54"/>
      <c r="AL361" s="54"/>
      <c r="AM361" s="54"/>
      <c r="AN361" s="54"/>
      <c r="AO361" s="54"/>
      <c r="AP361" s="54"/>
    </row>
    <row r="362" spans="1:42" x14ac:dyDescent="0.25">
      <c r="A362" s="205"/>
      <c r="F362" s="33" t="str">
        <f>IFERROR(VLOOKUP(D362,'Tabelas auxiliares'!$A$3:$B$62,2,FALSE),"")</f>
        <v/>
      </c>
      <c r="G362" s="33" t="str">
        <f>IFERROR(VLOOKUP($B362,'Tabelas auxiliares'!$A$66:$C$106,2,FALSE),"")</f>
        <v/>
      </c>
      <c r="H362" s="33" t="str">
        <f>IFERROR(VLOOKUP($B362,'Tabelas auxiliares'!$A$66:$C$106,3,FALSE),"")</f>
        <v/>
      </c>
      <c r="I362" s="205"/>
      <c r="J362" s="205"/>
      <c r="K362" s="205"/>
      <c r="L362" s="205"/>
      <c r="M362" s="205"/>
      <c r="N362" s="205"/>
      <c r="O362" s="205"/>
      <c r="P362" s="205"/>
      <c r="Q362" s="205"/>
      <c r="R362" s="205"/>
      <c r="S362" s="205"/>
      <c r="T362" s="205"/>
      <c r="U362" s="205"/>
      <c r="V362" s="205"/>
      <c r="W362" s="205"/>
      <c r="X362" s="205"/>
      <c r="Y362" s="33" t="str">
        <f t="shared" si="13"/>
        <v/>
      </c>
      <c r="Z362" s="33" t="str">
        <f>IF(T362="","",IF(AND(T362&lt;&gt;'Tabelas auxiliares'!$B$240,T362&lt;&gt;'Tabelas auxiliares'!$B$241,T362&lt;&gt;'Tabelas auxiliares'!$C$240,T362&lt;&gt;'Tabelas auxiliares'!$C$241,T362&lt;&gt;'Tabelas auxiliares'!$D$240),"FOLHA DE PESSOAL",IF(Y362='Tabelas auxiliares'!$A$241,"CUSTEIO",IF(Y362='Tabelas auxiliares'!$A$240,"INVESTIMENTO","ERRO - VERIFICAR"))))</f>
        <v/>
      </c>
      <c r="AA362" s="46" t="str">
        <f t="shared" si="14"/>
        <v/>
      </c>
      <c r="AB362" s="206"/>
      <c r="AC362" s="206"/>
      <c r="AD362" s="206"/>
      <c r="AE362" s="54" t="str">
        <f t="shared" si="15"/>
        <v/>
      </c>
      <c r="AF362" s="54"/>
      <c r="AG362" s="54"/>
      <c r="AH362" s="54"/>
      <c r="AI362" s="54"/>
      <c r="AJ362" s="54"/>
      <c r="AK362" s="54"/>
      <c r="AL362" s="54"/>
      <c r="AM362" s="54"/>
      <c r="AN362" s="54"/>
      <c r="AO362" s="54"/>
      <c r="AP362" s="54"/>
    </row>
    <row r="363" spans="1:42" x14ac:dyDescent="0.25">
      <c r="A363" s="205"/>
      <c r="F363" s="33" t="str">
        <f>IFERROR(VLOOKUP(D363,'Tabelas auxiliares'!$A$3:$B$62,2,FALSE),"")</f>
        <v/>
      </c>
      <c r="G363" s="33" t="str">
        <f>IFERROR(VLOOKUP($B363,'Tabelas auxiliares'!$A$66:$C$106,2,FALSE),"")</f>
        <v/>
      </c>
      <c r="H363" s="33" t="str">
        <f>IFERROR(VLOOKUP($B363,'Tabelas auxiliares'!$A$66:$C$106,3,FALSE),"")</f>
        <v/>
      </c>
      <c r="I363" s="205"/>
      <c r="J363" s="205"/>
      <c r="K363" s="205"/>
      <c r="L363" s="205"/>
      <c r="M363" s="205"/>
      <c r="N363" s="205"/>
      <c r="O363" s="205"/>
      <c r="P363" s="205"/>
      <c r="Q363" s="205"/>
      <c r="R363" s="205"/>
      <c r="S363" s="205"/>
      <c r="T363" s="205"/>
      <c r="U363" s="205"/>
      <c r="V363" s="205"/>
      <c r="W363" s="205"/>
      <c r="X363" s="205"/>
      <c r="Y363" s="33" t="str">
        <f t="shared" si="13"/>
        <v/>
      </c>
      <c r="Z363" s="33" t="str">
        <f>IF(T363="","",IF(AND(T363&lt;&gt;'Tabelas auxiliares'!$B$240,T363&lt;&gt;'Tabelas auxiliares'!$B$241,T363&lt;&gt;'Tabelas auxiliares'!$C$240,T363&lt;&gt;'Tabelas auxiliares'!$C$241,T363&lt;&gt;'Tabelas auxiliares'!$D$240),"FOLHA DE PESSOAL",IF(Y363='Tabelas auxiliares'!$A$241,"CUSTEIO",IF(Y363='Tabelas auxiliares'!$A$240,"INVESTIMENTO","ERRO - VERIFICAR"))))</f>
        <v/>
      </c>
      <c r="AA363" s="46" t="str">
        <f t="shared" si="14"/>
        <v/>
      </c>
      <c r="AB363" s="206"/>
      <c r="AC363" s="206"/>
      <c r="AD363" s="206"/>
      <c r="AE363" s="54" t="str">
        <f t="shared" si="15"/>
        <v/>
      </c>
      <c r="AF363" s="54"/>
      <c r="AG363" s="54"/>
      <c r="AH363" s="54"/>
      <c r="AI363" s="54"/>
      <c r="AJ363" s="54"/>
      <c r="AK363" s="54"/>
      <c r="AL363" s="54"/>
      <c r="AM363" s="54"/>
      <c r="AN363" s="54"/>
      <c r="AO363" s="54"/>
      <c r="AP363" s="54"/>
    </row>
    <row r="364" spans="1:42" x14ac:dyDescent="0.25">
      <c r="A364" s="205"/>
      <c r="F364" s="33" t="str">
        <f>IFERROR(VLOOKUP(D364,'Tabelas auxiliares'!$A$3:$B$62,2,FALSE),"")</f>
        <v/>
      </c>
      <c r="G364" s="33" t="str">
        <f>IFERROR(VLOOKUP($B364,'Tabelas auxiliares'!$A$66:$C$106,2,FALSE),"")</f>
        <v/>
      </c>
      <c r="H364" s="33" t="str">
        <f>IFERROR(VLOOKUP($B364,'Tabelas auxiliares'!$A$66:$C$106,3,FALSE),"")</f>
        <v/>
      </c>
      <c r="I364" s="205"/>
      <c r="J364" s="205"/>
      <c r="K364" s="205"/>
      <c r="L364" s="205"/>
      <c r="M364" s="205"/>
      <c r="N364" s="205"/>
      <c r="O364" s="205"/>
      <c r="P364" s="205"/>
      <c r="Q364" s="205"/>
      <c r="R364" s="205"/>
      <c r="S364" s="205"/>
      <c r="T364" s="205"/>
      <c r="U364" s="205"/>
      <c r="V364" s="205"/>
      <c r="W364" s="205"/>
      <c r="X364" s="205"/>
      <c r="Y364" s="33" t="str">
        <f t="shared" ref="Y364:Y427" si="16">LEFT(V364,1)</f>
        <v/>
      </c>
      <c r="Z364" s="33" t="str">
        <f>IF(T364="","",IF(AND(T364&lt;&gt;'Tabelas auxiliares'!$B$240,T364&lt;&gt;'Tabelas auxiliares'!$B$241,T364&lt;&gt;'Tabelas auxiliares'!$C$240,T364&lt;&gt;'Tabelas auxiliares'!$C$241,T364&lt;&gt;'Tabelas auxiliares'!$D$240),"FOLHA DE PESSOAL",IF(Y364='Tabelas auxiliares'!$A$241,"CUSTEIO",IF(Y364='Tabelas auxiliares'!$A$240,"INVESTIMENTO","ERRO - VERIFICAR"))))</f>
        <v/>
      </c>
      <c r="AA364" s="46" t="str">
        <f t="shared" si="14"/>
        <v/>
      </c>
      <c r="AB364" s="206"/>
      <c r="AC364" s="206"/>
      <c r="AD364" s="206"/>
      <c r="AE364" s="54" t="str">
        <f t="shared" si="15"/>
        <v/>
      </c>
      <c r="AF364" s="54"/>
      <c r="AG364" s="54"/>
      <c r="AH364" s="54"/>
      <c r="AI364" s="54"/>
      <c r="AJ364" s="54"/>
      <c r="AK364" s="54"/>
      <c r="AL364" s="54"/>
      <c r="AM364" s="54"/>
      <c r="AN364" s="54"/>
      <c r="AO364" s="54"/>
      <c r="AP364" s="54"/>
    </row>
    <row r="365" spans="1:42" x14ac:dyDescent="0.25">
      <c r="A365" s="205"/>
      <c r="F365" s="33" t="str">
        <f>IFERROR(VLOOKUP(D365,'Tabelas auxiliares'!$A$3:$B$62,2,FALSE),"")</f>
        <v/>
      </c>
      <c r="G365" s="33" t="str">
        <f>IFERROR(VLOOKUP($B365,'Tabelas auxiliares'!$A$66:$C$106,2,FALSE),"")</f>
        <v/>
      </c>
      <c r="H365" s="33" t="str">
        <f>IFERROR(VLOOKUP($B365,'Tabelas auxiliares'!$A$66:$C$106,3,FALSE),"")</f>
        <v/>
      </c>
      <c r="I365" s="205"/>
      <c r="J365" s="205"/>
      <c r="K365" s="205"/>
      <c r="L365" s="205"/>
      <c r="M365" s="205"/>
      <c r="N365" s="205"/>
      <c r="O365" s="205"/>
      <c r="P365" s="205"/>
      <c r="Q365" s="205"/>
      <c r="R365" s="205"/>
      <c r="S365" s="205"/>
      <c r="T365" s="205"/>
      <c r="U365" s="205"/>
      <c r="V365" s="205"/>
      <c r="W365" s="205"/>
      <c r="X365" s="205"/>
      <c r="Y365" s="33" t="str">
        <f t="shared" si="16"/>
        <v/>
      </c>
      <c r="Z365" s="33" t="str">
        <f>IF(T365="","",IF(AND(T365&lt;&gt;'Tabelas auxiliares'!$B$240,T365&lt;&gt;'Tabelas auxiliares'!$B$241,T365&lt;&gt;'Tabelas auxiliares'!$C$240,T365&lt;&gt;'Tabelas auxiliares'!$C$241,T365&lt;&gt;'Tabelas auxiliares'!$D$240),"FOLHA DE PESSOAL",IF(Y365='Tabelas auxiliares'!$A$241,"CUSTEIO",IF(Y365='Tabelas auxiliares'!$A$240,"INVESTIMENTO","ERRO - VERIFICAR"))))</f>
        <v/>
      </c>
      <c r="AA365" s="46" t="str">
        <f t="shared" ref="AA365:AA428" si="17">IF(AB365+AC365+AD365&lt;&gt;0,AB365+AC365+AD365,"")</f>
        <v/>
      </c>
      <c r="AB365" s="206"/>
      <c r="AC365" s="206"/>
      <c r="AD365" s="206"/>
      <c r="AE365" s="54" t="str">
        <f t="shared" si="15"/>
        <v/>
      </c>
      <c r="AF365" s="54"/>
      <c r="AG365" s="54"/>
      <c r="AH365" s="54"/>
      <c r="AI365" s="54"/>
      <c r="AJ365" s="54"/>
      <c r="AK365" s="54"/>
      <c r="AL365" s="54"/>
      <c r="AM365" s="54"/>
      <c r="AN365" s="54"/>
      <c r="AO365" s="54"/>
      <c r="AP365" s="54"/>
    </row>
    <row r="366" spans="1:42" x14ac:dyDescent="0.25">
      <c r="A366" s="205"/>
      <c r="F366" s="33" t="str">
        <f>IFERROR(VLOOKUP(D366,'Tabelas auxiliares'!$A$3:$B$62,2,FALSE),"")</f>
        <v/>
      </c>
      <c r="G366" s="33" t="str">
        <f>IFERROR(VLOOKUP($B366,'Tabelas auxiliares'!$A$66:$C$106,2,FALSE),"")</f>
        <v/>
      </c>
      <c r="H366" s="33" t="str">
        <f>IFERROR(VLOOKUP($B366,'Tabelas auxiliares'!$A$66:$C$106,3,FALSE),"")</f>
        <v/>
      </c>
      <c r="I366" s="205"/>
      <c r="J366" s="205"/>
      <c r="K366" s="205"/>
      <c r="L366" s="205"/>
      <c r="M366" s="205"/>
      <c r="N366" s="205"/>
      <c r="O366" s="205"/>
      <c r="P366" s="205"/>
      <c r="Q366" s="205"/>
      <c r="R366" s="205"/>
      <c r="S366" s="205"/>
      <c r="T366" s="205"/>
      <c r="U366" s="205"/>
      <c r="V366" s="205"/>
      <c r="W366" s="205"/>
      <c r="X366" s="205"/>
      <c r="Y366" s="33" t="str">
        <f t="shared" si="16"/>
        <v/>
      </c>
      <c r="Z366" s="33" t="str">
        <f>IF(T366="","",IF(AND(T366&lt;&gt;'Tabelas auxiliares'!$B$240,T366&lt;&gt;'Tabelas auxiliares'!$B$241,T366&lt;&gt;'Tabelas auxiliares'!$C$240,T366&lt;&gt;'Tabelas auxiliares'!$C$241,T366&lt;&gt;'Tabelas auxiliares'!$D$240),"FOLHA DE PESSOAL",IF(Y366='Tabelas auxiliares'!$A$241,"CUSTEIO",IF(Y366='Tabelas auxiliares'!$A$240,"INVESTIMENTO","ERRO - VERIFICAR"))))</f>
        <v/>
      </c>
      <c r="AA366" s="46" t="str">
        <f t="shared" si="17"/>
        <v/>
      </c>
      <c r="AB366" s="206"/>
      <c r="AC366" s="206"/>
      <c r="AD366" s="206"/>
      <c r="AE366" s="54" t="str">
        <f t="shared" si="15"/>
        <v/>
      </c>
      <c r="AF366" s="54"/>
      <c r="AG366" s="54"/>
      <c r="AH366" s="54"/>
      <c r="AI366" s="54"/>
      <c r="AJ366" s="54"/>
      <c r="AK366" s="54"/>
      <c r="AL366" s="54"/>
      <c r="AM366" s="54"/>
      <c r="AN366" s="54"/>
      <c r="AO366" s="54"/>
      <c r="AP366" s="54"/>
    </row>
    <row r="367" spans="1:42" x14ac:dyDescent="0.25">
      <c r="A367" s="205"/>
      <c r="F367" s="33" t="str">
        <f>IFERROR(VLOOKUP(D367,'Tabelas auxiliares'!$A$3:$B$62,2,FALSE),"")</f>
        <v/>
      </c>
      <c r="G367" s="33" t="str">
        <f>IFERROR(VLOOKUP($B367,'Tabelas auxiliares'!$A$66:$C$106,2,FALSE),"")</f>
        <v/>
      </c>
      <c r="H367" s="33" t="str">
        <f>IFERROR(VLOOKUP($B367,'Tabelas auxiliares'!$A$66:$C$106,3,FALSE),"")</f>
        <v/>
      </c>
      <c r="I367" s="205"/>
      <c r="J367" s="205"/>
      <c r="K367" s="205"/>
      <c r="L367" s="205"/>
      <c r="M367" s="205"/>
      <c r="N367" s="205"/>
      <c r="O367" s="205"/>
      <c r="P367" s="205"/>
      <c r="Q367" s="205"/>
      <c r="R367" s="205"/>
      <c r="S367" s="205"/>
      <c r="T367" s="205"/>
      <c r="U367" s="205"/>
      <c r="V367" s="205"/>
      <c r="W367" s="205"/>
      <c r="X367" s="205"/>
      <c r="Y367" s="33" t="str">
        <f t="shared" si="16"/>
        <v/>
      </c>
      <c r="Z367" s="33" t="str">
        <f>IF(T367="","",IF(AND(T367&lt;&gt;'Tabelas auxiliares'!$B$240,T367&lt;&gt;'Tabelas auxiliares'!$B$241,T367&lt;&gt;'Tabelas auxiliares'!$C$240,T367&lt;&gt;'Tabelas auxiliares'!$C$241,T367&lt;&gt;'Tabelas auxiliares'!$D$240),"FOLHA DE PESSOAL",IF(Y367='Tabelas auxiliares'!$A$241,"CUSTEIO",IF(Y367='Tabelas auxiliares'!$A$240,"INVESTIMENTO","ERRO - VERIFICAR"))))</f>
        <v/>
      </c>
      <c r="AA367" s="46" t="str">
        <f t="shared" si="17"/>
        <v/>
      </c>
      <c r="AB367" s="206"/>
      <c r="AC367" s="206"/>
      <c r="AD367" s="206"/>
      <c r="AE367" s="54" t="str">
        <f t="shared" si="15"/>
        <v/>
      </c>
      <c r="AF367" s="54"/>
      <c r="AG367" s="54"/>
      <c r="AH367" s="54"/>
      <c r="AI367" s="54"/>
      <c r="AJ367" s="54"/>
      <c r="AK367" s="54"/>
      <c r="AL367" s="54"/>
      <c r="AM367" s="54"/>
      <c r="AN367" s="54"/>
      <c r="AO367" s="54"/>
      <c r="AP367" s="54"/>
    </row>
    <row r="368" spans="1:42" x14ac:dyDescent="0.25">
      <c r="A368" s="205"/>
      <c r="F368" s="33" t="str">
        <f>IFERROR(VLOOKUP(D368,'Tabelas auxiliares'!$A$3:$B$62,2,FALSE),"")</f>
        <v/>
      </c>
      <c r="G368" s="33" t="str">
        <f>IFERROR(VLOOKUP($B368,'Tabelas auxiliares'!$A$66:$C$106,2,FALSE),"")</f>
        <v/>
      </c>
      <c r="H368" s="33" t="str">
        <f>IFERROR(VLOOKUP($B368,'Tabelas auxiliares'!$A$66:$C$106,3,FALSE),"")</f>
        <v/>
      </c>
      <c r="I368" s="205"/>
      <c r="J368" s="205"/>
      <c r="K368" s="205"/>
      <c r="L368" s="205"/>
      <c r="M368" s="205"/>
      <c r="N368" s="205"/>
      <c r="O368" s="205"/>
      <c r="P368" s="205"/>
      <c r="Q368" s="205"/>
      <c r="R368" s="205"/>
      <c r="S368" s="205"/>
      <c r="T368" s="205"/>
      <c r="U368" s="205"/>
      <c r="V368" s="205"/>
      <c r="W368" s="205"/>
      <c r="X368" s="205"/>
      <c r="Y368" s="33" t="str">
        <f t="shared" si="16"/>
        <v/>
      </c>
      <c r="Z368" s="33" t="str">
        <f>IF(T368="","",IF(AND(T368&lt;&gt;'Tabelas auxiliares'!$B$240,T368&lt;&gt;'Tabelas auxiliares'!$B$241,T368&lt;&gt;'Tabelas auxiliares'!$C$240,T368&lt;&gt;'Tabelas auxiliares'!$C$241,T368&lt;&gt;'Tabelas auxiliares'!$D$240),"FOLHA DE PESSOAL",IF(Y368='Tabelas auxiliares'!$A$241,"CUSTEIO",IF(Y368='Tabelas auxiliares'!$A$240,"INVESTIMENTO","ERRO - VERIFICAR"))))</f>
        <v/>
      </c>
      <c r="AA368" s="46" t="str">
        <f t="shared" si="17"/>
        <v/>
      </c>
      <c r="AB368" s="206"/>
      <c r="AC368" s="206"/>
      <c r="AD368" s="206"/>
      <c r="AE368" s="54" t="str">
        <f t="shared" si="15"/>
        <v/>
      </c>
      <c r="AF368" s="54"/>
      <c r="AG368" s="54"/>
      <c r="AH368" s="54"/>
      <c r="AI368" s="54"/>
      <c r="AJ368" s="54"/>
      <c r="AK368" s="54"/>
      <c r="AL368" s="54"/>
      <c r="AM368" s="54"/>
      <c r="AN368" s="54"/>
      <c r="AO368" s="54"/>
      <c r="AP368" s="54"/>
    </row>
    <row r="369" spans="1:42" x14ac:dyDescent="0.25">
      <c r="A369" s="205"/>
      <c r="F369" s="33" t="str">
        <f>IFERROR(VLOOKUP(D369,'Tabelas auxiliares'!$A$3:$B$62,2,FALSE),"")</f>
        <v/>
      </c>
      <c r="G369" s="33" t="str">
        <f>IFERROR(VLOOKUP($B369,'Tabelas auxiliares'!$A$66:$C$106,2,FALSE),"")</f>
        <v/>
      </c>
      <c r="H369" s="33" t="str">
        <f>IFERROR(VLOOKUP($B369,'Tabelas auxiliares'!$A$66:$C$106,3,FALSE),"")</f>
        <v/>
      </c>
      <c r="I369" s="205"/>
      <c r="J369" s="205"/>
      <c r="K369" s="205"/>
      <c r="L369" s="205"/>
      <c r="M369" s="205"/>
      <c r="N369" s="205"/>
      <c r="O369" s="205"/>
      <c r="P369" s="205"/>
      <c r="Q369" s="205"/>
      <c r="R369" s="205"/>
      <c r="S369" s="205"/>
      <c r="T369" s="205"/>
      <c r="U369" s="205"/>
      <c r="V369" s="205"/>
      <c r="W369" s="205"/>
      <c r="X369" s="205"/>
      <c r="Y369" s="33" t="str">
        <f t="shared" si="16"/>
        <v/>
      </c>
      <c r="Z369" s="33" t="str">
        <f>IF(T369="","",IF(AND(T369&lt;&gt;'Tabelas auxiliares'!$B$240,T369&lt;&gt;'Tabelas auxiliares'!$B$241,T369&lt;&gt;'Tabelas auxiliares'!$C$240,T369&lt;&gt;'Tabelas auxiliares'!$C$241,T369&lt;&gt;'Tabelas auxiliares'!$D$240),"FOLHA DE PESSOAL",IF(Y369='Tabelas auxiliares'!$A$241,"CUSTEIO",IF(Y369='Tabelas auxiliares'!$A$240,"INVESTIMENTO","ERRO - VERIFICAR"))))</f>
        <v/>
      </c>
      <c r="AA369" s="46" t="str">
        <f t="shared" si="17"/>
        <v/>
      </c>
      <c r="AB369" s="206"/>
      <c r="AC369" s="206"/>
      <c r="AD369" s="206"/>
      <c r="AE369" s="54" t="str">
        <f t="shared" si="15"/>
        <v/>
      </c>
      <c r="AF369" s="54"/>
      <c r="AG369" s="54"/>
      <c r="AH369" s="54"/>
      <c r="AI369" s="54"/>
      <c r="AJ369" s="54"/>
      <c r="AK369" s="54"/>
      <c r="AL369" s="54"/>
      <c r="AM369" s="54"/>
      <c r="AN369" s="54"/>
      <c r="AO369" s="54"/>
      <c r="AP369" s="54"/>
    </row>
    <row r="370" spans="1:42" x14ac:dyDescent="0.25">
      <c r="A370" s="205"/>
      <c r="F370" s="33" t="str">
        <f>IFERROR(VLOOKUP(D370,'Tabelas auxiliares'!$A$3:$B$62,2,FALSE),"")</f>
        <v/>
      </c>
      <c r="G370" s="33" t="str">
        <f>IFERROR(VLOOKUP($B370,'Tabelas auxiliares'!$A$66:$C$106,2,FALSE),"")</f>
        <v/>
      </c>
      <c r="H370" s="33" t="str">
        <f>IFERROR(VLOOKUP($B370,'Tabelas auxiliares'!$A$66:$C$106,3,FALSE),"")</f>
        <v/>
      </c>
      <c r="I370" s="205"/>
      <c r="J370" s="205"/>
      <c r="K370" s="205"/>
      <c r="L370" s="205"/>
      <c r="M370" s="205"/>
      <c r="N370" s="205"/>
      <c r="O370" s="205"/>
      <c r="P370" s="205"/>
      <c r="Q370" s="205"/>
      <c r="R370" s="205"/>
      <c r="S370" s="205"/>
      <c r="T370" s="205"/>
      <c r="U370" s="205"/>
      <c r="V370" s="205"/>
      <c r="W370" s="205"/>
      <c r="X370" s="205"/>
      <c r="Y370" s="33" t="str">
        <f t="shared" si="16"/>
        <v/>
      </c>
      <c r="Z370" s="33" t="str">
        <f>IF(T370="","",IF(AND(T370&lt;&gt;'Tabelas auxiliares'!$B$240,T370&lt;&gt;'Tabelas auxiliares'!$B$241,T370&lt;&gt;'Tabelas auxiliares'!$C$240,T370&lt;&gt;'Tabelas auxiliares'!$C$241,T370&lt;&gt;'Tabelas auxiliares'!$D$240),"FOLHA DE PESSOAL",IF(Y370='Tabelas auxiliares'!$A$241,"CUSTEIO",IF(Y370='Tabelas auxiliares'!$A$240,"INVESTIMENTO","ERRO - VERIFICAR"))))</f>
        <v/>
      </c>
      <c r="AA370" s="46" t="str">
        <f t="shared" si="17"/>
        <v/>
      </c>
      <c r="AB370" s="206"/>
      <c r="AC370" s="206"/>
      <c r="AD370" s="206"/>
      <c r="AE370" s="54" t="str">
        <f t="shared" si="15"/>
        <v/>
      </c>
      <c r="AF370" s="54"/>
      <c r="AG370" s="54"/>
      <c r="AH370" s="54"/>
      <c r="AI370" s="54"/>
      <c r="AJ370" s="54"/>
      <c r="AK370" s="54"/>
      <c r="AL370" s="54"/>
      <c r="AM370" s="54"/>
      <c r="AN370" s="54"/>
      <c r="AO370" s="54"/>
      <c r="AP370" s="54"/>
    </row>
    <row r="371" spans="1:42" x14ac:dyDescent="0.25">
      <c r="A371" s="205"/>
      <c r="F371" s="33" t="str">
        <f>IFERROR(VLOOKUP(D371,'Tabelas auxiliares'!$A$3:$B$62,2,FALSE),"")</f>
        <v/>
      </c>
      <c r="G371" s="33" t="str">
        <f>IFERROR(VLOOKUP($B371,'Tabelas auxiliares'!$A$66:$C$106,2,FALSE),"")</f>
        <v/>
      </c>
      <c r="H371" s="33" t="str">
        <f>IFERROR(VLOOKUP($B371,'Tabelas auxiliares'!$A$66:$C$106,3,FALSE),"")</f>
        <v/>
      </c>
      <c r="I371" s="205"/>
      <c r="J371" s="205"/>
      <c r="K371" s="205"/>
      <c r="L371" s="205"/>
      <c r="M371" s="205"/>
      <c r="N371" s="205"/>
      <c r="O371" s="205"/>
      <c r="P371" s="205"/>
      <c r="Q371" s="205"/>
      <c r="R371" s="205"/>
      <c r="S371" s="205"/>
      <c r="T371" s="205"/>
      <c r="U371" s="205"/>
      <c r="V371" s="205"/>
      <c r="W371" s="205"/>
      <c r="X371" s="205"/>
      <c r="Y371" s="33" t="str">
        <f t="shared" si="16"/>
        <v/>
      </c>
      <c r="Z371" s="33" t="str">
        <f>IF(T371="","",IF(AND(T371&lt;&gt;'Tabelas auxiliares'!$B$240,T371&lt;&gt;'Tabelas auxiliares'!$B$241,T371&lt;&gt;'Tabelas auxiliares'!$C$240,T371&lt;&gt;'Tabelas auxiliares'!$C$241,T371&lt;&gt;'Tabelas auxiliares'!$D$240),"FOLHA DE PESSOAL",IF(Y371='Tabelas auxiliares'!$A$241,"CUSTEIO",IF(Y371='Tabelas auxiliares'!$A$240,"INVESTIMENTO","ERRO - VERIFICAR"))))</f>
        <v/>
      </c>
      <c r="AA371" s="46" t="str">
        <f t="shared" si="17"/>
        <v/>
      </c>
      <c r="AB371" s="206"/>
      <c r="AC371" s="206"/>
      <c r="AD371" s="206"/>
      <c r="AE371" s="54" t="str">
        <f t="shared" si="15"/>
        <v/>
      </c>
      <c r="AF371" s="54"/>
      <c r="AG371" s="54"/>
      <c r="AH371" s="54"/>
      <c r="AI371" s="54"/>
      <c r="AJ371" s="54"/>
      <c r="AK371" s="54"/>
      <c r="AL371" s="54"/>
      <c r="AM371" s="54"/>
      <c r="AN371" s="54"/>
      <c r="AO371" s="54"/>
      <c r="AP371" s="54"/>
    </row>
    <row r="372" spans="1:42" x14ac:dyDescent="0.25">
      <c r="A372" s="205"/>
      <c r="F372" s="33" t="str">
        <f>IFERROR(VLOOKUP(D372,'Tabelas auxiliares'!$A$3:$B$62,2,FALSE),"")</f>
        <v/>
      </c>
      <c r="G372" s="33" t="str">
        <f>IFERROR(VLOOKUP($B372,'Tabelas auxiliares'!$A$66:$C$106,2,FALSE),"")</f>
        <v/>
      </c>
      <c r="H372" s="33" t="str">
        <f>IFERROR(VLOOKUP($B372,'Tabelas auxiliares'!$A$66:$C$106,3,FALSE),"")</f>
        <v/>
      </c>
      <c r="I372" s="205"/>
      <c r="J372" s="205"/>
      <c r="K372" s="205"/>
      <c r="L372" s="205"/>
      <c r="M372" s="205"/>
      <c r="N372" s="205"/>
      <c r="O372" s="205"/>
      <c r="P372" s="205"/>
      <c r="Q372" s="205"/>
      <c r="R372" s="205"/>
      <c r="S372" s="205"/>
      <c r="T372" s="205"/>
      <c r="U372" s="205"/>
      <c r="V372" s="205"/>
      <c r="W372" s="205"/>
      <c r="X372" s="205"/>
      <c r="Y372" s="33" t="str">
        <f t="shared" si="16"/>
        <v/>
      </c>
      <c r="Z372" s="33" t="str">
        <f>IF(T372="","",IF(AND(T372&lt;&gt;'Tabelas auxiliares'!$B$240,T372&lt;&gt;'Tabelas auxiliares'!$B$241,T372&lt;&gt;'Tabelas auxiliares'!$C$240,T372&lt;&gt;'Tabelas auxiliares'!$C$241,T372&lt;&gt;'Tabelas auxiliares'!$D$240),"FOLHA DE PESSOAL",IF(Y372='Tabelas auxiliares'!$A$241,"CUSTEIO",IF(Y372='Tabelas auxiliares'!$A$240,"INVESTIMENTO","ERRO - VERIFICAR"))))</f>
        <v/>
      </c>
      <c r="AA372" s="46" t="str">
        <f t="shared" si="17"/>
        <v/>
      </c>
      <c r="AB372" s="206"/>
      <c r="AC372" s="206"/>
      <c r="AD372" s="206"/>
      <c r="AE372" s="54" t="str">
        <f t="shared" si="15"/>
        <v/>
      </c>
      <c r="AF372" s="54"/>
      <c r="AG372" s="54"/>
      <c r="AH372" s="54"/>
      <c r="AI372" s="54"/>
      <c r="AJ372" s="54"/>
      <c r="AK372" s="54"/>
      <c r="AL372" s="54"/>
      <c r="AM372" s="54"/>
      <c r="AN372" s="54"/>
      <c r="AO372" s="54"/>
      <c r="AP372" s="54"/>
    </row>
    <row r="373" spans="1:42" x14ac:dyDescent="0.25">
      <c r="A373" s="205"/>
      <c r="F373" s="33" t="str">
        <f>IFERROR(VLOOKUP(D373,'Tabelas auxiliares'!$A$3:$B$62,2,FALSE),"")</f>
        <v/>
      </c>
      <c r="G373" s="33" t="str">
        <f>IFERROR(VLOOKUP($B373,'Tabelas auxiliares'!$A$66:$C$106,2,FALSE),"")</f>
        <v/>
      </c>
      <c r="H373" s="33" t="str">
        <f>IFERROR(VLOOKUP($B373,'Tabelas auxiliares'!$A$66:$C$106,3,FALSE),"")</f>
        <v/>
      </c>
      <c r="I373" s="205"/>
      <c r="J373" s="205"/>
      <c r="K373" s="205"/>
      <c r="L373" s="205"/>
      <c r="M373" s="205"/>
      <c r="N373" s="205"/>
      <c r="O373" s="205"/>
      <c r="P373" s="205"/>
      <c r="Q373" s="205"/>
      <c r="R373" s="205"/>
      <c r="S373" s="205"/>
      <c r="T373" s="205"/>
      <c r="U373" s="205"/>
      <c r="V373" s="205"/>
      <c r="W373" s="205"/>
      <c r="X373" s="205"/>
      <c r="Y373" s="33" t="str">
        <f t="shared" si="16"/>
        <v/>
      </c>
      <c r="Z373" s="33" t="str">
        <f>IF(T373="","",IF(AND(T373&lt;&gt;'Tabelas auxiliares'!$B$240,T373&lt;&gt;'Tabelas auxiliares'!$B$241,T373&lt;&gt;'Tabelas auxiliares'!$C$240,T373&lt;&gt;'Tabelas auxiliares'!$C$241,T373&lt;&gt;'Tabelas auxiliares'!$D$240),"FOLHA DE PESSOAL",IF(Y373='Tabelas auxiliares'!$A$241,"CUSTEIO",IF(Y373='Tabelas auxiliares'!$A$240,"INVESTIMENTO","ERRO - VERIFICAR"))))</f>
        <v/>
      </c>
      <c r="AA373" s="46" t="str">
        <f t="shared" si="17"/>
        <v/>
      </c>
      <c r="AB373" s="206"/>
      <c r="AC373" s="206"/>
      <c r="AD373" s="206"/>
      <c r="AE373" s="54" t="str">
        <f t="shared" si="15"/>
        <v/>
      </c>
      <c r="AF373" s="54"/>
      <c r="AG373" s="54"/>
      <c r="AH373" s="54"/>
      <c r="AI373" s="54"/>
      <c r="AJ373" s="54"/>
      <c r="AK373" s="54"/>
      <c r="AL373" s="54"/>
      <c r="AM373" s="54"/>
      <c r="AN373" s="54"/>
      <c r="AO373" s="54"/>
      <c r="AP373" s="54"/>
    </row>
    <row r="374" spans="1:42" x14ac:dyDescent="0.25">
      <c r="A374" s="205"/>
      <c r="F374" s="33" t="str">
        <f>IFERROR(VLOOKUP(D374,'Tabelas auxiliares'!$A$3:$B$62,2,FALSE),"")</f>
        <v/>
      </c>
      <c r="G374" s="33" t="str">
        <f>IFERROR(VLOOKUP($B374,'Tabelas auxiliares'!$A$66:$C$106,2,FALSE),"")</f>
        <v/>
      </c>
      <c r="H374" s="33" t="str">
        <f>IFERROR(VLOOKUP($B374,'Tabelas auxiliares'!$A$66:$C$106,3,FALSE),"")</f>
        <v/>
      </c>
      <c r="I374" s="205"/>
      <c r="J374" s="205"/>
      <c r="K374" s="205"/>
      <c r="L374" s="205"/>
      <c r="M374" s="205"/>
      <c r="N374" s="205"/>
      <c r="O374" s="205"/>
      <c r="P374" s="205"/>
      <c r="Q374" s="205"/>
      <c r="R374" s="205"/>
      <c r="S374" s="205"/>
      <c r="T374" s="205"/>
      <c r="U374" s="205"/>
      <c r="V374" s="205"/>
      <c r="W374" s="205"/>
      <c r="X374" s="205"/>
      <c r="Y374" s="33" t="str">
        <f t="shared" si="16"/>
        <v/>
      </c>
      <c r="Z374" s="33" t="str">
        <f>IF(T374="","",IF(AND(T374&lt;&gt;'Tabelas auxiliares'!$B$240,T374&lt;&gt;'Tabelas auxiliares'!$B$241,T374&lt;&gt;'Tabelas auxiliares'!$C$240,T374&lt;&gt;'Tabelas auxiliares'!$C$241,T374&lt;&gt;'Tabelas auxiliares'!$D$240),"FOLHA DE PESSOAL",IF(Y374='Tabelas auxiliares'!$A$241,"CUSTEIO",IF(Y374='Tabelas auxiliares'!$A$240,"INVESTIMENTO","ERRO - VERIFICAR"))))</f>
        <v/>
      </c>
      <c r="AA374" s="46" t="str">
        <f t="shared" si="17"/>
        <v/>
      </c>
      <c r="AB374" s="206"/>
      <c r="AC374" s="206"/>
      <c r="AD374" s="206"/>
      <c r="AE374" s="54" t="str">
        <f t="shared" si="15"/>
        <v/>
      </c>
      <c r="AF374" s="54"/>
      <c r="AG374" s="54"/>
      <c r="AH374" s="54"/>
      <c r="AI374" s="54"/>
      <c r="AJ374" s="54"/>
      <c r="AK374" s="54"/>
      <c r="AL374" s="54"/>
      <c r="AM374" s="54"/>
      <c r="AN374" s="54"/>
      <c r="AO374" s="54"/>
      <c r="AP374" s="54"/>
    </row>
    <row r="375" spans="1:42" x14ac:dyDescent="0.25">
      <c r="A375" s="205"/>
      <c r="F375" s="33" t="str">
        <f>IFERROR(VLOOKUP(D375,'Tabelas auxiliares'!$A$3:$B$62,2,FALSE),"")</f>
        <v/>
      </c>
      <c r="G375" s="33" t="str">
        <f>IFERROR(VLOOKUP($B375,'Tabelas auxiliares'!$A$66:$C$106,2,FALSE),"")</f>
        <v/>
      </c>
      <c r="H375" s="33" t="str">
        <f>IFERROR(VLOOKUP($B375,'Tabelas auxiliares'!$A$66:$C$106,3,FALSE),"")</f>
        <v/>
      </c>
      <c r="I375" s="205"/>
      <c r="J375" s="205"/>
      <c r="K375" s="205"/>
      <c r="L375" s="205"/>
      <c r="M375" s="205"/>
      <c r="N375" s="205"/>
      <c r="O375" s="205"/>
      <c r="P375" s="205"/>
      <c r="Q375" s="205"/>
      <c r="R375" s="205"/>
      <c r="S375" s="205"/>
      <c r="T375" s="205"/>
      <c r="U375" s="205"/>
      <c r="V375" s="205"/>
      <c r="W375" s="205"/>
      <c r="X375" s="205"/>
      <c r="Y375" s="33" t="str">
        <f t="shared" si="16"/>
        <v/>
      </c>
      <c r="Z375" s="33" t="str">
        <f>IF(T375="","",IF(AND(T375&lt;&gt;'Tabelas auxiliares'!$B$240,T375&lt;&gt;'Tabelas auxiliares'!$B$241,T375&lt;&gt;'Tabelas auxiliares'!$C$240,T375&lt;&gt;'Tabelas auxiliares'!$C$241,T375&lt;&gt;'Tabelas auxiliares'!$D$240),"FOLHA DE PESSOAL",IF(Y375='Tabelas auxiliares'!$A$241,"CUSTEIO",IF(Y375='Tabelas auxiliares'!$A$240,"INVESTIMENTO","ERRO - VERIFICAR"))))</f>
        <v/>
      </c>
      <c r="AA375" s="46" t="str">
        <f t="shared" si="17"/>
        <v/>
      </c>
      <c r="AB375" s="206"/>
      <c r="AC375" s="206"/>
      <c r="AD375" s="206"/>
      <c r="AE375" s="54" t="str">
        <f t="shared" si="15"/>
        <v/>
      </c>
      <c r="AF375" s="54"/>
      <c r="AG375" s="54"/>
      <c r="AH375" s="54"/>
      <c r="AI375" s="54"/>
      <c r="AJ375" s="54"/>
      <c r="AK375" s="54"/>
      <c r="AL375" s="54"/>
      <c r="AM375" s="54"/>
      <c r="AN375" s="54"/>
      <c r="AO375" s="54"/>
      <c r="AP375" s="54"/>
    </row>
    <row r="376" spans="1:42" x14ac:dyDescent="0.25">
      <c r="A376" s="205"/>
      <c r="F376" s="33" t="str">
        <f>IFERROR(VLOOKUP(D376,'Tabelas auxiliares'!$A$3:$B$62,2,FALSE),"")</f>
        <v/>
      </c>
      <c r="G376" s="33" t="str">
        <f>IFERROR(VLOOKUP($B376,'Tabelas auxiliares'!$A$66:$C$106,2,FALSE),"")</f>
        <v/>
      </c>
      <c r="H376" s="33" t="str">
        <f>IFERROR(VLOOKUP($B376,'Tabelas auxiliares'!$A$66:$C$106,3,FALSE),"")</f>
        <v/>
      </c>
      <c r="I376" s="205"/>
      <c r="J376" s="205"/>
      <c r="K376" s="205"/>
      <c r="L376" s="205"/>
      <c r="M376" s="205"/>
      <c r="N376" s="205"/>
      <c r="O376" s="205"/>
      <c r="P376" s="205"/>
      <c r="Q376" s="205"/>
      <c r="R376" s="205"/>
      <c r="S376" s="205"/>
      <c r="T376" s="205"/>
      <c r="U376" s="205"/>
      <c r="V376" s="205"/>
      <c r="W376" s="205"/>
      <c r="X376" s="205"/>
      <c r="Y376" s="33" t="str">
        <f t="shared" si="16"/>
        <v/>
      </c>
      <c r="Z376" s="33" t="str">
        <f>IF(T376="","",IF(AND(T376&lt;&gt;'Tabelas auxiliares'!$B$240,T376&lt;&gt;'Tabelas auxiliares'!$B$241,T376&lt;&gt;'Tabelas auxiliares'!$C$240,T376&lt;&gt;'Tabelas auxiliares'!$C$241,T376&lt;&gt;'Tabelas auxiliares'!$D$240),"FOLHA DE PESSOAL",IF(Y376='Tabelas auxiliares'!$A$241,"CUSTEIO",IF(Y376='Tabelas auxiliares'!$A$240,"INVESTIMENTO","ERRO - VERIFICAR"))))</f>
        <v/>
      </c>
      <c r="AA376" s="46" t="str">
        <f t="shared" si="17"/>
        <v/>
      </c>
      <c r="AB376" s="206"/>
      <c r="AC376" s="206"/>
      <c r="AD376" s="206"/>
      <c r="AE376" s="54" t="str">
        <f t="shared" si="15"/>
        <v/>
      </c>
      <c r="AF376" s="54"/>
      <c r="AG376" s="54"/>
      <c r="AH376" s="54"/>
      <c r="AI376" s="54"/>
      <c r="AJ376" s="54"/>
      <c r="AK376" s="54"/>
      <c r="AL376" s="54"/>
      <c r="AM376" s="54"/>
      <c r="AN376" s="54"/>
      <c r="AO376" s="54"/>
      <c r="AP376" s="54"/>
    </row>
    <row r="377" spans="1:42" x14ac:dyDescent="0.25">
      <c r="A377" s="205"/>
      <c r="F377" s="33" t="str">
        <f>IFERROR(VLOOKUP(D377,'Tabelas auxiliares'!$A$3:$B$62,2,FALSE),"")</f>
        <v/>
      </c>
      <c r="G377" s="33" t="str">
        <f>IFERROR(VLOOKUP($B377,'Tabelas auxiliares'!$A$66:$C$106,2,FALSE),"")</f>
        <v/>
      </c>
      <c r="H377" s="33" t="str">
        <f>IFERROR(VLOOKUP($B377,'Tabelas auxiliares'!$A$66:$C$106,3,FALSE),"")</f>
        <v/>
      </c>
      <c r="I377" s="205"/>
      <c r="J377" s="205"/>
      <c r="K377" s="205"/>
      <c r="L377" s="205"/>
      <c r="M377" s="205"/>
      <c r="N377" s="205"/>
      <c r="O377" s="205"/>
      <c r="P377" s="205"/>
      <c r="Q377" s="205"/>
      <c r="R377" s="205"/>
      <c r="S377" s="205"/>
      <c r="T377" s="205"/>
      <c r="U377" s="205"/>
      <c r="V377" s="205"/>
      <c r="W377" s="205"/>
      <c r="X377" s="205"/>
      <c r="Y377" s="33" t="str">
        <f t="shared" si="16"/>
        <v/>
      </c>
      <c r="Z377" s="33" t="str">
        <f>IF(T377="","",IF(AND(T377&lt;&gt;'Tabelas auxiliares'!$B$240,T377&lt;&gt;'Tabelas auxiliares'!$B$241,T377&lt;&gt;'Tabelas auxiliares'!$C$240,T377&lt;&gt;'Tabelas auxiliares'!$C$241,T377&lt;&gt;'Tabelas auxiliares'!$D$240),"FOLHA DE PESSOAL",IF(Y377='Tabelas auxiliares'!$A$241,"CUSTEIO",IF(Y377='Tabelas auxiliares'!$A$240,"INVESTIMENTO","ERRO - VERIFICAR"))))</f>
        <v/>
      </c>
      <c r="AA377" s="46" t="str">
        <f t="shared" si="17"/>
        <v/>
      </c>
      <c r="AB377" s="206"/>
      <c r="AC377" s="206"/>
      <c r="AD377" s="206"/>
      <c r="AE377" s="54" t="str">
        <f t="shared" si="15"/>
        <v/>
      </c>
      <c r="AF377" s="54"/>
      <c r="AG377" s="54"/>
      <c r="AH377" s="54"/>
      <c r="AI377" s="54"/>
      <c r="AJ377" s="54"/>
      <c r="AK377" s="54"/>
      <c r="AL377" s="54"/>
      <c r="AM377" s="54"/>
      <c r="AN377" s="54"/>
      <c r="AO377" s="54"/>
      <c r="AP377" s="54"/>
    </row>
    <row r="378" spans="1:42" x14ac:dyDescent="0.25">
      <c r="A378" s="205"/>
      <c r="F378" s="33" t="str">
        <f>IFERROR(VLOOKUP(D378,'Tabelas auxiliares'!$A$3:$B$62,2,FALSE),"")</f>
        <v/>
      </c>
      <c r="G378" s="33" t="str">
        <f>IFERROR(VLOOKUP($B378,'Tabelas auxiliares'!$A$66:$C$106,2,FALSE),"")</f>
        <v/>
      </c>
      <c r="H378" s="33" t="str">
        <f>IFERROR(VLOOKUP($B378,'Tabelas auxiliares'!$A$66:$C$106,3,FALSE),"")</f>
        <v/>
      </c>
      <c r="I378" s="205"/>
      <c r="J378" s="205"/>
      <c r="K378" s="205"/>
      <c r="L378" s="205"/>
      <c r="M378" s="205"/>
      <c r="N378" s="205"/>
      <c r="O378" s="205"/>
      <c r="P378" s="205"/>
      <c r="Q378" s="205"/>
      <c r="R378" s="205"/>
      <c r="S378" s="205"/>
      <c r="T378" s="205"/>
      <c r="U378" s="205"/>
      <c r="V378" s="205"/>
      <c r="W378" s="205"/>
      <c r="X378" s="205"/>
      <c r="Y378" s="33" t="str">
        <f t="shared" si="16"/>
        <v/>
      </c>
      <c r="Z378" s="33" t="str">
        <f>IF(T378="","",IF(AND(T378&lt;&gt;'Tabelas auxiliares'!$B$240,T378&lt;&gt;'Tabelas auxiliares'!$B$241,T378&lt;&gt;'Tabelas auxiliares'!$C$240,T378&lt;&gt;'Tabelas auxiliares'!$C$241,T378&lt;&gt;'Tabelas auxiliares'!$D$240),"FOLHA DE PESSOAL",IF(Y378='Tabelas auxiliares'!$A$241,"CUSTEIO",IF(Y378='Tabelas auxiliares'!$A$240,"INVESTIMENTO","ERRO - VERIFICAR"))))</f>
        <v/>
      </c>
      <c r="AA378" s="46" t="str">
        <f t="shared" si="17"/>
        <v/>
      </c>
      <c r="AB378" s="206"/>
      <c r="AC378" s="206"/>
      <c r="AD378" s="206"/>
      <c r="AE378" s="54" t="str">
        <f t="shared" si="15"/>
        <v/>
      </c>
      <c r="AF378" s="54"/>
      <c r="AG378" s="54"/>
      <c r="AH378" s="54"/>
      <c r="AI378" s="54"/>
      <c r="AJ378" s="54"/>
      <c r="AK378" s="54"/>
      <c r="AL378" s="54"/>
      <c r="AM378" s="54"/>
      <c r="AN378" s="54"/>
      <c r="AO378" s="54"/>
      <c r="AP378" s="54"/>
    </row>
    <row r="379" spans="1:42" x14ac:dyDescent="0.25">
      <c r="A379" s="205"/>
      <c r="F379" s="33" t="str">
        <f>IFERROR(VLOOKUP(D379,'Tabelas auxiliares'!$A$3:$B$62,2,FALSE),"")</f>
        <v/>
      </c>
      <c r="G379" s="33" t="str">
        <f>IFERROR(VLOOKUP($B379,'Tabelas auxiliares'!$A$66:$C$106,2,FALSE),"")</f>
        <v/>
      </c>
      <c r="H379" s="33" t="str">
        <f>IFERROR(VLOOKUP($B379,'Tabelas auxiliares'!$A$66:$C$106,3,FALSE),"")</f>
        <v/>
      </c>
      <c r="I379" s="205"/>
      <c r="J379" s="205"/>
      <c r="K379" s="205"/>
      <c r="L379" s="205"/>
      <c r="M379" s="205"/>
      <c r="N379" s="205"/>
      <c r="O379" s="205"/>
      <c r="P379" s="205"/>
      <c r="Q379" s="205"/>
      <c r="R379" s="205"/>
      <c r="S379" s="205"/>
      <c r="T379" s="205"/>
      <c r="U379" s="205"/>
      <c r="V379" s="205"/>
      <c r="W379" s="205"/>
      <c r="X379" s="205"/>
      <c r="Y379" s="33" t="str">
        <f t="shared" si="16"/>
        <v/>
      </c>
      <c r="Z379" s="33" t="str">
        <f>IF(T379="","",IF(AND(T379&lt;&gt;'Tabelas auxiliares'!$B$240,T379&lt;&gt;'Tabelas auxiliares'!$B$241,T379&lt;&gt;'Tabelas auxiliares'!$C$240,T379&lt;&gt;'Tabelas auxiliares'!$C$241,T379&lt;&gt;'Tabelas auxiliares'!$D$240),"FOLHA DE PESSOAL",IF(Y379='Tabelas auxiliares'!$A$241,"CUSTEIO",IF(Y379='Tabelas auxiliares'!$A$240,"INVESTIMENTO","ERRO - VERIFICAR"))))</f>
        <v/>
      </c>
      <c r="AA379" s="46" t="str">
        <f t="shared" si="17"/>
        <v/>
      </c>
      <c r="AB379" s="206"/>
      <c r="AC379" s="206"/>
      <c r="AD379" s="206"/>
      <c r="AE379" s="54" t="str">
        <f t="shared" si="15"/>
        <v/>
      </c>
      <c r="AF379" s="54"/>
      <c r="AG379" s="54"/>
      <c r="AH379" s="54"/>
      <c r="AI379" s="54"/>
      <c r="AJ379" s="54"/>
      <c r="AK379" s="54"/>
      <c r="AL379" s="54"/>
      <c r="AM379" s="54"/>
      <c r="AN379" s="54"/>
      <c r="AO379" s="54"/>
      <c r="AP379" s="54"/>
    </row>
    <row r="380" spans="1:42" x14ac:dyDescent="0.25">
      <c r="A380" s="205"/>
      <c r="F380" s="33" t="str">
        <f>IFERROR(VLOOKUP(D380,'Tabelas auxiliares'!$A$3:$B$62,2,FALSE),"")</f>
        <v/>
      </c>
      <c r="G380" s="33" t="str">
        <f>IFERROR(VLOOKUP($B380,'Tabelas auxiliares'!$A$66:$C$106,2,FALSE),"")</f>
        <v/>
      </c>
      <c r="H380" s="33" t="str">
        <f>IFERROR(VLOOKUP($B380,'Tabelas auxiliares'!$A$66:$C$106,3,FALSE),"")</f>
        <v/>
      </c>
      <c r="I380" s="205"/>
      <c r="J380" s="205"/>
      <c r="K380" s="205"/>
      <c r="L380" s="205"/>
      <c r="M380" s="205"/>
      <c r="N380" s="205"/>
      <c r="O380" s="205"/>
      <c r="P380" s="205"/>
      <c r="Q380" s="205"/>
      <c r="R380" s="205"/>
      <c r="S380" s="205"/>
      <c r="T380" s="205"/>
      <c r="U380" s="205"/>
      <c r="V380" s="205"/>
      <c r="W380" s="205"/>
      <c r="X380" s="205"/>
      <c r="Y380" s="33" t="str">
        <f t="shared" si="16"/>
        <v/>
      </c>
      <c r="Z380" s="33" t="str">
        <f>IF(T380="","",IF(AND(T380&lt;&gt;'Tabelas auxiliares'!$B$240,T380&lt;&gt;'Tabelas auxiliares'!$B$241,T380&lt;&gt;'Tabelas auxiliares'!$C$240,T380&lt;&gt;'Tabelas auxiliares'!$C$241,T380&lt;&gt;'Tabelas auxiliares'!$D$240),"FOLHA DE PESSOAL",IF(Y380='Tabelas auxiliares'!$A$241,"CUSTEIO",IF(Y380='Tabelas auxiliares'!$A$240,"INVESTIMENTO","ERRO - VERIFICAR"))))</f>
        <v/>
      </c>
      <c r="AA380" s="46" t="str">
        <f t="shared" si="17"/>
        <v/>
      </c>
      <c r="AB380" s="206"/>
      <c r="AC380" s="206"/>
      <c r="AD380" s="206"/>
      <c r="AE380" s="54" t="str">
        <f t="shared" si="15"/>
        <v/>
      </c>
      <c r="AF380" s="54"/>
      <c r="AG380" s="54"/>
      <c r="AH380" s="54"/>
      <c r="AI380" s="54"/>
      <c r="AJ380" s="54"/>
      <c r="AK380" s="54"/>
      <c r="AL380" s="54"/>
      <c r="AM380" s="54"/>
      <c r="AN380" s="54"/>
      <c r="AO380" s="54"/>
      <c r="AP380" s="54"/>
    </row>
    <row r="381" spans="1:42" x14ac:dyDescent="0.25">
      <c r="A381" s="205"/>
      <c r="F381" s="33" t="str">
        <f>IFERROR(VLOOKUP(D381,'Tabelas auxiliares'!$A$3:$B$62,2,FALSE),"")</f>
        <v/>
      </c>
      <c r="G381" s="33" t="str">
        <f>IFERROR(VLOOKUP($B381,'Tabelas auxiliares'!$A$66:$C$106,2,FALSE),"")</f>
        <v/>
      </c>
      <c r="H381" s="33" t="str">
        <f>IFERROR(VLOOKUP($B381,'Tabelas auxiliares'!$A$66:$C$106,3,FALSE),"")</f>
        <v/>
      </c>
      <c r="I381" s="205"/>
      <c r="J381" s="205"/>
      <c r="K381" s="205"/>
      <c r="L381" s="205"/>
      <c r="M381" s="205"/>
      <c r="N381" s="205"/>
      <c r="O381" s="205"/>
      <c r="P381" s="205"/>
      <c r="Q381" s="205"/>
      <c r="R381" s="205"/>
      <c r="S381" s="205"/>
      <c r="T381" s="205"/>
      <c r="U381" s="205"/>
      <c r="V381" s="205"/>
      <c r="W381" s="205"/>
      <c r="X381" s="205"/>
      <c r="Y381" s="33" t="str">
        <f t="shared" si="16"/>
        <v/>
      </c>
      <c r="Z381" s="33" t="str">
        <f>IF(T381="","",IF(AND(T381&lt;&gt;'Tabelas auxiliares'!$B$240,T381&lt;&gt;'Tabelas auxiliares'!$B$241,T381&lt;&gt;'Tabelas auxiliares'!$C$240,T381&lt;&gt;'Tabelas auxiliares'!$C$241,T381&lt;&gt;'Tabelas auxiliares'!$D$240),"FOLHA DE PESSOAL",IF(Y381='Tabelas auxiliares'!$A$241,"CUSTEIO",IF(Y381='Tabelas auxiliares'!$A$240,"INVESTIMENTO","ERRO - VERIFICAR"))))</f>
        <v/>
      </c>
      <c r="AA381" s="46" t="str">
        <f t="shared" si="17"/>
        <v/>
      </c>
      <c r="AB381" s="206"/>
      <c r="AC381" s="206"/>
      <c r="AD381" s="206"/>
      <c r="AE381" s="54" t="str">
        <f t="shared" si="15"/>
        <v/>
      </c>
      <c r="AF381" s="54"/>
      <c r="AG381" s="54"/>
      <c r="AH381" s="54"/>
      <c r="AI381" s="54"/>
      <c r="AJ381" s="54"/>
      <c r="AK381" s="54"/>
      <c r="AL381" s="54"/>
      <c r="AM381" s="54"/>
      <c r="AN381" s="54"/>
      <c r="AO381" s="54"/>
      <c r="AP381" s="54"/>
    </row>
    <row r="382" spans="1:42" x14ac:dyDescent="0.25">
      <c r="A382" s="205"/>
      <c r="F382" s="33" t="str">
        <f>IFERROR(VLOOKUP(D382,'Tabelas auxiliares'!$A$3:$B$62,2,FALSE),"")</f>
        <v/>
      </c>
      <c r="G382" s="33" t="str">
        <f>IFERROR(VLOOKUP($B382,'Tabelas auxiliares'!$A$66:$C$106,2,FALSE),"")</f>
        <v/>
      </c>
      <c r="H382" s="33" t="str">
        <f>IFERROR(VLOOKUP($B382,'Tabelas auxiliares'!$A$66:$C$106,3,FALSE),"")</f>
        <v/>
      </c>
      <c r="I382" s="205"/>
      <c r="J382" s="205"/>
      <c r="K382" s="205"/>
      <c r="L382" s="205"/>
      <c r="M382" s="205"/>
      <c r="N382" s="205"/>
      <c r="O382" s="205"/>
      <c r="P382" s="205"/>
      <c r="Q382" s="205"/>
      <c r="R382" s="205"/>
      <c r="S382" s="205"/>
      <c r="T382" s="205"/>
      <c r="U382" s="205"/>
      <c r="V382" s="205"/>
      <c r="W382" s="205"/>
      <c r="X382" s="205"/>
      <c r="Y382" s="33" t="str">
        <f t="shared" si="16"/>
        <v/>
      </c>
      <c r="Z382" s="33" t="str">
        <f>IF(T382="","",IF(AND(T382&lt;&gt;'Tabelas auxiliares'!$B$240,T382&lt;&gt;'Tabelas auxiliares'!$B$241,T382&lt;&gt;'Tabelas auxiliares'!$C$240,T382&lt;&gt;'Tabelas auxiliares'!$C$241,T382&lt;&gt;'Tabelas auxiliares'!$D$240),"FOLHA DE PESSOAL",IF(Y382='Tabelas auxiliares'!$A$241,"CUSTEIO",IF(Y382='Tabelas auxiliares'!$A$240,"INVESTIMENTO","ERRO - VERIFICAR"))))</f>
        <v/>
      </c>
      <c r="AA382" s="46" t="str">
        <f t="shared" si="17"/>
        <v/>
      </c>
      <c r="AB382" s="206"/>
      <c r="AC382" s="206"/>
      <c r="AD382" s="206"/>
      <c r="AE382" s="54" t="str">
        <f t="shared" si="15"/>
        <v/>
      </c>
      <c r="AF382" s="54"/>
      <c r="AG382" s="54"/>
      <c r="AH382" s="54"/>
      <c r="AI382" s="54"/>
      <c r="AJ382" s="54"/>
      <c r="AK382" s="54"/>
      <c r="AL382" s="54"/>
      <c r="AM382" s="54"/>
      <c r="AN382" s="54"/>
      <c r="AO382" s="54"/>
      <c r="AP382" s="54"/>
    </row>
    <row r="383" spans="1:42" x14ac:dyDescent="0.25">
      <c r="A383" s="205"/>
      <c r="F383" s="33" t="str">
        <f>IFERROR(VLOOKUP(D383,'Tabelas auxiliares'!$A$3:$B$62,2,FALSE),"")</f>
        <v/>
      </c>
      <c r="G383" s="33" t="str">
        <f>IFERROR(VLOOKUP($B383,'Tabelas auxiliares'!$A$66:$C$106,2,FALSE),"")</f>
        <v/>
      </c>
      <c r="H383" s="33" t="str">
        <f>IFERROR(VLOOKUP($B383,'Tabelas auxiliares'!$A$66:$C$106,3,FALSE),"")</f>
        <v/>
      </c>
      <c r="I383" s="205"/>
      <c r="J383" s="205"/>
      <c r="K383" s="205"/>
      <c r="L383" s="205"/>
      <c r="M383" s="205"/>
      <c r="N383" s="205"/>
      <c r="O383" s="205"/>
      <c r="P383" s="205"/>
      <c r="Q383" s="205"/>
      <c r="R383" s="205"/>
      <c r="S383" s="205"/>
      <c r="T383" s="205"/>
      <c r="U383" s="205"/>
      <c r="V383" s="205"/>
      <c r="W383" s="205"/>
      <c r="X383" s="205"/>
      <c r="Y383" s="33" t="str">
        <f t="shared" si="16"/>
        <v/>
      </c>
      <c r="Z383" s="33" t="str">
        <f>IF(T383="","",IF(AND(T383&lt;&gt;'Tabelas auxiliares'!$B$240,T383&lt;&gt;'Tabelas auxiliares'!$B$241,T383&lt;&gt;'Tabelas auxiliares'!$C$240,T383&lt;&gt;'Tabelas auxiliares'!$C$241,T383&lt;&gt;'Tabelas auxiliares'!$D$240),"FOLHA DE PESSOAL",IF(Y383='Tabelas auxiliares'!$A$241,"CUSTEIO",IF(Y383='Tabelas auxiliares'!$A$240,"INVESTIMENTO","ERRO - VERIFICAR"))))</f>
        <v/>
      </c>
      <c r="AA383" s="46" t="str">
        <f t="shared" si="17"/>
        <v/>
      </c>
      <c r="AB383" s="206"/>
      <c r="AC383" s="206"/>
      <c r="AD383" s="206"/>
      <c r="AE383" s="54" t="str">
        <f t="shared" si="15"/>
        <v/>
      </c>
      <c r="AF383" s="54"/>
      <c r="AG383" s="54"/>
      <c r="AH383" s="54"/>
      <c r="AI383" s="54"/>
      <c r="AJ383" s="54"/>
      <c r="AK383" s="54"/>
      <c r="AL383" s="54"/>
      <c r="AM383" s="54"/>
      <c r="AN383" s="54"/>
      <c r="AO383" s="54"/>
      <c r="AP383" s="54"/>
    </row>
    <row r="384" spans="1:42" x14ac:dyDescent="0.25">
      <c r="A384" s="205"/>
      <c r="F384" s="33" t="str">
        <f>IFERROR(VLOOKUP(D384,'Tabelas auxiliares'!$A$3:$B$62,2,FALSE),"")</f>
        <v/>
      </c>
      <c r="G384" s="33" t="str">
        <f>IFERROR(VLOOKUP($B384,'Tabelas auxiliares'!$A$66:$C$106,2,FALSE),"")</f>
        <v/>
      </c>
      <c r="H384" s="33" t="str">
        <f>IFERROR(VLOOKUP($B384,'Tabelas auxiliares'!$A$66:$C$106,3,FALSE),"")</f>
        <v/>
      </c>
      <c r="I384" s="205"/>
      <c r="J384" s="205"/>
      <c r="K384" s="205"/>
      <c r="L384" s="205"/>
      <c r="M384" s="205"/>
      <c r="N384" s="205"/>
      <c r="O384" s="205"/>
      <c r="P384" s="205"/>
      <c r="Q384" s="205"/>
      <c r="R384" s="205"/>
      <c r="S384" s="205"/>
      <c r="T384" s="205"/>
      <c r="U384" s="205"/>
      <c r="V384" s="205"/>
      <c r="W384" s="205"/>
      <c r="X384" s="205"/>
      <c r="Y384" s="33" t="str">
        <f t="shared" si="16"/>
        <v/>
      </c>
      <c r="Z384" s="33" t="str">
        <f>IF(T384="","",IF(AND(T384&lt;&gt;'Tabelas auxiliares'!$B$240,T384&lt;&gt;'Tabelas auxiliares'!$B$241,T384&lt;&gt;'Tabelas auxiliares'!$C$240,T384&lt;&gt;'Tabelas auxiliares'!$C$241,T384&lt;&gt;'Tabelas auxiliares'!$D$240),"FOLHA DE PESSOAL",IF(Y384='Tabelas auxiliares'!$A$241,"CUSTEIO",IF(Y384='Tabelas auxiliares'!$A$240,"INVESTIMENTO","ERRO - VERIFICAR"))))</f>
        <v/>
      </c>
      <c r="AA384" s="46" t="str">
        <f t="shared" si="17"/>
        <v/>
      </c>
      <c r="AB384" s="206"/>
      <c r="AC384" s="206"/>
      <c r="AD384" s="206"/>
      <c r="AE384" s="54" t="str">
        <f t="shared" si="15"/>
        <v/>
      </c>
      <c r="AF384" s="54"/>
      <c r="AG384" s="54"/>
      <c r="AH384" s="54"/>
      <c r="AI384" s="54"/>
      <c r="AJ384" s="54"/>
      <c r="AK384" s="54"/>
      <c r="AL384" s="54"/>
      <c r="AM384" s="54"/>
      <c r="AN384" s="54"/>
      <c r="AO384" s="54"/>
      <c r="AP384" s="54"/>
    </row>
    <row r="385" spans="1:42" x14ac:dyDescent="0.25">
      <c r="A385" s="205"/>
      <c r="F385" s="33" t="str">
        <f>IFERROR(VLOOKUP(D385,'Tabelas auxiliares'!$A$3:$B$62,2,FALSE),"")</f>
        <v/>
      </c>
      <c r="G385" s="33" t="str">
        <f>IFERROR(VLOOKUP($B385,'Tabelas auxiliares'!$A$66:$C$106,2,FALSE),"")</f>
        <v/>
      </c>
      <c r="H385" s="33" t="str">
        <f>IFERROR(VLOOKUP($B385,'Tabelas auxiliares'!$A$66:$C$106,3,FALSE),"")</f>
        <v/>
      </c>
      <c r="I385" s="205"/>
      <c r="J385" s="205"/>
      <c r="K385" s="205"/>
      <c r="L385" s="205"/>
      <c r="M385" s="205"/>
      <c r="N385" s="205"/>
      <c r="O385" s="205"/>
      <c r="P385" s="205"/>
      <c r="Q385" s="205"/>
      <c r="R385" s="205"/>
      <c r="S385" s="205"/>
      <c r="T385" s="205"/>
      <c r="U385" s="205"/>
      <c r="V385" s="205"/>
      <c r="W385" s="205"/>
      <c r="X385" s="205"/>
      <c r="Y385" s="33" t="str">
        <f t="shared" si="16"/>
        <v/>
      </c>
      <c r="Z385" s="33" t="str">
        <f>IF(T385="","",IF(AND(T385&lt;&gt;'Tabelas auxiliares'!$B$240,T385&lt;&gt;'Tabelas auxiliares'!$B$241,T385&lt;&gt;'Tabelas auxiliares'!$C$240,T385&lt;&gt;'Tabelas auxiliares'!$C$241,T385&lt;&gt;'Tabelas auxiliares'!$D$240),"FOLHA DE PESSOAL",IF(Y385='Tabelas auxiliares'!$A$241,"CUSTEIO",IF(Y385='Tabelas auxiliares'!$A$240,"INVESTIMENTO","ERRO - VERIFICAR"))))</f>
        <v/>
      </c>
      <c r="AA385" s="46" t="str">
        <f t="shared" si="17"/>
        <v/>
      </c>
      <c r="AB385" s="206"/>
      <c r="AC385" s="206"/>
      <c r="AD385" s="206"/>
      <c r="AE385" s="54" t="str">
        <f t="shared" si="15"/>
        <v/>
      </c>
      <c r="AF385" s="54"/>
      <c r="AG385" s="54"/>
      <c r="AH385" s="54"/>
      <c r="AI385" s="54"/>
      <c r="AJ385" s="54"/>
      <c r="AK385" s="54"/>
      <c r="AL385" s="54"/>
      <c r="AM385" s="54"/>
      <c r="AN385" s="54"/>
      <c r="AO385" s="54"/>
      <c r="AP385" s="54"/>
    </row>
    <row r="386" spans="1:42" x14ac:dyDescent="0.25">
      <c r="A386" s="205"/>
      <c r="F386" s="33" t="str">
        <f>IFERROR(VLOOKUP(D386,'Tabelas auxiliares'!$A$3:$B$62,2,FALSE),"")</f>
        <v/>
      </c>
      <c r="G386" s="33" t="str">
        <f>IFERROR(VLOOKUP($B386,'Tabelas auxiliares'!$A$66:$C$106,2,FALSE),"")</f>
        <v/>
      </c>
      <c r="H386" s="33" t="str">
        <f>IFERROR(VLOOKUP($B386,'Tabelas auxiliares'!$A$66:$C$106,3,FALSE),"")</f>
        <v/>
      </c>
      <c r="I386" s="205"/>
      <c r="J386" s="205"/>
      <c r="K386" s="205"/>
      <c r="L386" s="205"/>
      <c r="M386" s="205"/>
      <c r="N386" s="205"/>
      <c r="O386" s="205"/>
      <c r="P386" s="205"/>
      <c r="Q386" s="205"/>
      <c r="R386" s="205"/>
      <c r="S386" s="205"/>
      <c r="T386" s="205"/>
      <c r="U386" s="205"/>
      <c r="V386" s="205"/>
      <c r="W386" s="205"/>
      <c r="X386" s="205"/>
      <c r="Y386" s="33" t="str">
        <f t="shared" si="16"/>
        <v/>
      </c>
      <c r="Z386" s="33" t="str">
        <f>IF(T386="","",IF(AND(T386&lt;&gt;'Tabelas auxiliares'!$B$240,T386&lt;&gt;'Tabelas auxiliares'!$B$241,T386&lt;&gt;'Tabelas auxiliares'!$C$240,T386&lt;&gt;'Tabelas auxiliares'!$C$241,T386&lt;&gt;'Tabelas auxiliares'!$D$240),"FOLHA DE PESSOAL",IF(Y386='Tabelas auxiliares'!$A$241,"CUSTEIO",IF(Y386='Tabelas auxiliares'!$A$240,"INVESTIMENTO","ERRO - VERIFICAR"))))</f>
        <v/>
      </c>
      <c r="AA386" s="46" t="str">
        <f t="shared" si="17"/>
        <v/>
      </c>
      <c r="AB386" s="206"/>
      <c r="AC386" s="206"/>
      <c r="AD386" s="206"/>
      <c r="AE386" s="54" t="str">
        <f t="shared" si="15"/>
        <v/>
      </c>
      <c r="AF386" s="54"/>
      <c r="AG386" s="54"/>
      <c r="AH386" s="54"/>
      <c r="AI386" s="54"/>
      <c r="AJ386" s="54"/>
      <c r="AK386" s="54"/>
      <c r="AL386" s="54"/>
      <c r="AM386" s="54"/>
      <c r="AN386" s="54"/>
      <c r="AO386" s="54"/>
      <c r="AP386" s="54"/>
    </row>
    <row r="387" spans="1:42" x14ac:dyDescent="0.25">
      <c r="A387" s="205"/>
      <c r="F387" s="33" t="str">
        <f>IFERROR(VLOOKUP(D387,'Tabelas auxiliares'!$A$3:$B$62,2,FALSE),"")</f>
        <v/>
      </c>
      <c r="G387" s="33" t="str">
        <f>IFERROR(VLOOKUP($B387,'Tabelas auxiliares'!$A$66:$C$106,2,FALSE),"")</f>
        <v/>
      </c>
      <c r="H387" s="33" t="str">
        <f>IFERROR(VLOOKUP($B387,'Tabelas auxiliares'!$A$66:$C$106,3,FALSE),"")</f>
        <v/>
      </c>
      <c r="I387" s="205"/>
      <c r="J387" s="205"/>
      <c r="K387" s="205"/>
      <c r="L387" s="205"/>
      <c r="M387" s="205"/>
      <c r="N387" s="205"/>
      <c r="O387" s="205"/>
      <c r="P387" s="205"/>
      <c r="Q387" s="205"/>
      <c r="R387" s="205"/>
      <c r="S387" s="205"/>
      <c r="T387" s="205"/>
      <c r="U387" s="205"/>
      <c r="V387" s="205"/>
      <c r="W387" s="205"/>
      <c r="X387" s="205"/>
      <c r="Y387" s="33" t="str">
        <f t="shared" si="16"/>
        <v/>
      </c>
      <c r="Z387" s="33" t="str">
        <f>IF(T387="","",IF(AND(T387&lt;&gt;'Tabelas auxiliares'!$B$240,T387&lt;&gt;'Tabelas auxiliares'!$B$241,T387&lt;&gt;'Tabelas auxiliares'!$C$240,T387&lt;&gt;'Tabelas auxiliares'!$C$241,T387&lt;&gt;'Tabelas auxiliares'!$D$240),"FOLHA DE PESSOAL",IF(Y387='Tabelas auxiliares'!$A$241,"CUSTEIO",IF(Y387='Tabelas auxiliares'!$A$240,"INVESTIMENTO","ERRO - VERIFICAR"))))</f>
        <v/>
      </c>
      <c r="AA387" s="46" t="str">
        <f t="shared" si="17"/>
        <v/>
      </c>
      <c r="AB387" s="206"/>
      <c r="AC387" s="206"/>
      <c r="AD387" s="206"/>
      <c r="AE387" s="54" t="str">
        <f t="shared" si="15"/>
        <v/>
      </c>
      <c r="AF387" s="54"/>
      <c r="AG387" s="54"/>
      <c r="AH387" s="54"/>
      <c r="AI387" s="54"/>
      <c r="AJ387" s="54"/>
      <c r="AK387" s="54"/>
      <c r="AL387" s="54"/>
      <c r="AM387" s="54"/>
      <c r="AN387" s="54"/>
      <c r="AO387" s="54"/>
      <c r="AP387" s="54"/>
    </row>
    <row r="388" spans="1:42" x14ac:dyDescent="0.25">
      <c r="A388" s="205"/>
      <c r="F388" s="33" t="str">
        <f>IFERROR(VLOOKUP(D388,'Tabelas auxiliares'!$A$3:$B$62,2,FALSE),"")</f>
        <v/>
      </c>
      <c r="G388" s="33" t="str">
        <f>IFERROR(VLOOKUP($B388,'Tabelas auxiliares'!$A$66:$C$106,2,FALSE),"")</f>
        <v/>
      </c>
      <c r="H388" s="33" t="str">
        <f>IFERROR(VLOOKUP($B388,'Tabelas auxiliares'!$A$66:$C$106,3,FALSE),"")</f>
        <v/>
      </c>
      <c r="I388" s="205"/>
      <c r="J388" s="205"/>
      <c r="K388" s="205"/>
      <c r="L388" s="205"/>
      <c r="M388" s="205"/>
      <c r="N388" s="205"/>
      <c r="O388" s="205"/>
      <c r="P388" s="205"/>
      <c r="Q388" s="205"/>
      <c r="R388" s="205"/>
      <c r="S388" s="205"/>
      <c r="T388" s="205"/>
      <c r="U388" s="205"/>
      <c r="V388" s="205"/>
      <c r="W388" s="205"/>
      <c r="X388" s="205"/>
      <c r="Y388" s="33" t="str">
        <f t="shared" si="16"/>
        <v/>
      </c>
      <c r="Z388" s="33" t="str">
        <f>IF(T388="","",IF(AND(T388&lt;&gt;'Tabelas auxiliares'!$B$240,T388&lt;&gt;'Tabelas auxiliares'!$B$241,T388&lt;&gt;'Tabelas auxiliares'!$C$240,T388&lt;&gt;'Tabelas auxiliares'!$C$241,T388&lt;&gt;'Tabelas auxiliares'!$D$240),"FOLHA DE PESSOAL",IF(Y388='Tabelas auxiliares'!$A$241,"CUSTEIO",IF(Y388='Tabelas auxiliares'!$A$240,"INVESTIMENTO","ERRO - VERIFICAR"))))</f>
        <v/>
      </c>
      <c r="AA388" s="46" t="str">
        <f t="shared" si="17"/>
        <v/>
      </c>
      <c r="AB388" s="206"/>
      <c r="AC388" s="206"/>
      <c r="AD388" s="206"/>
      <c r="AE388" s="54" t="str">
        <f t="shared" si="15"/>
        <v/>
      </c>
      <c r="AF388" s="54"/>
      <c r="AG388" s="54"/>
      <c r="AH388" s="54"/>
      <c r="AI388" s="54"/>
      <c r="AJ388" s="54"/>
      <c r="AK388" s="54"/>
      <c r="AL388" s="54"/>
      <c r="AM388" s="54"/>
      <c r="AN388" s="54"/>
      <c r="AO388" s="54"/>
      <c r="AP388" s="54"/>
    </row>
    <row r="389" spans="1:42" x14ac:dyDescent="0.25">
      <c r="A389" s="205"/>
      <c r="F389" s="33" t="str">
        <f>IFERROR(VLOOKUP(D389,'Tabelas auxiliares'!$A$3:$B$62,2,FALSE),"")</f>
        <v/>
      </c>
      <c r="G389" s="33" t="str">
        <f>IFERROR(VLOOKUP($B389,'Tabelas auxiliares'!$A$66:$C$106,2,FALSE),"")</f>
        <v/>
      </c>
      <c r="H389" s="33" t="str">
        <f>IFERROR(VLOOKUP($B389,'Tabelas auxiliares'!$A$66:$C$106,3,FALSE),"")</f>
        <v/>
      </c>
      <c r="I389" s="205"/>
      <c r="J389" s="205"/>
      <c r="K389" s="205"/>
      <c r="L389" s="205"/>
      <c r="M389" s="205"/>
      <c r="N389" s="205"/>
      <c r="O389" s="205"/>
      <c r="P389" s="205"/>
      <c r="Q389" s="205"/>
      <c r="R389" s="205"/>
      <c r="S389" s="205"/>
      <c r="T389" s="205"/>
      <c r="U389" s="205"/>
      <c r="V389" s="205"/>
      <c r="W389" s="205"/>
      <c r="X389" s="205"/>
      <c r="Y389" s="33" t="str">
        <f t="shared" si="16"/>
        <v/>
      </c>
      <c r="Z389" s="33" t="str">
        <f>IF(T389="","",IF(AND(T389&lt;&gt;'Tabelas auxiliares'!$B$240,T389&lt;&gt;'Tabelas auxiliares'!$B$241,T389&lt;&gt;'Tabelas auxiliares'!$C$240,T389&lt;&gt;'Tabelas auxiliares'!$C$241,T389&lt;&gt;'Tabelas auxiliares'!$D$240),"FOLHA DE PESSOAL",IF(Y389='Tabelas auxiliares'!$A$241,"CUSTEIO",IF(Y389='Tabelas auxiliares'!$A$240,"INVESTIMENTO","ERRO - VERIFICAR"))))</f>
        <v/>
      </c>
      <c r="AA389" s="46" t="str">
        <f t="shared" si="17"/>
        <v/>
      </c>
      <c r="AB389" s="206"/>
      <c r="AC389" s="206"/>
      <c r="AD389" s="206"/>
      <c r="AE389" s="54" t="str">
        <f t="shared" ref="AE389:AE452" si="18">LEFT(X389,4)</f>
        <v/>
      </c>
      <c r="AF389" s="54"/>
      <c r="AG389" s="54"/>
      <c r="AH389" s="54"/>
      <c r="AI389" s="54"/>
      <c r="AJ389" s="54"/>
      <c r="AK389" s="54"/>
      <c r="AL389" s="54"/>
      <c r="AM389" s="54"/>
      <c r="AN389" s="54"/>
      <c r="AO389" s="54"/>
      <c r="AP389" s="54"/>
    </row>
    <row r="390" spans="1:42" x14ac:dyDescent="0.25">
      <c r="A390" s="205"/>
      <c r="F390" s="33" t="str">
        <f>IFERROR(VLOOKUP(D390,'Tabelas auxiliares'!$A$3:$B$62,2,FALSE),"")</f>
        <v/>
      </c>
      <c r="G390" s="33" t="str">
        <f>IFERROR(VLOOKUP($B390,'Tabelas auxiliares'!$A$66:$C$106,2,FALSE),"")</f>
        <v/>
      </c>
      <c r="H390" s="33" t="str">
        <f>IFERROR(VLOOKUP($B390,'Tabelas auxiliares'!$A$66:$C$106,3,FALSE),"")</f>
        <v/>
      </c>
      <c r="I390" s="205"/>
      <c r="J390" s="205"/>
      <c r="K390" s="205"/>
      <c r="L390" s="205"/>
      <c r="M390" s="205"/>
      <c r="N390" s="205"/>
      <c r="O390" s="205"/>
      <c r="P390" s="205"/>
      <c r="Q390" s="205"/>
      <c r="R390" s="205"/>
      <c r="S390" s="205"/>
      <c r="T390" s="205"/>
      <c r="U390" s="205"/>
      <c r="V390" s="205"/>
      <c r="W390" s="205"/>
      <c r="X390" s="205"/>
      <c r="Y390" s="33" t="str">
        <f t="shared" si="16"/>
        <v/>
      </c>
      <c r="Z390" s="33" t="str">
        <f>IF(T390="","",IF(AND(T390&lt;&gt;'Tabelas auxiliares'!$B$240,T390&lt;&gt;'Tabelas auxiliares'!$B$241,T390&lt;&gt;'Tabelas auxiliares'!$C$240,T390&lt;&gt;'Tabelas auxiliares'!$C$241,T390&lt;&gt;'Tabelas auxiliares'!$D$240),"FOLHA DE PESSOAL",IF(Y390='Tabelas auxiliares'!$A$241,"CUSTEIO",IF(Y390='Tabelas auxiliares'!$A$240,"INVESTIMENTO","ERRO - VERIFICAR"))))</f>
        <v/>
      </c>
      <c r="AA390" s="46" t="str">
        <f t="shared" si="17"/>
        <v/>
      </c>
      <c r="AB390" s="206"/>
      <c r="AC390" s="206"/>
      <c r="AD390" s="206"/>
      <c r="AE390" s="54" t="str">
        <f t="shared" si="18"/>
        <v/>
      </c>
      <c r="AF390" s="54"/>
      <c r="AG390" s="54"/>
      <c r="AH390" s="54"/>
      <c r="AI390" s="54"/>
      <c r="AJ390" s="54"/>
      <c r="AK390" s="54"/>
      <c r="AL390" s="54"/>
      <c r="AM390" s="54"/>
      <c r="AN390" s="54"/>
      <c r="AO390" s="54"/>
      <c r="AP390" s="54"/>
    </row>
    <row r="391" spans="1:42" x14ac:dyDescent="0.25">
      <c r="A391" s="205"/>
      <c r="F391" s="33" t="str">
        <f>IFERROR(VLOOKUP(D391,'Tabelas auxiliares'!$A$3:$B$62,2,FALSE),"")</f>
        <v/>
      </c>
      <c r="G391" s="33" t="str">
        <f>IFERROR(VLOOKUP($B391,'Tabelas auxiliares'!$A$66:$C$106,2,FALSE),"")</f>
        <v/>
      </c>
      <c r="H391" s="33" t="str">
        <f>IFERROR(VLOOKUP($B391,'Tabelas auxiliares'!$A$66:$C$106,3,FALSE),"")</f>
        <v/>
      </c>
      <c r="I391" s="205"/>
      <c r="J391" s="205"/>
      <c r="K391" s="205"/>
      <c r="L391" s="205"/>
      <c r="M391" s="205"/>
      <c r="N391" s="205"/>
      <c r="O391" s="205"/>
      <c r="P391" s="205"/>
      <c r="Q391" s="205"/>
      <c r="R391" s="205"/>
      <c r="S391" s="205"/>
      <c r="T391" s="205"/>
      <c r="U391" s="205"/>
      <c r="V391" s="205"/>
      <c r="W391" s="205"/>
      <c r="X391" s="205"/>
      <c r="Y391" s="33" t="str">
        <f t="shared" si="16"/>
        <v/>
      </c>
      <c r="Z391" s="33" t="str">
        <f>IF(T391="","",IF(AND(T391&lt;&gt;'Tabelas auxiliares'!$B$240,T391&lt;&gt;'Tabelas auxiliares'!$B$241,T391&lt;&gt;'Tabelas auxiliares'!$C$240,T391&lt;&gt;'Tabelas auxiliares'!$C$241,T391&lt;&gt;'Tabelas auxiliares'!$D$240),"FOLHA DE PESSOAL",IF(Y391='Tabelas auxiliares'!$A$241,"CUSTEIO",IF(Y391='Tabelas auxiliares'!$A$240,"INVESTIMENTO","ERRO - VERIFICAR"))))</f>
        <v/>
      </c>
      <c r="AA391" s="46" t="str">
        <f t="shared" si="17"/>
        <v/>
      </c>
      <c r="AB391" s="206"/>
      <c r="AC391" s="206"/>
      <c r="AD391" s="206"/>
      <c r="AE391" s="54" t="str">
        <f t="shared" si="18"/>
        <v/>
      </c>
      <c r="AF391" s="54"/>
      <c r="AG391" s="54"/>
      <c r="AH391" s="54"/>
      <c r="AI391" s="54"/>
      <c r="AJ391" s="54"/>
      <c r="AK391" s="54"/>
      <c r="AL391" s="54"/>
      <c r="AM391" s="54"/>
      <c r="AN391" s="54"/>
      <c r="AO391" s="54"/>
      <c r="AP391" s="54"/>
    </row>
    <row r="392" spans="1:42" x14ac:dyDescent="0.25">
      <c r="A392" s="205"/>
      <c r="F392" s="33" t="str">
        <f>IFERROR(VLOOKUP(D392,'Tabelas auxiliares'!$A$3:$B$62,2,FALSE),"")</f>
        <v/>
      </c>
      <c r="G392" s="33" t="str">
        <f>IFERROR(VLOOKUP($B392,'Tabelas auxiliares'!$A$66:$C$106,2,FALSE),"")</f>
        <v/>
      </c>
      <c r="H392" s="33" t="str">
        <f>IFERROR(VLOOKUP($B392,'Tabelas auxiliares'!$A$66:$C$106,3,FALSE),"")</f>
        <v/>
      </c>
      <c r="I392" s="205"/>
      <c r="J392" s="205"/>
      <c r="K392" s="205"/>
      <c r="L392" s="205"/>
      <c r="M392" s="205"/>
      <c r="N392" s="205"/>
      <c r="O392" s="205"/>
      <c r="P392" s="205"/>
      <c r="Q392" s="205"/>
      <c r="R392" s="205"/>
      <c r="S392" s="205"/>
      <c r="T392" s="205"/>
      <c r="U392" s="205"/>
      <c r="V392" s="205"/>
      <c r="W392" s="205"/>
      <c r="X392" s="205"/>
      <c r="Y392" s="33" t="str">
        <f t="shared" si="16"/>
        <v/>
      </c>
      <c r="Z392" s="33" t="str">
        <f>IF(T392="","",IF(AND(T392&lt;&gt;'Tabelas auxiliares'!$B$240,T392&lt;&gt;'Tabelas auxiliares'!$B$241,T392&lt;&gt;'Tabelas auxiliares'!$C$240,T392&lt;&gt;'Tabelas auxiliares'!$C$241,T392&lt;&gt;'Tabelas auxiliares'!$D$240),"FOLHA DE PESSOAL",IF(Y392='Tabelas auxiliares'!$A$241,"CUSTEIO",IF(Y392='Tabelas auxiliares'!$A$240,"INVESTIMENTO","ERRO - VERIFICAR"))))</f>
        <v/>
      </c>
      <c r="AA392" s="46" t="str">
        <f t="shared" si="17"/>
        <v/>
      </c>
      <c r="AB392" s="206"/>
      <c r="AC392" s="206"/>
      <c r="AD392" s="206"/>
      <c r="AE392" s="54" t="str">
        <f t="shared" si="18"/>
        <v/>
      </c>
      <c r="AF392" s="54"/>
      <c r="AG392" s="54"/>
      <c r="AH392" s="54"/>
      <c r="AI392" s="54"/>
      <c r="AJ392" s="54"/>
      <c r="AK392" s="54"/>
      <c r="AL392" s="54"/>
      <c r="AM392" s="54"/>
      <c r="AN392" s="54"/>
      <c r="AO392" s="54"/>
      <c r="AP392" s="54"/>
    </row>
    <row r="393" spans="1:42" x14ac:dyDescent="0.25">
      <c r="A393" s="205"/>
      <c r="F393" s="33" t="str">
        <f>IFERROR(VLOOKUP(D393,'Tabelas auxiliares'!$A$3:$B$62,2,FALSE),"")</f>
        <v/>
      </c>
      <c r="G393" s="33" t="str">
        <f>IFERROR(VLOOKUP($B393,'Tabelas auxiliares'!$A$66:$C$106,2,FALSE),"")</f>
        <v/>
      </c>
      <c r="H393" s="33" t="str">
        <f>IFERROR(VLOOKUP($B393,'Tabelas auxiliares'!$A$66:$C$106,3,FALSE),"")</f>
        <v/>
      </c>
      <c r="I393" s="205"/>
      <c r="J393" s="205"/>
      <c r="K393" s="205"/>
      <c r="L393" s="205"/>
      <c r="M393" s="205"/>
      <c r="N393" s="205"/>
      <c r="O393" s="205"/>
      <c r="P393" s="205"/>
      <c r="Q393" s="205"/>
      <c r="R393" s="205"/>
      <c r="S393" s="205"/>
      <c r="T393" s="205"/>
      <c r="U393" s="205"/>
      <c r="V393" s="205"/>
      <c r="W393" s="205"/>
      <c r="X393" s="205"/>
      <c r="Y393" s="33" t="str">
        <f t="shared" si="16"/>
        <v/>
      </c>
      <c r="Z393" s="33" t="str">
        <f>IF(T393="","",IF(AND(T393&lt;&gt;'Tabelas auxiliares'!$B$240,T393&lt;&gt;'Tabelas auxiliares'!$B$241,T393&lt;&gt;'Tabelas auxiliares'!$C$240,T393&lt;&gt;'Tabelas auxiliares'!$C$241,T393&lt;&gt;'Tabelas auxiliares'!$D$240),"FOLHA DE PESSOAL",IF(Y393='Tabelas auxiliares'!$A$241,"CUSTEIO",IF(Y393='Tabelas auxiliares'!$A$240,"INVESTIMENTO","ERRO - VERIFICAR"))))</f>
        <v/>
      </c>
      <c r="AA393" s="46" t="str">
        <f t="shared" si="17"/>
        <v/>
      </c>
      <c r="AB393" s="206"/>
      <c r="AC393" s="206"/>
      <c r="AD393" s="206"/>
      <c r="AE393" s="54" t="str">
        <f t="shared" si="18"/>
        <v/>
      </c>
      <c r="AF393" s="54"/>
      <c r="AG393" s="54"/>
      <c r="AH393" s="54"/>
      <c r="AI393" s="54"/>
      <c r="AJ393" s="54"/>
      <c r="AK393" s="54"/>
      <c r="AL393" s="54"/>
      <c r="AM393" s="54"/>
      <c r="AN393" s="54"/>
      <c r="AO393" s="54"/>
      <c r="AP393" s="54"/>
    </row>
    <row r="394" spans="1:42" x14ac:dyDescent="0.25">
      <c r="A394" s="205"/>
      <c r="F394" s="33" t="str">
        <f>IFERROR(VLOOKUP(D394,'Tabelas auxiliares'!$A$3:$B$62,2,FALSE),"")</f>
        <v/>
      </c>
      <c r="G394" s="33" t="str">
        <f>IFERROR(VLOOKUP($B394,'Tabelas auxiliares'!$A$66:$C$106,2,FALSE),"")</f>
        <v/>
      </c>
      <c r="H394" s="33" t="str">
        <f>IFERROR(VLOOKUP($B394,'Tabelas auxiliares'!$A$66:$C$106,3,FALSE),"")</f>
        <v/>
      </c>
      <c r="I394" s="205"/>
      <c r="J394" s="205"/>
      <c r="K394" s="205"/>
      <c r="L394" s="205"/>
      <c r="M394" s="205"/>
      <c r="N394" s="205"/>
      <c r="O394" s="205"/>
      <c r="P394" s="205"/>
      <c r="Q394" s="205"/>
      <c r="R394" s="205"/>
      <c r="S394" s="205"/>
      <c r="T394" s="205"/>
      <c r="U394" s="205"/>
      <c r="V394" s="205"/>
      <c r="W394" s="205"/>
      <c r="X394" s="205"/>
      <c r="Y394" s="33" t="str">
        <f t="shared" si="16"/>
        <v/>
      </c>
      <c r="Z394" s="33" t="str">
        <f>IF(T394="","",IF(AND(T394&lt;&gt;'Tabelas auxiliares'!$B$240,T394&lt;&gt;'Tabelas auxiliares'!$B$241,T394&lt;&gt;'Tabelas auxiliares'!$C$240,T394&lt;&gt;'Tabelas auxiliares'!$C$241,T394&lt;&gt;'Tabelas auxiliares'!$D$240),"FOLHA DE PESSOAL",IF(Y394='Tabelas auxiliares'!$A$241,"CUSTEIO",IF(Y394='Tabelas auxiliares'!$A$240,"INVESTIMENTO","ERRO - VERIFICAR"))))</f>
        <v/>
      </c>
      <c r="AA394" s="46" t="str">
        <f t="shared" si="17"/>
        <v/>
      </c>
      <c r="AB394" s="206"/>
      <c r="AC394" s="206"/>
      <c r="AD394" s="206"/>
      <c r="AE394" s="54" t="str">
        <f t="shared" si="18"/>
        <v/>
      </c>
      <c r="AF394" s="54"/>
      <c r="AG394" s="54"/>
      <c r="AH394" s="54"/>
      <c r="AI394" s="54"/>
      <c r="AJ394" s="54"/>
      <c r="AK394" s="54"/>
      <c r="AL394" s="54"/>
      <c r="AM394" s="54"/>
      <c r="AN394" s="54"/>
      <c r="AO394" s="54"/>
      <c r="AP394" s="54"/>
    </row>
    <row r="395" spans="1:42" x14ac:dyDescent="0.25">
      <c r="A395" s="205"/>
      <c r="F395" s="33" t="str">
        <f>IFERROR(VLOOKUP(D395,'Tabelas auxiliares'!$A$3:$B$62,2,FALSE),"")</f>
        <v/>
      </c>
      <c r="G395" s="33" t="str">
        <f>IFERROR(VLOOKUP($B395,'Tabelas auxiliares'!$A$66:$C$106,2,FALSE),"")</f>
        <v/>
      </c>
      <c r="H395" s="33" t="str">
        <f>IFERROR(VLOOKUP($B395,'Tabelas auxiliares'!$A$66:$C$106,3,FALSE),"")</f>
        <v/>
      </c>
      <c r="I395" s="205"/>
      <c r="J395" s="205"/>
      <c r="K395" s="205"/>
      <c r="L395" s="205"/>
      <c r="M395" s="205"/>
      <c r="N395" s="205"/>
      <c r="O395" s="205"/>
      <c r="P395" s="205"/>
      <c r="Q395" s="205"/>
      <c r="R395" s="205"/>
      <c r="S395" s="205"/>
      <c r="T395" s="205"/>
      <c r="U395" s="205"/>
      <c r="V395" s="205"/>
      <c r="W395" s="205"/>
      <c r="X395" s="205"/>
      <c r="Y395" s="33" t="str">
        <f t="shared" si="16"/>
        <v/>
      </c>
      <c r="Z395" s="33" t="str">
        <f>IF(T395="","",IF(AND(T395&lt;&gt;'Tabelas auxiliares'!$B$240,T395&lt;&gt;'Tabelas auxiliares'!$B$241,T395&lt;&gt;'Tabelas auxiliares'!$C$240,T395&lt;&gt;'Tabelas auxiliares'!$C$241,T395&lt;&gt;'Tabelas auxiliares'!$D$240),"FOLHA DE PESSOAL",IF(Y395='Tabelas auxiliares'!$A$241,"CUSTEIO",IF(Y395='Tabelas auxiliares'!$A$240,"INVESTIMENTO","ERRO - VERIFICAR"))))</f>
        <v/>
      </c>
      <c r="AA395" s="46" t="str">
        <f t="shared" si="17"/>
        <v/>
      </c>
      <c r="AB395" s="206"/>
      <c r="AC395" s="206"/>
      <c r="AD395" s="205"/>
      <c r="AE395" s="54" t="str">
        <f t="shared" si="18"/>
        <v/>
      </c>
      <c r="AF395" s="54"/>
      <c r="AG395" s="54"/>
      <c r="AH395" s="54"/>
      <c r="AI395" s="54"/>
      <c r="AJ395" s="54"/>
      <c r="AK395" s="54"/>
      <c r="AL395" s="54"/>
      <c r="AM395" s="54"/>
      <c r="AN395" s="54"/>
      <c r="AO395" s="54"/>
      <c r="AP395" s="54"/>
    </row>
    <row r="396" spans="1:42" x14ac:dyDescent="0.25">
      <c r="A396" s="205"/>
      <c r="F396" s="33" t="str">
        <f>IFERROR(VLOOKUP(D396,'Tabelas auxiliares'!$A$3:$B$62,2,FALSE),"")</f>
        <v/>
      </c>
      <c r="G396" s="33" t="str">
        <f>IFERROR(VLOOKUP($B396,'Tabelas auxiliares'!$A$66:$C$106,2,FALSE),"")</f>
        <v/>
      </c>
      <c r="H396" s="33" t="str">
        <f>IFERROR(VLOOKUP($B396,'Tabelas auxiliares'!$A$66:$C$106,3,FALSE),"")</f>
        <v/>
      </c>
      <c r="I396" s="205"/>
      <c r="J396" s="205"/>
      <c r="K396" s="205"/>
      <c r="L396" s="205"/>
      <c r="M396" s="205"/>
      <c r="N396" s="205"/>
      <c r="O396" s="205"/>
      <c r="P396" s="205"/>
      <c r="Q396" s="205"/>
      <c r="R396" s="205"/>
      <c r="S396" s="205"/>
      <c r="T396" s="205"/>
      <c r="U396" s="205"/>
      <c r="V396" s="205"/>
      <c r="W396" s="205"/>
      <c r="X396" s="205"/>
      <c r="Y396" s="33" t="str">
        <f t="shared" si="16"/>
        <v/>
      </c>
      <c r="Z396" s="33" t="str">
        <f>IF(T396="","",IF(AND(T396&lt;&gt;'Tabelas auxiliares'!$B$240,T396&lt;&gt;'Tabelas auxiliares'!$B$241,T396&lt;&gt;'Tabelas auxiliares'!$C$240,T396&lt;&gt;'Tabelas auxiliares'!$C$241,T396&lt;&gt;'Tabelas auxiliares'!$D$240),"FOLHA DE PESSOAL",IF(Y396='Tabelas auxiliares'!$A$241,"CUSTEIO",IF(Y396='Tabelas auxiliares'!$A$240,"INVESTIMENTO","ERRO - VERIFICAR"))))</f>
        <v/>
      </c>
      <c r="AA396" s="46" t="str">
        <f t="shared" si="17"/>
        <v/>
      </c>
      <c r="AB396" s="206"/>
      <c r="AC396" s="206"/>
      <c r="AD396" s="206"/>
      <c r="AE396" s="54" t="str">
        <f t="shared" si="18"/>
        <v/>
      </c>
      <c r="AF396" s="54"/>
      <c r="AG396" s="54"/>
      <c r="AH396" s="54"/>
      <c r="AI396" s="54"/>
      <c r="AJ396" s="54"/>
      <c r="AK396" s="54"/>
      <c r="AL396" s="54"/>
      <c r="AM396" s="54"/>
      <c r="AN396" s="54"/>
      <c r="AO396" s="54"/>
      <c r="AP396" s="54"/>
    </row>
    <row r="397" spans="1:42" x14ac:dyDescent="0.25">
      <c r="A397" s="205"/>
      <c r="F397" s="33" t="str">
        <f>IFERROR(VLOOKUP(D397,'Tabelas auxiliares'!$A$3:$B$62,2,FALSE),"")</f>
        <v/>
      </c>
      <c r="G397" s="33" t="str">
        <f>IFERROR(VLOOKUP($B397,'Tabelas auxiliares'!$A$66:$C$106,2,FALSE),"")</f>
        <v/>
      </c>
      <c r="H397" s="33" t="str">
        <f>IFERROR(VLOOKUP($B397,'Tabelas auxiliares'!$A$66:$C$106,3,FALSE),"")</f>
        <v/>
      </c>
      <c r="I397" s="205"/>
      <c r="J397" s="205"/>
      <c r="K397" s="205"/>
      <c r="L397" s="205"/>
      <c r="M397" s="205"/>
      <c r="N397" s="205"/>
      <c r="O397" s="205"/>
      <c r="P397" s="205"/>
      <c r="Q397" s="205"/>
      <c r="R397" s="205"/>
      <c r="S397" s="205"/>
      <c r="T397" s="205"/>
      <c r="U397" s="205"/>
      <c r="V397" s="205"/>
      <c r="W397" s="205"/>
      <c r="X397" s="205"/>
      <c r="Y397" s="33" t="str">
        <f t="shared" si="16"/>
        <v/>
      </c>
      <c r="Z397" s="33" t="str">
        <f>IF(T397="","",IF(AND(T397&lt;&gt;'Tabelas auxiliares'!$B$240,T397&lt;&gt;'Tabelas auxiliares'!$B$241,T397&lt;&gt;'Tabelas auxiliares'!$C$240,T397&lt;&gt;'Tabelas auxiliares'!$C$241,T397&lt;&gt;'Tabelas auxiliares'!$D$240),"FOLHA DE PESSOAL",IF(Y397='Tabelas auxiliares'!$A$241,"CUSTEIO",IF(Y397='Tabelas auxiliares'!$A$240,"INVESTIMENTO","ERRO - VERIFICAR"))))</f>
        <v/>
      </c>
      <c r="AA397" s="46" t="str">
        <f t="shared" si="17"/>
        <v/>
      </c>
      <c r="AB397" s="206"/>
      <c r="AC397" s="206"/>
      <c r="AD397" s="206"/>
      <c r="AE397" s="54" t="str">
        <f t="shared" si="18"/>
        <v/>
      </c>
      <c r="AF397" s="54"/>
      <c r="AG397" s="54"/>
      <c r="AH397" s="54"/>
      <c r="AI397" s="54"/>
      <c r="AJ397" s="54"/>
      <c r="AK397" s="54"/>
      <c r="AL397" s="54"/>
      <c r="AM397" s="54"/>
      <c r="AN397" s="54"/>
      <c r="AO397" s="54"/>
      <c r="AP397" s="54"/>
    </row>
    <row r="398" spans="1:42" x14ac:dyDescent="0.25">
      <c r="A398" s="205"/>
      <c r="F398" s="33" t="str">
        <f>IFERROR(VLOOKUP(D398,'Tabelas auxiliares'!$A$3:$B$62,2,FALSE),"")</f>
        <v/>
      </c>
      <c r="G398" s="33" t="str">
        <f>IFERROR(VLOOKUP($B398,'Tabelas auxiliares'!$A$66:$C$106,2,FALSE),"")</f>
        <v/>
      </c>
      <c r="H398" s="33" t="str">
        <f>IFERROR(VLOOKUP($B398,'Tabelas auxiliares'!$A$66:$C$106,3,FALSE),"")</f>
        <v/>
      </c>
      <c r="I398" s="205"/>
      <c r="J398" s="205"/>
      <c r="K398" s="205"/>
      <c r="L398" s="205"/>
      <c r="M398" s="205"/>
      <c r="N398" s="205"/>
      <c r="O398" s="205"/>
      <c r="P398" s="205"/>
      <c r="Q398" s="205"/>
      <c r="R398" s="205"/>
      <c r="S398" s="205"/>
      <c r="T398" s="205"/>
      <c r="U398" s="205"/>
      <c r="V398" s="205"/>
      <c r="W398" s="205"/>
      <c r="X398" s="205"/>
      <c r="Y398" s="33" t="str">
        <f t="shared" si="16"/>
        <v/>
      </c>
      <c r="Z398" s="33" t="str">
        <f>IF(T398="","",IF(AND(T398&lt;&gt;'Tabelas auxiliares'!$B$240,T398&lt;&gt;'Tabelas auxiliares'!$B$241,T398&lt;&gt;'Tabelas auxiliares'!$C$240,T398&lt;&gt;'Tabelas auxiliares'!$C$241,T398&lt;&gt;'Tabelas auxiliares'!$D$240),"FOLHA DE PESSOAL",IF(Y398='Tabelas auxiliares'!$A$241,"CUSTEIO",IF(Y398='Tabelas auxiliares'!$A$240,"INVESTIMENTO","ERRO - VERIFICAR"))))</f>
        <v/>
      </c>
      <c r="AA398" s="46" t="str">
        <f t="shared" si="17"/>
        <v/>
      </c>
      <c r="AB398" s="206"/>
      <c r="AC398" s="206"/>
      <c r="AD398" s="206"/>
      <c r="AE398" s="54" t="str">
        <f t="shared" si="18"/>
        <v/>
      </c>
      <c r="AF398" s="54"/>
      <c r="AG398" s="54"/>
      <c r="AH398" s="54"/>
      <c r="AI398" s="54"/>
      <c r="AJ398" s="54"/>
      <c r="AK398" s="54"/>
      <c r="AL398" s="54"/>
      <c r="AM398" s="54"/>
      <c r="AN398" s="54"/>
      <c r="AO398" s="54"/>
      <c r="AP398" s="54"/>
    </row>
    <row r="399" spans="1:42" x14ac:dyDescent="0.25">
      <c r="A399" s="205"/>
      <c r="F399" s="33" t="str">
        <f>IFERROR(VLOOKUP(D399,'Tabelas auxiliares'!$A$3:$B$62,2,FALSE),"")</f>
        <v/>
      </c>
      <c r="G399" s="33" t="str">
        <f>IFERROR(VLOOKUP($B399,'Tabelas auxiliares'!$A$66:$C$106,2,FALSE),"")</f>
        <v/>
      </c>
      <c r="H399" s="33" t="str">
        <f>IFERROR(VLOOKUP($B399,'Tabelas auxiliares'!$A$66:$C$106,3,FALSE),"")</f>
        <v/>
      </c>
      <c r="I399" s="205"/>
      <c r="J399" s="205"/>
      <c r="K399" s="205"/>
      <c r="L399" s="205"/>
      <c r="M399" s="205"/>
      <c r="N399" s="205"/>
      <c r="O399" s="205"/>
      <c r="P399" s="205"/>
      <c r="Q399" s="205"/>
      <c r="R399" s="205"/>
      <c r="S399" s="205"/>
      <c r="T399" s="205"/>
      <c r="U399" s="205"/>
      <c r="V399" s="205"/>
      <c r="W399" s="205"/>
      <c r="X399" s="205"/>
      <c r="Y399" s="33" t="str">
        <f t="shared" si="16"/>
        <v/>
      </c>
      <c r="Z399" s="33" t="str">
        <f>IF(T399="","",IF(AND(T399&lt;&gt;'Tabelas auxiliares'!$B$240,T399&lt;&gt;'Tabelas auxiliares'!$B$241,T399&lt;&gt;'Tabelas auxiliares'!$C$240,T399&lt;&gt;'Tabelas auxiliares'!$C$241,T399&lt;&gt;'Tabelas auxiliares'!$D$240),"FOLHA DE PESSOAL",IF(Y399='Tabelas auxiliares'!$A$241,"CUSTEIO",IF(Y399='Tabelas auxiliares'!$A$240,"INVESTIMENTO","ERRO - VERIFICAR"))))</f>
        <v/>
      </c>
      <c r="AA399" s="46" t="str">
        <f t="shared" si="17"/>
        <v/>
      </c>
      <c r="AB399" s="206"/>
      <c r="AC399" s="206"/>
      <c r="AD399" s="206"/>
      <c r="AE399" s="54" t="str">
        <f t="shared" si="18"/>
        <v/>
      </c>
      <c r="AF399" s="54"/>
      <c r="AG399" s="54"/>
      <c r="AH399" s="54"/>
      <c r="AI399" s="54"/>
      <c r="AJ399" s="54"/>
      <c r="AK399" s="54"/>
      <c r="AL399" s="54"/>
      <c r="AM399" s="54"/>
      <c r="AN399" s="54"/>
      <c r="AO399" s="54"/>
      <c r="AP399" s="54"/>
    </row>
    <row r="400" spans="1:42" x14ac:dyDescent="0.25">
      <c r="A400" s="205"/>
      <c r="F400" s="33" t="str">
        <f>IFERROR(VLOOKUP(D400,'Tabelas auxiliares'!$A$3:$B$62,2,FALSE),"")</f>
        <v/>
      </c>
      <c r="G400" s="33" t="str">
        <f>IFERROR(VLOOKUP($B400,'Tabelas auxiliares'!$A$66:$C$106,2,FALSE),"")</f>
        <v/>
      </c>
      <c r="H400" s="33" t="str">
        <f>IFERROR(VLOOKUP($B400,'Tabelas auxiliares'!$A$66:$C$106,3,FALSE),"")</f>
        <v/>
      </c>
      <c r="I400" s="205"/>
      <c r="J400" s="205"/>
      <c r="K400" s="205"/>
      <c r="L400" s="205"/>
      <c r="M400" s="205"/>
      <c r="N400" s="205"/>
      <c r="O400" s="205"/>
      <c r="P400" s="205"/>
      <c r="Q400" s="205"/>
      <c r="R400" s="205"/>
      <c r="S400" s="205"/>
      <c r="T400" s="205"/>
      <c r="U400" s="205"/>
      <c r="V400" s="205"/>
      <c r="W400" s="205"/>
      <c r="X400" s="205"/>
      <c r="Y400" s="33" t="str">
        <f t="shared" si="16"/>
        <v/>
      </c>
      <c r="Z400" s="33" t="str">
        <f>IF(T400="","",IF(AND(T400&lt;&gt;'Tabelas auxiliares'!$B$240,T400&lt;&gt;'Tabelas auxiliares'!$B$241,T400&lt;&gt;'Tabelas auxiliares'!$C$240,T400&lt;&gt;'Tabelas auxiliares'!$C$241,T400&lt;&gt;'Tabelas auxiliares'!$D$240),"FOLHA DE PESSOAL",IF(Y400='Tabelas auxiliares'!$A$241,"CUSTEIO",IF(Y400='Tabelas auxiliares'!$A$240,"INVESTIMENTO","ERRO - VERIFICAR"))))</f>
        <v/>
      </c>
      <c r="AA400" s="46" t="str">
        <f t="shared" si="17"/>
        <v/>
      </c>
      <c r="AB400" s="206"/>
      <c r="AC400" s="206"/>
      <c r="AD400" s="206"/>
      <c r="AE400" s="54" t="str">
        <f t="shared" si="18"/>
        <v/>
      </c>
      <c r="AF400" s="54"/>
      <c r="AG400" s="54"/>
      <c r="AH400" s="54"/>
      <c r="AI400" s="54"/>
      <c r="AJ400" s="54"/>
      <c r="AK400" s="54"/>
      <c r="AL400" s="54"/>
      <c r="AM400" s="54"/>
      <c r="AN400" s="54"/>
      <c r="AO400" s="54"/>
      <c r="AP400" s="54"/>
    </row>
    <row r="401" spans="1:42" x14ac:dyDescent="0.25">
      <c r="A401" s="205"/>
      <c r="F401" s="33" t="str">
        <f>IFERROR(VLOOKUP(D401,'Tabelas auxiliares'!$A$3:$B$62,2,FALSE),"")</f>
        <v/>
      </c>
      <c r="G401" s="33" t="str">
        <f>IFERROR(VLOOKUP($B401,'Tabelas auxiliares'!$A$66:$C$106,2,FALSE),"")</f>
        <v/>
      </c>
      <c r="H401" s="33" t="str">
        <f>IFERROR(VLOOKUP($B401,'Tabelas auxiliares'!$A$66:$C$106,3,FALSE),"")</f>
        <v/>
      </c>
      <c r="I401" s="205"/>
      <c r="J401" s="205"/>
      <c r="K401" s="205"/>
      <c r="L401" s="205"/>
      <c r="M401" s="205"/>
      <c r="N401" s="205"/>
      <c r="O401" s="205"/>
      <c r="P401" s="205"/>
      <c r="Q401" s="205"/>
      <c r="R401" s="205"/>
      <c r="S401" s="205"/>
      <c r="T401" s="205"/>
      <c r="U401" s="205"/>
      <c r="V401" s="205"/>
      <c r="W401" s="205"/>
      <c r="X401" s="205"/>
      <c r="Y401" s="33" t="str">
        <f t="shared" si="16"/>
        <v/>
      </c>
      <c r="Z401" s="33" t="str">
        <f>IF(T401="","",IF(AND(T401&lt;&gt;'Tabelas auxiliares'!$B$240,T401&lt;&gt;'Tabelas auxiliares'!$B$241,T401&lt;&gt;'Tabelas auxiliares'!$C$240,T401&lt;&gt;'Tabelas auxiliares'!$C$241,T401&lt;&gt;'Tabelas auxiliares'!$D$240),"FOLHA DE PESSOAL",IF(Y401='Tabelas auxiliares'!$A$241,"CUSTEIO",IF(Y401='Tabelas auxiliares'!$A$240,"INVESTIMENTO","ERRO - VERIFICAR"))))</f>
        <v/>
      </c>
      <c r="AA401" s="46" t="str">
        <f t="shared" si="17"/>
        <v/>
      </c>
      <c r="AB401" s="206"/>
      <c r="AC401" s="206"/>
      <c r="AD401" s="206"/>
      <c r="AE401" s="54" t="str">
        <f t="shared" si="18"/>
        <v/>
      </c>
      <c r="AF401" s="54"/>
      <c r="AG401" s="54"/>
      <c r="AH401" s="54"/>
      <c r="AI401" s="54"/>
      <c r="AJ401" s="54"/>
      <c r="AK401" s="54"/>
      <c r="AL401" s="54"/>
      <c r="AM401" s="54"/>
      <c r="AN401" s="54"/>
      <c r="AO401" s="54"/>
      <c r="AP401" s="54"/>
    </row>
    <row r="402" spans="1:42" x14ac:dyDescent="0.25">
      <c r="A402" s="205"/>
      <c r="F402" s="33" t="str">
        <f>IFERROR(VLOOKUP(D402,'Tabelas auxiliares'!$A$3:$B$62,2,FALSE),"")</f>
        <v/>
      </c>
      <c r="G402" s="33" t="str">
        <f>IFERROR(VLOOKUP($B402,'Tabelas auxiliares'!$A$66:$C$106,2,FALSE),"")</f>
        <v/>
      </c>
      <c r="H402" s="33" t="str">
        <f>IFERROR(VLOOKUP($B402,'Tabelas auxiliares'!$A$66:$C$106,3,FALSE),"")</f>
        <v/>
      </c>
      <c r="I402" s="205"/>
      <c r="J402" s="205"/>
      <c r="K402" s="205"/>
      <c r="L402" s="205"/>
      <c r="M402" s="205"/>
      <c r="N402" s="205"/>
      <c r="O402" s="205"/>
      <c r="P402" s="205"/>
      <c r="Q402" s="205"/>
      <c r="R402" s="205"/>
      <c r="S402" s="205"/>
      <c r="T402" s="205"/>
      <c r="U402" s="205"/>
      <c r="V402" s="205"/>
      <c r="W402" s="205"/>
      <c r="X402" s="205"/>
      <c r="Y402" s="33" t="str">
        <f t="shared" si="16"/>
        <v/>
      </c>
      <c r="Z402" s="33" t="str">
        <f>IF(T402="","",IF(AND(T402&lt;&gt;'Tabelas auxiliares'!$B$240,T402&lt;&gt;'Tabelas auxiliares'!$B$241,T402&lt;&gt;'Tabelas auxiliares'!$C$240,T402&lt;&gt;'Tabelas auxiliares'!$C$241,T402&lt;&gt;'Tabelas auxiliares'!$D$240),"FOLHA DE PESSOAL",IF(Y402='Tabelas auxiliares'!$A$241,"CUSTEIO",IF(Y402='Tabelas auxiliares'!$A$240,"INVESTIMENTO","ERRO - VERIFICAR"))))</f>
        <v/>
      </c>
      <c r="AA402" s="46" t="str">
        <f t="shared" si="17"/>
        <v/>
      </c>
      <c r="AB402" s="206"/>
      <c r="AC402" s="206"/>
      <c r="AD402" s="206"/>
      <c r="AE402" s="54" t="str">
        <f t="shared" si="18"/>
        <v/>
      </c>
      <c r="AF402" s="54"/>
      <c r="AG402" s="54"/>
      <c r="AH402" s="54"/>
      <c r="AI402" s="54"/>
      <c r="AJ402" s="54"/>
      <c r="AK402" s="54"/>
      <c r="AL402" s="54"/>
      <c r="AM402" s="54"/>
      <c r="AN402" s="54"/>
      <c r="AO402" s="54"/>
      <c r="AP402" s="54"/>
    </row>
    <row r="403" spans="1:42" x14ac:dyDescent="0.25">
      <c r="A403" s="205"/>
      <c r="F403" s="33" t="str">
        <f>IFERROR(VLOOKUP(D403,'Tabelas auxiliares'!$A$3:$B$62,2,FALSE),"")</f>
        <v/>
      </c>
      <c r="G403" s="33" t="str">
        <f>IFERROR(VLOOKUP($B403,'Tabelas auxiliares'!$A$66:$C$106,2,FALSE),"")</f>
        <v/>
      </c>
      <c r="H403" s="33" t="str">
        <f>IFERROR(VLOOKUP($B403,'Tabelas auxiliares'!$A$66:$C$106,3,FALSE),"")</f>
        <v/>
      </c>
      <c r="I403" s="205"/>
      <c r="J403" s="205"/>
      <c r="K403" s="205"/>
      <c r="L403" s="205"/>
      <c r="M403" s="205"/>
      <c r="N403" s="205"/>
      <c r="O403" s="205"/>
      <c r="P403" s="205"/>
      <c r="Q403" s="205"/>
      <c r="R403" s="205"/>
      <c r="S403" s="205"/>
      <c r="T403" s="205"/>
      <c r="U403" s="205"/>
      <c r="V403" s="205"/>
      <c r="W403" s="205"/>
      <c r="X403" s="205"/>
      <c r="Y403" s="33" t="str">
        <f t="shared" si="16"/>
        <v/>
      </c>
      <c r="Z403" s="33" t="str">
        <f>IF(T403="","",IF(AND(T403&lt;&gt;'Tabelas auxiliares'!$B$240,T403&lt;&gt;'Tabelas auxiliares'!$B$241,T403&lt;&gt;'Tabelas auxiliares'!$C$240,T403&lt;&gt;'Tabelas auxiliares'!$C$241,T403&lt;&gt;'Tabelas auxiliares'!$D$240),"FOLHA DE PESSOAL",IF(Y403='Tabelas auxiliares'!$A$241,"CUSTEIO",IF(Y403='Tabelas auxiliares'!$A$240,"INVESTIMENTO","ERRO - VERIFICAR"))))</f>
        <v/>
      </c>
      <c r="AA403" s="46" t="str">
        <f t="shared" si="17"/>
        <v/>
      </c>
      <c r="AB403" s="206"/>
      <c r="AC403" s="206"/>
      <c r="AD403" s="206"/>
      <c r="AE403" s="54" t="str">
        <f t="shared" si="18"/>
        <v/>
      </c>
      <c r="AF403" s="54"/>
      <c r="AG403" s="54"/>
      <c r="AH403" s="54"/>
      <c r="AI403" s="54"/>
      <c r="AJ403" s="54"/>
      <c r="AK403" s="54"/>
      <c r="AL403" s="54"/>
      <c r="AM403" s="54"/>
      <c r="AN403" s="54"/>
      <c r="AO403" s="54"/>
      <c r="AP403" s="54"/>
    </row>
    <row r="404" spans="1:42" x14ac:dyDescent="0.25">
      <c r="A404" s="205"/>
      <c r="F404" s="33" t="str">
        <f>IFERROR(VLOOKUP(D404,'Tabelas auxiliares'!$A$3:$B$62,2,FALSE),"")</f>
        <v/>
      </c>
      <c r="G404" s="33" t="str">
        <f>IFERROR(VLOOKUP($B404,'Tabelas auxiliares'!$A$66:$C$106,2,FALSE),"")</f>
        <v/>
      </c>
      <c r="H404" s="33" t="str">
        <f>IFERROR(VLOOKUP($B404,'Tabelas auxiliares'!$A$66:$C$106,3,FALSE),"")</f>
        <v/>
      </c>
      <c r="I404" s="205"/>
      <c r="J404" s="205"/>
      <c r="K404" s="205"/>
      <c r="L404" s="205"/>
      <c r="M404" s="205"/>
      <c r="N404" s="205"/>
      <c r="O404" s="205"/>
      <c r="P404" s="205"/>
      <c r="Q404" s="205"/>
      <c r="R404" s="205"/>
      <c r="S404" s="205"/>
      <c r="T404" s="205"/>
      <c r="U404" s="205"/>
      <c r="V404" s="205"/>
      <c r="W404" s="205"/>
      <c r="X404" s="205"/>
      <c r="Y404" s="33" t="str">
        <f t="shared" si="16"/>
        <v/>
      </c>
      <c r="Z404" s="33" t="str">
        <f>IF(T404="","",IF(AND(T404&lt;&gt;'Tabelas auxiliares'!$B$240,T404&lt;&gt;'Tabelas auxiliares'!$B$241,T404&lt;&gt;'Tabelas auxiliares'!$C$240,T404&lt;&gt;'Tabelas auxiliares'!$C$241,T404&lt;&gt;'Tabelas auxiliares'!$D$240),"FOLHA DE PESSOAL",IF(Y404='Tabelas auxiliares'!$A$241,"CUSTEIO",IF(Y404='Tabelas auxiliares'!$A$240,"INVESTIMENTO","ERRO - VERIFICAR"))))</f>
        <v/>
      </c>
      <c r="AA404" s="46" t="str">
        <f t="shared" si="17"/>
        <v/>
      </c>
      <c r="AB404" s="206"/>
      <c r="AC404" s="206"/>
      <c r="AD404" s="206"/>
      <c r="AE404" s="54" t="str">
        <f t="shared" si="18"/>
        <v/>
      </c>
      <c r="AF404" s="54"/>
      <c r="AG404" s="54"/>
      <c r="AH404" s="54"/>
      <c r="AI404" s="54"/>
      <c r="AJ404" s="54"/>
      <c r="AK404" s="54"/>
      <c r="AL404" s="54"/>
      <c r="AM404" s="54"/>
      <c r="AN404" s="54"/>
      <c r="AO404" s="54"/>
      <c r="AP404" s="54"/>
    </row>
    <row r="405" spans="1:42" x14ac:dyDescent="0.25">
      <c r="A405" s="205"/>
      <c r="F405" s="33" t="str">
        <f>IFERROR(VLOOKUP(D405,'Tabelas auxiliares'!$A$3:$B$62,2,FALSE),"")</f>
        <v/>
      </c>
      <c r="G405" s="33" t="str">
        <f>IFERROR(VLOOKUP($B405,'Tabelas auxiliares'!$A$66:$C$106,2,FALSE),"")</f>
        <v/>
      </c>
      <c r="H405" s="33" t="str">
        <f>IFERROR(VLOOKUP($B405,'Tabelas auxiliares'!$A$66:$C$106,3,FALSE),"")</f>
        <v/>
      </c>
      <c r="I405" s="205"/>
      <c r="J405" s="205"/>
      <c r="K405" s="205"/>
      <c r="L405" s="205"/>
      <c r="M405" s="205"/>
      <c r="N405" s="205"/>
      <c r="O405" s="205"/>
      <c r="P405" s="205"/>
      <c r="Q405" s="205"/>
      <c r="R405" s="205"/>
      <c r="S405" s="205"/>
      <c r="T405" s="205"/>
      <c r="U405" s="205"/>
      <c r="V405" s="205"/>
      <c r="W405" s="205"/>
      <c r="X405" s="205"/>
      <c r="Y405" s="33" t="str">
        <f t="shared" si="16"/>
        <v/>
      </c>
      <c r="Z405" s="33" t="str">
        <f>IF(T405="","",IF(AND(T405&lt;&gt;'Tabelas auxiliares'!$B$240,T405&lt;&gt;'Tabelas auxiliares'!$B$241,T405&lt;&gt;'Tabelas auxiliares'!$C$240,T405&lt;&gt;'Tabelas auxiliares'!$C$241,T405&lt;&gt;'Tabelas auxiliares'!$D$240),"FOLHA DE PESSOAL",IF(Y405='Tabelas auxiliares'!$A$241,"CUSTEIO",IF(Y405='Tabelas auxiliares'!$A$240,"INVESTIMENTO","ERRO - VERIFICAR"))))</f>
        <v/>
      </c>
      <c r="AA405" s="46" t="str">
        <f t="shared" si="17"/>
        <v/>
      </c>
      <c r="AB405" s="206"/>
      <c r="AC405" s="206"/>
      <c r="AD405" s="206"/>
      <c r="AE405" s="54" t="str">
        <f t="shared" si="18"/>
        <v/>
      </c>
      <c r="AF405" s="54"/>
      <c r="AG405" s="54"/>
      <c r="AH405" s="54"/>
      <c r="AI405" s="54"/>
      <c r="AJ405" s="54"/>
      <c r="AK405" s="54"/>
      <c r="AL405" s="54"/>
      <c r="AM405" s="54"/>
      <c r="AN405" s="54"/>
      <c r="AO405" s="54"/>
      <c r="AP405" s="54"/>
    </row>
    <row r="406" spans="1:42" x14ac:dyDescent="0.25">
      <c r="A406" s="205"/>
      <c r="F406" s="33" t="str">
        <f>IFERROR(VLOOKUP(D406,'Tabelas auxiliares'!$A$3:$B$62,2,FALSE),"")</f>
        <v/>
      </c>
      <c r="G406" s="33" t="str">
        <f>IFERROR(VLOOKUP($B406,'Tabelas auxiliares'!$A$66:$C$106,2,FALSE),"")</f>
        <v/>
      </c>
      <c r="H406" s="33" t="str">
        <f>IFERROR(VLOOKUP($B406,'Tabelas auxiliares'!$A$66:$C$106,3,FALSE),"")</f>
        <v/>
      </c>
      <c r="I406" s="205"/>
      <c r="J406" s="205"/>
      <c r="K406" s="205"/>
      <c r="L406" s="205"/>
      <c r="M406" s="205"/>
      <c r="N406" s="205"/>
      <c r="O406" s="205"/>
      <c r="P406" s="205"/>
      <c r="Q406" s="205"/>
      <c r="R406" s="205"/>
      <c r="S406" s="205"/>
      <c r="T406" s="205"/>
      <c r="U406" s="205"/>
      <c r="V406" s="205"/>
      <c r="W406" s="205"/>
      <c r="X406" s="205"/>
      <c r="Y406" s="33" t="str">
        <f t="shared" si="16"/>
        <v/>
      </c>
      <c r="Z406" s="33" t="str">
        <f>IF(T406="","",IF(AND(T406&lt;&gt;'Tabelas auxiliares'!$B$240,T406&lt;&gt;'Tabelas auxiliares'!$B$241,T406&lt;&gt;'Tabelas auxiliares'!$C$240,T406&lt;&gt;'Tabelas auxiliares'!$C$241,T406&lt;&gt;'Tabelas auxiliares'!$D$240),"FOLHA DE PESSOAL",IF(Y406='Tabelas auxiliares'!$A$241,"CUSTEIO",IF(Y406='Tabelas auxiliares'!$A$240,"INVESTIMENTO","ERRO - VERIFICAR"))))</f>
        <v/>
      </c>
      <c r="AA406" s="46" t="str">
        <f t="shared" si="17"/>
        <v/>
      </c>
      <c r="AB406" s="206"/>
      <c r="AC406" s="206"/>
      <c r="AD406" s="206"/>
      <c r="AE406" s="54" t="str">
        <f t="shared" si="18"/>
        <v/>
      </c>
      <c r="AF406" s="54"/>
      <c r="AG406" s="54"/>
      <c r="AH406" s="54"/>
      <c r="AI406" s="54"/>
      <c r="AJ406" s="54"/>
      <c r="AK406" s="54"/>
      <c r="AL406" s="54"/>
      <c r="AM406" s="54"/>
      <c r="AN406" s="54"/>
      <c r="AO406" s="54"/>
      <c r="AP406" s="54"/>
    </row>
    <row r="407" spans="1:42" x14ac:dyDescent="0.25">
      <c r="A407" s="205"/>
      <c r="F407" s="33" t="str">
        <f>IFERROR(VLOOKUP(D407,'Tabelas auxiliares'!$A$3:$B$62,2,FALSE),"")</f>
        <v/>
      </c>
      <c r="G407" s="33" t="str">
        <f>IFERROR(VLOOKUP($B407,'Tabelas auxiliares'!$A$66:$C$106,2,FALSE),"")</f>
        <v/>
      </c>
      <c r="H407" s="33" t="str">
        <f>IFERROR(VLOOKUP($B407,'Tabelas auxiliares'!$A$66:$C$106,3,FALSE),"")</f>
        <v/>
      </c>
      <c r="I407" s="205"/>
      <c r="J407" s="205"/>
      <c r="K407" s="205"/>
      <c r="L407" s="205"/>
      <c r="M407" s="205"/>
      <c r="N407" s="205"/>
      <c r="O407" s="205"/>
      <c r="P407" s="205"/>
      <c r="Q407" s="205"/>
      <c r="R407" s="205"/>
      <c r="S407" s="205"/>
      <c r="T407" s="205"/>
      <c r="U407" s="205"/>
      <c r="V407" s="205"/>
      <c r="W407" s="205"/>
      <c r="X407" s="205"/>
      <c r="Y407" s="33" t="str">
        <f t="shared" si="16"/>
        <v/>
      </c>
      <c r="Z407" s="33" t="str">
        <f>IF(T407="","",IF(AND(T407&lt;&gt;'Tabelas auxiliares'!$B$240,T407&lt;&gt;'Tabelas auxiliares'!$B$241,T407&lt;&gt;'Tabelas auxiliares'!$C$240,T407&lt;&gt;'Tabelas auxiliares'!$C$241,T407&lt;&gt;'Tabelas auxiliares'!$D$240),"FOLHA DE PESSOAL",IF(Y407='Tabelas auxiliares'!$A$241,"CUSTEIO",IF(Y407='Tabelas auxiliares'!$A$240,"INVESTIMENTO","ERRO - VERIFICAR"))))</f>
        <v/>
      </c>
      <c r="AA407" s="46" t="str">
        <f t="shared" si="17"/>
        <v/>
      </c>
      <c r="AB407" s="206"/>
      <c r="AC407" s="206"/>
      <c r="AD407" s="206"/>
      <c r="AE407" s="54" t="str">
        <f t="shared" si="18"/>
        <v/>
      </c>
      <c r="AF407" s="54"/>
      <c r="AG407" s="54"/>
      <c r="AH407" s="54"/>
      <c r="AI407" s="54"/>
      <c r="AJ407" s="54"/>
      <c r="AK407" s="54"/>
      <c r="AL407" s="54"/>
      <c r="AM407" s="54"/>
      <c r="AN407" s="54"/>
      <c r="AO407" s="54"/>
      <c r="AP407" s="54"/>
    </row>
    <row r="408" spans="1:42" x14ac:dyDescent="0.25">
      <c r="A408" s="205"/>
      <c r="F408" s="33" t="str">
        <f>IFERROR(VLOOKUP(D408,'Tabelas auxiliares'!$A$3:$B$62,2,FALSE),"")</f>
        <v/>
      </c>
      <c r="G408" s="33" t="str">
        <f>IFERROR(VLOOKUP($B408,'Tabelas auxiliares'!$A$66:$C$106,2,FALSE),"")</f>
        <v/>
      </c>
      <c r="H408" s="33" t="str">
        <f>IFERROR(VLOOKUP($B408,'Tabelas auxiliares'!$A$66:$C$106,3,FALSE),"")</f>
        <v/>
      </c>
      <c r="I408" s="205"/>
      <c r="J408" s="205"/>
      <c r="K408" s="205"/>
      <c r="L408" s="205"/>
      <c r="M408" s="205"/>
      <c r="N408" s="205"/>
      <c r="O408" s="205"/>
      <c r="P408" s="205"/>
      <c r="Q408" s="205"/>
      <c r="R408" s="205"/>
      <c r="S408" s="205"/>
      <c r="T408" s="205"/>
      <c r="U408" s="205"/>
      <c r="V408" s="205"/>
      <c r="W408" s="205"/>
      <c r="X408" s="205"/>
      <c r="Y408" s="33" t="str">
        <f t="shared" si="16"/>
        <v/>
      </c>
      <c r="Z408" s="33" t="str">
        <f>IF(T408="","",IF(AND(T408&lt;&gt;'Tabelas auxiliares'!$B$240,T408&lt;&gt;'Tabelas auxiliares'!$B$241,T408&lt;&gt;'Tabelas auxiliares'!$C$240,T408&lt;&gt;'Tabelas auxiliares'!$C$241,T408&lt;&gt;'Tabelas auxiliares'!$D$240),"FOLHA DE PESSOAL",IF(Y408='Tabelas auxiliares'!$A$241,"CUSTEIO",IF(Y408='Tabelas auxiliares'!$A$240,"INVESTIMENTO","ERRO - VERIFICAR"))))</f>
        <v/>
      </c>
      <c r="AA408" s="46" t="str">
        <f t="shared" si="17"/>
        <v/>
      </c>
      <c r="AB408" s="206"/>
      <c r="AC408" s="206"/>
      <c r="AD408" s="206"/>
      <c r="AE408" s="54" t="str">
        <f t="shared" si="18"/>
        <v/>
      </c>
      <c r="AF408" s="54"/>
      <c r="AG408" s="54"/>
      <c r="AH408" s="54"/>
      <c r="AI408" s="54"/>
      <c r="AJ408" s="54"/>
      <c r="AK408" s="54"/>
      <c r="AL408" s="54"/>
      <c r="AM408" s="54"/>
      <c r="AN408" s="54"/>
      <c r="AO408" s="54"/>
      <c r="AP408" s="54"/>
    </row>
    <row r="409" spans="1:42" x14ac:dyDescent="0.25">
      <c r="A409" s="205"/>
      <c r="F409" s="33" t="str">
        <f>IFERROR(VLOOKUP(D409,'Tabelas auxiliares'!$A$3:$B$62,2,FALSE),"")</f>
        <v/>
      </c>
      <c r="G409" s="33" t="str">
        <f>IFERROR(VLOOKUP($B409,'Tabelas auxiliares'!$A$66:$C$106,2,FALSE),"")</f>
        <v/>
      </c>
      <c r="H409" s="33" t="str">
        <f>IFERROR(VLOOKUP($B409,'Tabelas auxiliares'!$A$66:$C$106,3,FALSE),"")</f>
        <v/>
      </c>
      <c r="I409" s="205"/>
      <c r="J409" s="205"/>
      <c r="K409" s="205"/>
      <c r="L409" s="205"/>
      <c r="M409" s="205"/>
      <c r="N409" s="205"/>
      <c r="O409" s="205"/>
      <c r="P409" s="205"/>
      <c r="Q409" s="205"/>
      <c r="R409" s="205"/>
      <c r="S409" s="205"/>
      <c r="T409" s="205"/>
      <c r="U409" s="205"/>
      <c r="V409" s="205"/>
      <c r="W409" s="205"/>
      <c r="X409" s="205"/>
      <c r="Y409" s="33" t="str">
        <f t="shared" si="16"/>
        <v/>
      </c>
      <c r="Z409" s="33" t="str">
        <f>IF(T409="","",IF(AND(T409&lt;&gt;'Tabelas auxiliares'!$B$240,T409&lt;&gt;'Tabelas auxiliares'!$B$241,T409&lt;&gt;'Tabelas auxiliares'!$C$240,T409&lt;&gt;'Tabelas auxiliares'!$C$241,T409&lt;&gt;'Tabelas auxiliares'!$D$240),"FOLHA DE PESSOAL",IF(Y409='Tabelas auxiliares'!$A$241,"CUSTEIO",IF(Y409='Tabelas auxiliares'!$A$240,"INVESTIMENTO","ERRO - VERIFICAR"))))</f>
        <v/>
      </c>
      <c r="AA409" s="46" t="str">
        <f t="shared" si="17"/>
        <v/>
      </c>
      <c r="AB409" s="206"/>
      <c r="AC409" s="206"/>
      <c r="AD409" s="206"/>
      <c r="AE409" s="54" t="str">
        <f t="shared" si="18"/>
        <v/>
      </c>
      <c r="AF409" s="54"/>
      <c r="AG409" s="54"/>
      <c r="AH409" s="54"/>
      <c r="AI409" s="54"/>
      <c r="AJ409" s="54"/>
      <c r="AK409" s="54"/>
      <c r="AL409" s="54"/>
      <c r="AM409" s="54"/>
      <c r="AN409" s="54"/>
      <c r="AO409" s="54"/>
      <c r="AP409" s="54"/>
    </row>
    <row r="410" spans="1:42" x14ac:dyDescent="0.25">
      <c r="A410" s="205"/>
      <c r="F410" s="33" t="str">
        <f>IFERROR(VLOOKUP(D410,'Tabelas auxiliares'!$A$3:$B$62,2,FALSE),"")</f>
        <v/>
      </c>
      <c r="G410" s="33" t="str">
        <f>IFERROR(VLOOKUP($B410,'Tabelas auxiliares'!$A$66:$C$106,2,FALSE),"")</f>
        <v/>
      </c>
      <c r="H410" s="33" t="str">
        <f>IFERROR(VLOOKUP($B410,'Tabelas auxiliares'!$A$66:$C$106,3,FALSE),"")</f>
        <v/>
      </c>
      <c r="I410" s="205"/>
      <c r="J410" s="205"/>
      <c r="K410" s="205"/>
      <c r="L410" s="205"/>
      <c r="M410" s="205"/>
      <c r="N410" s="205"/>
      <c r="O410" s="205"/>
      <c r="P410" s="205"/>
      <c r="Q410" s="205"/>
      <c r="R410" s="205"/>
      <c r="S410" s="205"/>
      <c r="T410" s="205"/>
      <c r="U410" s="205"/>
      <c r="V410" s="205"/>
      <c r="W410" s="205"/>
      <c r="X410" s="205"/>
      <c r="Y410" s="33" t="str">
        <f t="shared" si="16"/>
        <v/>
      </c>
      <c r="Z410" s="33" t="str">
        <f>IF(T410="","",IF(AND(T410&lt;&gt;'Tabelas auxiliares'!$B$240,T410&lt;&gt;'Tabelas auxiliares'!$B$241,T410&lt;&gt;'Tabelas auxiliares'!$C$240,T410&lt;&gt;'Tabelas auxiliares'!$C$241,T410&lt;&gt;'Tabelas auxiliares'!$D$240),"FOLHA DE PESSOAL",IF(Y410='Tabelas auxiliares'!$A$241,"CUSTEIO",IF(Y410='Tabelas auxiliares'!$A$240,"INVESTIMENTO","ERRO - VERIFICAR"))))</f>
        <v/>
      </c>
      <c r="AA410" s="46" t="str">
        <f t="shared" si="17"/>
        <v/>
      </c>
      <c r="AB410" s="206"/>
      <c r="AC410" s="206"/>
      <c r="AD410" s="206"/>
      <c r="AE410" s="54" t="str">
        <f t="shared" si="18"/>
        <v/>
      </c>
      <c r="AF410" s="54"/>
      <c r="AG410" s="54"/>
      <c r="AH410" s="54"/>
      <c r="AI410" s="54"/>
      <c r="AJ410" s="54"/>
      <c r="AK410" s="54"/>
      <c r="AL410" s="54"/>
      <c r="AM410" s="54"/>
      <c r="AN410" s="54"/>
      <c r="AO410" s="54"/>
      <c r="AP410" s="54"/>
    </row>
    <row r="411" spans="1:42" x14ac:dyDescent="0.25">
      <c r="A411" s="205"/>
      <c r="F411" s="33" t="str">
        <f>IFERROR(VLOOKUP(D411,'Tabelas auxiliares'!$A$3:$B$62,2,FALSE),"")</f>
        <v/>
      </c>
      <c r="G411" s="33" t="str">
        <f>IFERROR(VLOOKUP($B411,'Tabelas auxiliares'!$A$66:$C$106,2,FALSE),"")</f>
        <v/>
      </c>
      <c r="H411" s="33" t="str">
        <f>IFERROR(VLOOKUP($B411,'Tabelas auxiliares'!$A$66:$C$106,3,FALSE),"")</f>
        <v/>
      </c>
      <c r="I411" s="205"/>
      <c r="J411" s="205"/>
      <c r="K411" s="205"/>
      <c r="L411" s="205"/>
      <c r="M411" s="205"/>
      <c r="N411" s="205"/>
      <c r="O411" s="205"/>
      <c r="P411" s="205"/>
      <c r="Q411" s="205"/>
      <c r="R411" s="205"/>
      <c r="S411" s="205"/>
      <c r="T411" s="205"/>
      <c r="U411" s="205"/>
      <c r="V411" s="205"/>
      <c r="W411" s="205"/>
      <c r="X411" s="205"/>
      <c r="Y411" s="33" t="str">
        <f t="shared" si="16"/>
        <v/>
      </c>
      <c r="Z411" s="33" t="str">
        <f>IF(T411="","",IF(AND(T411&lt;&gt;'Tabelas auxiliares'!$B$240,T411&lt;&gt;'Tabelas auxiliares'!$B$241,T411&lt;&gt;'Tabelas auxiliares'!$C$240,T411&lt;&gt;'Tabelas auxiliares'!$C$241,T411&lt;&gt;'Tabelas auxiliares'!$D$240),"FOLHA DE PESSOAL",IF(Y411='Tabelas auxiliares'!$A$241,"CUSTEIO",IF(Y411='Tabelas auxiliares'!$A$240,"INVESTIMENTO","ERRO - VERIFICAR"))))</f>
        <v/>
      </c>
      <c r="AA411" s="46" t="str">
        <f t="shared" si="17"/>
        <v/>
      </c>
      <c r="AB411" s="206"/>
      <c r="AC411" s="206"/>
      <c r="AD411" s="206"/>
      <c r="AE411" s="54" t="str">
        <f t="shared" si="18"/>
        <v/>
      </c>
      <c r="AF411" s="54"/>
      <c r="AG411" s="54"/>
      <c r="AH411" s="54"/>
      <c r="AI411" s="54"/>
      <c r="AJ411" s="54"/>
      <c r="AK411" s="54"/>
      <c r="AL411" s="54"/>
      <c r="AM411" s="54"/>
      <c r="AN411" s="54"/>
      <c r="AO411" s="54"/>
      <c r="AP411" s="54"/>
    </row>
    <row r="412" spans="1:42" x14ac:dyDescent="0.25">
      <c r="A412" s="205"/>
      <c r="F412" s="33" t="str">
        <f>IFERROR(VLOOKUP(D412,'Tabelas auxiliares'!$A$3:$B$62,2,FALSE),"")</f>
        <v/>
      </c>
      <c r="G412" s="33" t="str">
        <f>IFERROR(VLOOKUP($B412,'Tabelas auxiliares'!$A$66:$C$106,2,FALSE),"")</f>
        <v/>
      </c>
      <c r="H412" s="33" t="str">
        <f>IFERROR(VLOOKUP($B412,'Tabelas auxiliares'!$A$66:$C$106,3,FALSE),"")</f>
        <v/>
      </c>
      <c r="I412" s="205"/>
      <c r="J412" s="205"/>
      <c r="K412" s="205"/>
      <c r="L412" s="205"/>
      <c r="M412" s="205"/>
      <c r="N412" s="205"/>
      <c r="O412" s="205"/>
      <c r="P412" s="205"/>
      <c r="Q412" s="205"/>
      <c r="R412" s="205"/>
      <c r="S412" s="205"/>
      <c r="T412" s="205"/>
      <c r="U412" s="205"/>
      <c r="V412" s="205"/>
      <c r="W412" s="205"/>
      <c r="X412" s="205"/>
      <c r="Y412" s="33" t="str">
        <f t="shared" si="16"/>
        <v/>
      </c>
      <c r="Z412" s="33" t="str">
        <f>IF(T412="","",IF(AND(T412&lt;&gt;'Tabelas auxiliares'!$B$240,T412&lt;&gt;'Tabelas auxiliares'!$B$241,T412&lt;&gt;'Tabelas auxiliares'!$C$240,T412&lt;&gt;'Tabelas auxiliares'!$C$241,T412&lt;&gt;'Tabelas auxiliares'!$D$240),"FOLHA DE PESSOAL",IF(Y412='Tabelas auxiliares'!$A$241,"CUSTEIO",IF(Y412='Tabelas auxiliares'!$A$240,"INVESTIMENTO","ERRO - VERIFICAR"))))</f>
        <v/>
      </c>
      <c r="AA412" s="46" t="str">
        <f t="shared" si="17"/>
        <v/>
      </c>
      <c r="AB412" s="206"/>
      <c r="AC412" s="206"/>
      <c r="AD412" s="206"/>
      <c r="AE412" s="54" t="str">
        <f t="shared" si="18"/>
        <v/>
      </c>
      <c r="AF412" s="54"/>
      <c r="AG412" s="54"/>
      <c r="AH412" s="54"/>
      <c r="AI412" s="54"/>
      <c r="AJ412" s="54"/>
      <c r="AK412" s="54"/>
      <c r="AL412" s="54"/>
      <c r="AM412" s="54"/>
      <c r="AN412" s="54"/>
      <c r="AO412" s="54"/>
      <c r="AP412" s="54"/>
    </row>
    <row r="413" spans="1:42" x14ac:dyDescent="0.25">
      <c r="A413" s="205"/>
      <c r="F413" s="33" t="str">
        <f>IFERROR(VLOOKUP(D413,'Tabelas auxiliares'!$A$3:$B$62,2,FALSE),"")</f>
        <v/>
      </c>
      <c r="G413" s="33" t="str">
        <f>IFERROR(VLOOKUP($B413,'Tabelas auxiliares'!$A$66:$C$106,2,FALSE),"")</f>
        <v/>
      </c>
      <c r="H413" s="33" t="str">
        <f>IFERROR(VLOOKUP($B413,'Tabelas auxiliares'!$A$66:$C$106,3,FALSE),"")</f>
        <v/>
      </c>
      <c r="I413" s="205"/>
      <c r="J413" s="205"/>
      <c r="K413" s="205"/>
      <c r="L413" s="205"/>
      <c r="M413" s="205"/>
      <c r="N413" s="205"/>
      <c r="O413" s="205"/>
      <c r="P413" s="205"/>
      <c r="Q413" s="205"/>
      <c r="R413" s="205"/>
      <c r="S413" s="205"/>
      <c r="T413" s="205"/>
      <c r="U413" s="205"/>
      <c r="V413" s="205"/>
      <c r="W413" s="205"/>
      <c r="X413" s="205"/>
      <c r="Y413" s="33" t="str">
        <f t="shared" si="16"/>
        <v/>
      </c>
      <c r="Z413" s="33" t="str">
        <f>IF(T413="","",IF(AND(T413&lt;&gt;'Tabelas auxiliares'!$B$240,T413&lt;&gt;'Tabelas auxiliares'!$B$241,T413&lt;&gt;'Tabelas auxiliares'!$C$240,T413&lt;&gt;'Tabelas auxiliares'!$C$241,T413&lt;&gt;'Tabelas auxiliares'!$D$240),"FOLHA DE PESSOAL",IF(Y413='Tabelas auxiliares'!$A$241,"CUSTEIO",IF(Y413='Tabelas auxiliares'!$A$240,"INVESTIMENTO","ERRO - VERIFICAR"))))</f>
        <v/>
      </c>
      <c r="AA413" s="46" t="str">
        <f t="shared" si="17"/>
        <v/>
      </c>
      <c r="AB413" s="206"/>
      <c r="AC413" s="206"/>
      <c r="AD413" s="206"/>
      <c r="AE413" s="54" t="str">
        <f t="shared" si="18"/>
        <v/>
      </c>
      <c r="AF413" s="54"/>
      <c r="AG413" s="54"/>
      <c r="AH413" s="54"/>
      <c r="AI413" s="54"/>
      <c r="AJ413" s="54"/>
      <c r="AK413" s="54"/>
      <c r="AL413" s="54"/>
      <c r="AM413" s="54"/>
      <c r="AN413" s="54"/>
      <c r="AO413" s="54"/>
      <c r="AP413" s="54"/>
    </row>
    <row r="414" spans="1:42" x14ac:dyDescent="0.25">
      <c r="A414" s="205"/>
      <c r="F414" s="33" t="str">
        <f>IFERROR(VLOOKUP(D414,'Tabelas auxiliares'!$A$3:$B$62,2,FALSE),"")</f>
        <v/>
      </c>
      <c r="G414" s="33" t="str">
        <f>IFERROR(VLOOKUP($B414,'Tabelas auxiliares'!$A$66:$C$106,2,FALSE),"")</f>
        <v/>
      </c>
      <c r="H414" s="33" t="str">
        <f>IFERROR(VLOOKUP($B414,'Tabelas auxiliares'!$A$66:$C$106,3,FALSE),"")</f>
        <v/>
      </c>
      <c r="I414" s="205"/>
      <c r="J414" s="205"/>
      <c r="K414" s="205"/>
      <c r="L414" s="205"/>
      <c r="M414" s="205"/>
      <c r="N414" s="205"/>
      <c r="O414" s="205"/>
      <c r="P414" s="205"/>
      <c r="Q414" s="205"/>
      <c r="R414" s="205"/>
      <c r="S414" s="205"/>
      <c r="T414" s="205"/>
      <c r="U414" s="205"/>
      <c r="V414" s="205"/>
      <c r="W414" s="205"/>
      <c r="X414" s="205"/>
      <c r="Y414" s="33" t="str">
        <f t="shared" si="16"/>
        <v/>
      </c>
      <c r="Z414" s="33" t="str">
        <f>IF(T414="","",IF(AND(T414&lt;&gt;'Tabelas auxiliares'!$B$240,T414&lt;&gt;'Tabelas auxiliares'!$B$241,T414&lt;&gt;'Tabelas auxiliares'!$C$240,T414&lt;&gt;'Tabelas auxiliares'!$C$241,T414&lt;&gt;'Tabelas auxiliares'!$D$240),"FOLHA DE PESSOAL",IF(Y414='Tabelas auxiliares'!$A$241,"CUSTEIO",IF(Y414='Tabelas auxiliares'!$A$240,"INVESTIMENTO","ERRO - VERIFICAR"))))</f>
        <v/>
      </c>
      <c r="AA414" s="46" t="str">
        <f t="shared" si="17"/>
        <v/>
      </c>
      <c r="AB414" s="206"/>
      <c r="AC414" s="206"/>
      <c r="AD414" s="206"/>
      <c r="AE414" s="54" t="str">
        <f t="shared" si="18"/>
        <v/>
      </c>
      <c r="AF414" s="54"/>
      <c r="AG414" s="54"/>
      <c r="AH414" s="54"/>
      <c r="AI414" s="54"/>
      <c r="AJ414" s="54"/>
      <c r="AK414" s="54"/>
      <c r="AL414" s="54"/>
      <c r="AM414" s="54"/>
      <c r="AN414" s="54"/>
      <c r="AO414" s="54"/>
      <c r="AP414" s="54"/>
    </row>
    <row r="415" spans="1:42" x14ac:dyDescent="0.25">
      <c r="A415" s="205"/>
      <c r="F415" s="33" t="str">
        <f>IFERROR(VLOOKUP(D415,'Tabelas auxiliares'!$A$3:$B$62,2,FALSE),"")</f>
        <v/>
      </c>
      <c r="G415" s="33" t="str">
        <f>IFERROR(VLOOKUP($B415,'Tabelas auxiliares'!$A$66:$C$106,2,FALSE),"")</f>
        <v/>
      </c>
      <c r="H415" s="33" t="str">
        <f>IFERROR(VLOOKUP($B415,'Tabelas auxiliares'!$A$66:$C$106,3,FALSE),"")</f>
        <v/>
      </c>
      <c r="I415" s="205"/>
      <c r="J415" s="205"/>
      <c r="K415" s="205"/>
      <c r="L415" s="205"/>
      <c r="M415" s="205"/>
      <c r="N415" s="205"/>
      <c r="O415" s="205"/>
      <c r="P415" s="205"/>
      <c r="Q415" s="205"/>
      <c r="R415" s="205"/>
      <c r="S415" s="205"/>
      <c r="T415" s="205"/>
      <c r="U415" s="205"/>
      <c r="V415" s="205"/>
      <c r="W415" s="205"/>
      <c r="X415" s="205"/>
      <c r="Y415" s="33" t="str">
        <f t="shared" si="16"/>
        <v/>
      </c>
      <c r="Z415" s="33" t="str">
        <f>IF(T415="","",IF(AND(T415&lt;&gt;'Tabelas auxiliares'!$B$240,T415&lt;&gt;'Tabelas auxiliares'!$B$241,T415&lt;&gt;'Tabelas auxiliares'!$C$240,T415&lt;&gt;'Tabelas auxiliares'!$C$241,T415&lt;&gt;'Tabelas auxiliares'!$D$240),"FOLHA DE PESSOAL",IF(Y415='Tabelas auxiliares'!$A$241,"CUSTEIO",IF(Y415='Tabelas auxiliares'!$A$240,"INVESTIMENTO","ERRO - VERIFICAR"))))</f>
        <v/>
      </c>
      <c r="AA415" s="46" t="str">
        <f t="shared" si="17"/>
        <v/>
      </c>
      <c r="AB415" s="206"/>
      <c r="AC415" s="206"/>
      <c r="AD415" s="206"/>
      <c r="AE415" s="54" t="str">
        <f t="shared" si="18"/>
        <v/>
      </c>
      <c r="AF415" s="54"/>
      <c r="AG415" s="54"/>
      <c r="AH415" s="54"/>
      <c r="AI415" s="54"/>
      <c r="AJ415" s="54"/>
      <c r="AK415" s="54"/>
      <c r="AL415" s="54"/>
      <c r="AM415" s="54"/>
      <c r="AN415" s="54"/>
      <c r="AO415" s="54"/>
      <c r="AP415" s="54"/>
    </row>
    <row r="416" spans="1:42" x14ac:dyDescent="0.25">
      <c r="A416" s="205"/>
      <c r="F416" s="33" t="str">
        <f>IFERROR(VLOOKUP(D416,'Tabelas auxiliares'!$A$3:$B$62,2,FALSE),"")</f>
        <v/>
      </c>
      <c r="G416" s="33" t="str">
        <f>IFERROR(VLOOKUP($B416,'Tabelas auxiliares'!$A$66:$C$106,2,FALSE),"")</f>
        <v/>
      </c>
      <c r="H416" s="33" t="str">
        <f>IFERROR(VLOOKUP($B416,'Tabelas auxiliares'!$A$66:$C$106,3,FALSE),"")</f>
        <v/>
      </c>
      <c r="I416" s="205"/>
      <c r="J416" s="205"/>
      <c r="K416" s="205"/>
      <c r="L416" s="205"/>
      <c r="M416" s="205"/>
      <c r="N416" s="205"/>
      <c r="O416" s="205"/>
      <c r="P416" s="205"/>
      <c r="Q416" s="205"/>
      <c r="R416" s="205"/>
      <c r="S416" s="205"/>
      <c r="T416" s="205"/>
      <c r="U416" s="205"/>
      <c r="V416" s="205"/>
      <c r="W416" s="205"/>
      <c r="X416" s="205"/>
      <c r="Y416" s="33" t="str">
        <f t="shared" si="16"/>
        <v/>
      </c>
      <c r="Z416" s="33" t="str">
        <f>IF(T416="","",IF(AND(T416&lt;&gt;'Tabelas auxiliares'!$B$240,T416&lt;&gt;'Tabelas auxiliares'!$B$241,T416&lt;&gt;'Tabelas auxiliares'!$C$240,T416&lt;&gt;'Tabelas auxiliares'!$C$241,T416&lt;&gt;'Tabelas auxiliares'!$D$240),"FOLHA DE PESSOAL",IF(Y416='Tabelas auxiliares'!$A$241,"CUSTEIO",IF(Y416='Tabelas auxiliares'!$A$240,"INVESTIMENTO","ERRO - VERIFICAR"))))</f>
        <v/>
      </c>
      <c r="AA416" s="46" t="str">
        <f t="shared" si="17"/>
        <v/>
      </c>
      <c r="AB416" s="206"/>
      <c r="AC416" s="206"/>
      <c r="AD416" s="206"/>
      <c r="AE416" s="54" t="str">
        <f t="shared" si="18"/>
        <v/>
      </c>
      <c r="AF416" s="54"/>
      <c r="AG416" s="54"/>
      <c r="AH416" s="54"/>
      <c r="AI416" s="54"/>
      <c r="AJ416" s="54"/>
      <c r="AK416" s="54"/>
      <c r="AL416" s="54"/>
      <c r="AM416" s="54"/>
      <c r="AN416" s="54"/>
      <c r="AO416" s="54"/>
      <c r="AP416" s="54"/>
    </row>
    <row r="417" spans="1:42" x14ac:dyDescent="0.25">
      <c r="A417" s="205"/>
      <c r="F417" s="33" t="str">
        <f>IFERROR(VLOOKUP(D417,'Tabelas auxiliares'!$A$3:$B$62,2,FALSE),"")</f>
        <v/>
      </c>
      <c r="G417" s="33" t="str">
        <f>IFERROR(VLOOKUP($B417,'Tabelas auxiliares'!$A$66:$C$106,2,FALSE),"")</f>
        <v/>
      </c>
      <c r="H417" s="33" t="str">
        <f>IFERROR(VLOOKUP($B417,'Tabelas auxiliares'!$A$66:$C$106,3,FALSE),"")</f>
        <v/>
      </c>
      <c r="I417" s="205"/>
      <c r="J417" s="205"/>
      <c r="K417" s="205"/>
      <c r="L417" s="205"/>
      <c r="M417" s="205"/>
      <c r="N417" s="205"/>
      <c r="O417" s="205"/>
      <c r="P417" s="205"/>
      <c r="Q417" s="205"/>
      <c r="R417" s="205"/>
      <c r="S417" s="205"/>
      <c r="T417" s="205"/>
      <c r="U417" s="205"/>
      <c r="V417" s="205"/>
      <c r="W417" s="205"/>
      <c r="X417" s="205"/>
      <c r="Y417" s="33" t="str">
        <f t="shared" si="16"/>
        <v/>
      </c>
      <c r="Z417" s="33" t="str">
        <f>IF(T417="","",IF(AND(T417&lt;&gt;'Tabelas auxiliares'!$B$240,T417&lt;&gt;'Tabelas auxiliares'!$B$241,T417&lt;&gt;'Tabelas auxiliares'!$C$240,T417&lt;&gt;'Tabelas auxiliares'!$C$241,T417&lt;&gt;'Tabelas auxiliares'!$D$240),"FOLHA DE PESSOAL",IF(Y417='Tabelas auxiliares'!$A$241,"CUSTEIO",IF(Y417='Tabelas auxiliares'!$A$240,"INVESTIMENTO","ERRO - VERIFICAR"))))</f>
        <v/>
      </c>
      <c r="AA417" s="46" t="str">
        <f t="shared" si="17"/>
        <v/>
      </c>
      <c r="AB417" s="206"/>
      <c r="AC417" s="206"/>
      <c r="AD417" s="206"/>
      <c r="AE417" s="54" t="str">
        <f t="shared" si="18"/>
        <v/>
      </c>
      <c r="AF417" s="54"/>
      <c r="AG417" s="54"/>
      <c r="AH417" s="54"/>
      <c r="AI417" s="54"/>
      <c r="AJ417" s="54"/>
      <c r="AK417" s="54"/>
      <c r="AL417" s="54"/>
      <c r="AM417" s="54"/>
      <c r="AN417" s="54"/>
      <c r="AO417" s="54"/>
      <c r="AP417" s="54"/>
    </row>
    <row r="418" spans="1:42" x14ac:dyDescent="0.25">
      <c r="A418" s="205"/>
      <c r="F418" s="33" t="str">
        <f>IFERROR(VLOOKUP(D418,'Tabelas auxiliares'!$A$3:$B$62,2,FALSE),"")</f>
        <v/>
      </c>
      <c r="G418" s="33" t="str">
        <f>IFERROR(VLOOKUP($B418,'Tabelas auxiliares'!$A$66:$C$106,2,FALSE),"")</f>
        <v/>
      </c>
      <c r="H418" s="33" t="str">
        <f>IFERROR(VLOOKUP($B418,'Tabelas auxiliares'!$A$66:$C$106,3,FALSE),"")</f>
        <v/>
      </c>
      <c r="I418" s="205"/>
      <c r="J418" s="205"/>
      <c r="K418" s="205"/>
      <c r="L418" s="205"/>
      <c r="M418" s="205"/>
      <c r="N418" s="205"/>
      <c r="O418" s="205"/>
      <c r="P418" s="205"/>
      <c r="Q418" s="205"/>
      <c r="R418" s="205"/>
      <c r="S418" s="205"/>
      <c r="T418" s="205"/>
      <c r="U418" s="205"/>
      <c r="V418" s="205"/>
      <c r="W418" s="205"/>
      <c r="X418" s="205"/>
      <c r="Y418" s="33" t="str">
        <f t="shared" si="16"/>
        <v/>
      </c>
      <c r="Z418" s="33" t="str">
        <f>IF(T418="","",IF(AND(T418&lt;&gt;'Tabelas auxiliares'!$B$240,T418&lt;&gt;'Tabelas auxiliares'!$B$241,T418&lt;&gt;'Tabelas auxiliares'!$C$240,T418&lt;&gt;'Tabelas auxiliares'!$C$241,T418&lt;&gt;'Tabelas auxiliares'!$D$240),"FOLHA DE PESSOAL",IF(Y418='Tabelas auxiliares'!$A$241,"CUSTEIO",IF(Y418='Tabelas auxiliares'!$A$240,"INVESTIMENTO","ERRO - VERIFICAR"))))</f>
        <v/>
      </c>
      <c r="AA418" s="46" t="str">
        <f t="shared" si="17"/>
        <v/>
      </c>
      <c r="AB418" s="206"/>
      <c r="AC418" s="206"/>
      <c r="AD418" s="206"/>
      <c r="AE418" s="54" t="str">
        <f t="shared" si="18"/>
        <v/>
      </c>
      <c r="AF418" s="54"/>
      <c r="AG418" s="54"/>
      <c r="AH418" s="54"/>
      <c r="AI418" s="54"/>
      <c r="AJ418" s="54"/>
      <c r="AK418" s="54"/>
      <c r="AL418" s="54"/>
      <c r="AM418" s="54"/>
      <c r="AN418" s="54"/>
      <c r="AO418" s="54"/>
      <c r="AP418" s="54"/>
    </row>
    <row r="419" spans="1:42" x14ac:dyDescent="0.25">
      <c r="A419" s="205"/>
      <c r="F419" s="33" t="str">
        <f>IFERROR(VLOOKUP(D419,'Tabelas auxiliares'!$A$3:$B$62,2,FALSE),"")</f>
        <v/>
      </c>
      <c r="G419" s="33" t="str">
        <f>IFERROR(VLOOKUP($B419,'Tabelas auxiliares'!$A$66:$C$106,2,FALSE),"")</f>
        <v/>
      </c>
      <c r="H419" s="33" t="str">
        <f>IFERROR(VLOOKUP($B419,'Tabelas auxiliares'!$A$66:$C$106,3,FALSE),"")</f>
        <v/>
      </c>
      <c r="I419" s="205"/>
      <c r="J419" s="205"/>
      <c r="K419" s="205"/>
      <c r="L419" s="205"/>
      <c r="M419" s="205"/>
      <c r="N419" s="205"/>
      <c r="O419" s="205"/>
      <c r="P419" s="205"/>
      <c r="Q419" s="205"/>
      <c r="R419" s="205"/>
      <c r="S419" s="205"/>
      <c r="T419" s="205"/>
      <c r="U419" s="205"/>
      <c r="V419" s="205"/>
      <c r="W419" s="205"/>
      <c r="X419" s="205"/>
      <c r="Y419" s="33" t="str">
        <f t="shared" si="16"/>
        <v/>
      </c>
      <c r="Z419" s="33" t="str">
        <f>IF(T419="","",IF(AND(T419&lt;&gt;'Tabelas auxiliares'!$B$240,T419&lt;&gt;'Tabelas auxiliares'!$B$241,T419&lt;&gt;'Tabelas auxiliares'!$C$240,T419&lt;&gt;'Tabelas auxiliares'!$C$241,T419&lt;&gt;'Tabelas auxiliares'!$D$240),"FOLHA DE PESSOAL",IF(Y419='Tabelas auxiliares'!$A$241,"CUSTEIO",IF(Y419='Tabelas auxiliares'!$A$240,"INVESTIMENTO","ERRO - VERIFICAR"))))</f>
        <v/>
      </c>
      <c r="AA419" s="46" t="str">
        <f t="shared" si="17"/>
        <v/>
      </c>
      <c r="AB419" s="206"/>
      <c r="AC419" s="206"/>
      <c r="AD419" s="206"/>
      <c r="AE419" s="54" t="str">
        <f t="shared" si="18"/>
        <v/>
      </c>
      <c r="AF419" s="54"/>
      <c r="AG419" s="54"/>
      <c r="AH419" s="54"/>
      <c r="AI419" s="54"/>
      <c r="AJ419" s="54"/>
      <c r="AK419" s="54"/>
      <c r="AL419" s="54"/>
      <c r="AM419" s="54"/>
      <c r="AN419" s="54"/>
      <c r="AO419" s="54"/>
      <c r="AP419" s="54"/>
    </row>
    <row r="420" spans="1:42" x14ac:dyDescent="0.25">
      <c r="A420" s="205"/>
      <c r="F420" s="33" t="str">
        <f>IFERROR(VLOOKUP(D420,'Tabelas auxiliares'!$A$3:$B$62,2,FALSE),"")</f>
        <v/>
      </c>
      <c r="G420" s="33" t="str">
        <f>IFERROR(VLOOKUP($B420,'Tabelas auxiliares'!$A$66:$C$106,2,FALSE),"")</f>
        <v/>
      </c>
      <c r="H420" s="33" t="str">
        <f>IFERROR(VLOOKUP($B420,'Tabelas auxiliares'!$A$66:$C$106,3,FALSE),"")</f>
        <v/>
      </c>
      <c r="I420" s="205"/>
      <c r="J420" s="205"/>
      <c r="K420" s="205"/>
      <c r="L420" s="205"/>
      <c r="M420" s="205"/>
      <c r="N420" s="205"/>
      <c r="O420" s="205"/>
      <c r="P420" s="205"/>
      <c r="Q420" s="205"/>
      <c r="R420" s="205"/>
      <c r="S420" s="205"/>
      <c r="T420" s="205"/>
      <c r="U420" s="205"/>
      <c r="V420" s="205"/>
      <c r="W420" s="205"/>
      <c r="X420" s="205"/>
      <c r="Y420" s="33" t="str">
        <f t="shared" si="16"/>
        <v/>
      </c>
      <c r="Z420" s="33" t="str">
        <f>IF(T420="","",IF(AND(T420&lt;&gt;'Tabelas auxiliares'!$B$240,T420&lt;&gt;'Tabelas auxiliares'!$B$241,T420&lt;&gt;'Tabelas auxiliares'!$C$240,T420&lt;&gt;'Tabelas auxiliares'!$C$241,T420&lt;&gt;'Tabelas auxiliares'!$D$240),"FOLHA DE PESSOAL",IF(Y420='Tabelas auxiliares'!$A$241,"CUSTEIO",IF(Y420='Tabelas auxiliares'!$A$240,"INVESTIMENTO","ERRO - VERIFICAR"))))</f>
        <v/>
      </c>
      <c r="AA420" s="46" t="str">
        <f t="shared" si="17"/>
        <v/>
      </c>
      <c r="AB420" s="206"/>
      <c r="AC420" s="206"/>
      <c r="AD420" s="206"/>
      <c r="AE420" s="54" t="str">
        <f t="shared" si="18"/>
        <v/>
      </c>
      <c r="AF420" s="54"/>
      <c r="AG420" s="54"/>
      <c r="AH420" s="54"/>
      <c r="AI420" s="54"/>
      <c r="AJ420" s="54"/>
      <c r="AK420" s="54"/>
      <c r="AL420" s="54"/>
      <c r="AM420" s="54"/>
      <c r="AN420" s="54"/>
      <c r="AO420" s="54"/>
      <c r="AP420" s="54"/>
    </row>
    <row r="421" spans="1:42" x14ac:dyDescent="0.25">
      <c r="A421" s="205"/>
      <c r="F421" s="33" t="str">
        <f>IFERROR(VLOOKUP(D421,'Tabelas auxiliares'!$A$3:$B$62,2,FALSE),"")</f>
        <v/>
      </c>
      <c r="G421" s="33" t="str">
        <f>IFERROR(VLOOKUP($B421,'Tabelas auxiliares'!$A$66:$C$106,2,FALSE),"")</f>
        <v/>
      </c>
      <c r="H421" s="33" t="str">
        <f>IFERROR(VLOOKUP($B421,'Tabelas auxiliares'!$A$66:$C$106,3,FALSE),"")</f>
        <v/>
      </c>
      <c r="I421" s="205"/>
      <c r="J421" s="205"/>
      <c r="K421" s="205"/>
      <c r="L421" s="205"/>
      <c r="M421" s="205"/>
      <c r="N421" s="205"/>
      <c r="O421" s="205"/>
      <c r="P421" s="205"/>
      <c r="Q421" s="205"/>
      <c r="R421" s="205"/>
      <c r="S421" s="205"/>
      <c r="T421" s="205"/>
      <c r="U421" s="205"/>
      <c r="V421" s="205"/>
      <c r="W421" s="205"/>
      <c r="X421" s="205"/>
      <c r="Y421" s="33" t="str">
        <f t="shared" si="16"/>
        <v/>
      </c>
      <c r="Z421" s="33" t="str">
        <f>IF(T421="","",IF(AND(T421&lt;&gt;'Tabelas auxiliares'!$B$240,T421&lt;&gt;'Tabelas auxiliares'!$B$241,T421&lt;&gt;'Tabelas auxiliares'!$C$240,T421&lt;&gt;'Tabelas auxiliares'!$C$241,T421&lt;&gt;'Tabelas auxiliares'!$D$240),"FOLHA DE PESSOAL",IF(Y421='Tabelas auxiliares'!$A$241,"CUSTEIO",IF(Y421='Tabelas auxiliares'!$A$240,"INVESTIMENTO","ERRO - VERIFICAR"))))</f>
        <v/>
      </c>
      <c r="AA421" s="46" t="str">
        <f t="shared" si="17"/>
        <v/>
      </c>
      <c r="AB421" s="206"/>
      <c r="AC421" s="206"/>
      <c r="AD421" s="206"/>
      <c r="AE421" s="54" t="str">
        <f t="shared" si="18"/>
        <v/>
      </c>
      <c r="AF421" s="54"/>
      <c r="AG421" s="54"/>
      <c r="AH421" s="54"/>
      <c r="AI421" s="54"/>
      <c r="AJ421" s="54"/>
      <c r="AK421" s="54"/>
      <c r="AL421" s="54"/>
      <c r="AM421" s="54"/>
      <c r="AN421" s="54"/>
      <c r="AO421" s="54"/>
      <c r="AP421" s="54"/>
    </row>
    <row r="422" spans="1:42" x14ac:dyDescent="0.25">
      <c r="A422" s="205"/>
      <c r="F422" s="33" t="str">
        <f>IFERROR(VLOOKUP(D422,'Tabelas auxiliares'!$A$3:$B$62,2,FALSE),"")</f>
        <v/>
      </c>
      <c r="G422" s="33" t="str">
        <f>IFERROR(VLOOKUP($B422,'Tabelas auxiliares'!$A$66:$C$106,2,FALSE),"")</f>
        <v/>
      </c>
      <c r="H422" s="33" t="str">
        <f>IFERROR(VLOOKUP($B422,'Tabelas auxiliares'!$A$66:$C$106,3,FALSE),"")</f>
        <v/>
      </c>
      <c r="I422" s="205"/>
      <c r="J422" s="205"/>
      <c r="K422" s="205"/>
      <c r="L422" s="205"/>
      <c r="M422" s="205"/>
      <c r="N422" s="205"/>
      <c r="O422" s="205"/>
      <c r="P422" s="205"/>
      <c r="Q422" s="205"/>
      <c r="R422" s="205"/>
      <c r="S422" s="205"/>
      <c r="T422" s="205"/>
      <c r="U422" s="205"/>
      <c r="V422" s="205"/>
      <c r="W422" s="205"/>
      <c r="X422" s="205"/>
      <c r="Y422" s="33" t="str">
        <f t="shared" si="16"/>
        <v/>
      </c>
      <c r="Z422" s="33" t="str">
        <f>IF(T422="","",IF(AND(T422&lt;&gt;'Tabelas auxiliares'!$B$240,T422&lt;&gt;'Tabelas auxiliares'!$B$241,T422&lt;&gt;'Tabelas auxiliares'!$C$240,T422&lt;&gt;'Tabelas auxiliares'!$C$241,T422&lt;&gt;'Tabelas auxiliares'!$D$240),"FOLHA DE PESSOAL",IF(Y422='Tabelas auxiliares'!$A$241,"CUSTEIO",IF(Y422='Tabelas auxiliares'!$A$240,"INVESTIMENTO","ERRO - VERIFICAR"))))</f>
        <v/>
      </c>
      <c r="AA422" s="46" t="str">
        <f t="shared" si="17"/>
        <v/>
      </c>
      <c r="AB422" s="206"/>
      <c r="AC422" s="206"/>
      <c r="AD422" s="206"/>
      <c r="AE422" s="54" t="str">
        <f t="shared" si="18"/>
        <v/>
      </c>
      <c r="AF422" s="54"/>
      <c r="AG422" s="54"/>
      <c r="AH422" s="54"/>
      <c r="AI422" s="54"/>
      <c r="AJ422" s="54"/>
      <c r="AK422" s="54"/>
      <c r="AL422" s="54"/>
      <c r="AM422" s="54"/>
      <c r="AN422" s="54"/>
      <c r="AO422" s="54"/>
      <c r="AP422" s="54"/>
    </row>
    <row r="423" spans="1:42" x14ac:dyDescent="0.25">
      <c r="A423" s="205"/>
      <c r="F423" s="33" t="str">
        <f>IFERROR(VLOOKUP(D423,'Tabelas auxiliares'!$A$3:$B$62,2,FALSE),"")</f>
        <v/>
      </c>
      <c r="G423" s="33" t="str">
        <f>IFERROR(VLOOKUP($B423,'Tabelas auxiliares'!$A$66:$C$106,2,FALSE),"")</f>
        <v/>
      </c>
      <c r="H423" s="33" t="str">
        <f>IFERROR(VLOOKUP($B423,'Tabelas auxiliares'!$A$66:$C$106,3,FALSE),"")</f>
        <v/>
      </c>
      <c r="I423" s="205"/>
      <c r="J423" s="205"/>
      <c r="K423" s="205"/>
      <c r="L423" s="205"/>
      <c r="M423" s="205"/>
      <c r="N423" s="205"/>
      <c r="O423" s="205"/>
      <c r="P423" s="205"/>
      <c r="Q423" s="205"/>
      <c r="R423" s="205"/>
      <c r="S423" s="205"/>
      <c r="T423" s="205"/>
      <c r="U423" s="205"/>
      <c r="V423" s="205"/>
      <c r="W423" s="205"/>
      <c r="X423" s="205"/>
      <c r="Y423" s="33" t="str">
        <f t="shared" si="16"/>
        <v/>
      </c>
      <c r="Z423" s="33" t="str">
        <f>IF(T423="","",IF(AND(T423&lt;&gt;'Tabelas auxiliares'!$B$240,T423&lt;&gt;'Tabelas auxiliares'!$B$241,T423&lt;&gt;'Tabelas auxiliares'!$C$240,T423&lt;&gt;'Tabelas auxiliares'!$C$241,T423&lt;&gt;'Tabelas auxiliares'!$D$240),"FOLHA DE PESSOAL",IF(Y423='Tabelas auxiliares'!$A$241,"CUSTEIO",IF(Y423='Tabelas auxiliares'!$A$240,"INVESTIMENTO","ERRO - VERIFICAR"))))</f>
        <v/>
      </c>
      <c r="AA423" s="46" t="str">
        <f t="shared" si="17"/>
        <v/>
      </c>
      <c r="AB423" s="206"/>
      <c r="AC423" s="206"/>
      <c r="AD423" s="206"/>
      <c r="AE423" s="54" t="str">
        <f t="shared" si="18"/>
        <v/>
      </c>
      <c r="AF423" s="54"/>
      <c r="AG423" s="54"/>
      <c r="AH423" s="54"/>
      <c r="AI423" s="54"/>
      <c r="AJ423" s="54"/>
      <c r="AK423" s="54"/>
      <c r="AL423" s="54"/>
      <c r="AM423" s="54"/>
      <c r="AN423" s="54"/>
      <c r="AO423" s="54"/>
      <c r="AP423" s="54"/>
    </row>
    <row r="424" spans="1:42" x14ac:dyDescent="0.25">
      <c r="A424" s="205"/>
      <c r="F424" s="33" t="str">
        <f>IFERROR(VLOOKUP(D424,'Tabelas auxiliares'!$A$3:$B$62,2,FALSE),"")</f>
        <v/>
      </c>
      <c r="G424" s="33" t="str">
        <f>IFERROR(VLOOKUP($B424,'Tabelas auxiliares'!$A$66:$C$106,2,FALSE),"")</f>
        <v/>
      </c>
      <c r="H424" s="33" t="str">
        <f>IFERROR(VLOOKUP($B424,'Tabelas auxiliares'!$A$66:$C$106,3,FALSE),"")</f>
        <v/>
      </c>
      <c r="I424" s="205"/>
      <c r="J424" s="205"/>
      <c r="K424" s="205"/>
      <c r="L424" s="205"/>
      <c r="M424" s="205"/>
      <c r="N424" s="205"/>
      <c r="O424" s="205"/>
      <c r="P424" s="205"/>
      <c r="Q424" s="205"/>
      <c r="R424" s="205"/>
      <c r="S424" s="205"/>
      <c r="T424" s="205"/>
      <c r="U424" s="205"/>
      <c r="V424" s="205"/>
      <c r="W424" s="205"/>
      <c r="X424" s="205"/>
      <c r="Y424" s="33" t="str">
        <f t="shared" si="16"/>
        <v/>
      </c>
      <c r="Z424" s="33" t="str">
        <f>IF(T424="","",IF(AND(T424&lt;&gt;'Tabelas auxiliares'!$B$240,T424&lt;&gt;'Tabelas auxiliares'!$B$241,T424&lt;&gt;'Tabelas auxiliares'!$C$240,T424&lt;&gt;'Tabelas auxiliares'!$C$241,T424&lt;&gt;'Tabelas auxiliares'!$D$240),"FOLHA DE PESSOAL",IF(Y424='Tabelas auxiliares'!$A$241,"CUSTEIO",IF(Y424='Tabelas auxiliares'!$A$240,"INVESTIMENTO","ERRO - VERIFICAR"))))</f>
        <v/>
      </c>
      <c r="AA424" s="46" t="str">
        <f t="shared" si="17"/>
        <v/>
      </c>
      <c r="AB424" s="206"/>
      <c r="AC424" s="206"/>
      <c r="AD424" s="206"/>
      <c r="AE424" s="54" t="str">
        <f t="shared" si="18"/>
        <v/>
      </c>
      <c r="AF424" s="54"/>
      <c r="AG424" s="54"/>
      <c r="AH424" s="54"/>
      <c r="AI424" s="54"/>
      <c r="AJ424" s="54"/>
      <c r="AK424" s="54"/>
      <c r="AL424" s="54"/>
      <c r="AM424" s="54"/>
      <c r="AN424" s="54"/>
      <c r="AO424" s="54"/>
      <c r="AP424" s="54"/>
    </row>
    <row r="425" spans="1:42" x14ac:dyDescent="0.25">
      <c r="A425" s="205"/>
      <c r="F425" s="33" t="str">
        <f>IFERROR(VLOOKUP(D425,'Tabelas auxiliares'!$A$3:$B$62,2,FALSE),"")</f>
        <v/>
      </c>
      <c r="G425" s="33" t="str">
        <f>IFERROR(VLOOKUP($B425,'Tabelas auxiliares'!$A$66:$C$106,2,FALSE),"")</f>
        <v/>
      </c>
      <c r="H425" s="33" t="str">
        <f>IFERROR(VLOOKUP($B425,'Tabelas auxiliares'!$A$66:$C$106,3,FALSE),"")</f>
        <v/>
      </c>
      <c r="I425" s="205"/>
      <c r="J425" s="205"/>
      <c r="K425" s="205"/>
      <c r="L425" s="205"/>
      <c r="M425" s="205"/>
      <c r="N425" s="205"/>
      <c r="O425" s="205"/>
      <c r="P425" s="205"/>
      <c r="Q425" s="205"/>
      <c r="R425" s="205"/>
      <c r="S425" s="205"/>
      <c r="T425" s="205"/>
      <c r="U425" s="205"/>
      <c r="V425" s="205"/>
      <c r="W425" s="205"/>
      <c r="X425" s="205"/>
      <c r="Y425" s="33" t="str">
        <f t="shared" si="16"/>
        <v/>
      </c>
      <c r="Z425" s="33" t="str">
        <f>IF(T425="","",IF(AND(T425&lt;&gt;'Tabelas auxiliares'!$B$240,T425&lt;&gt;'Tabelas auxiliares'!$B$241,T425&lt;&gt;'Tabelas auxiliares'!$C$240,T425&lt;&gt;'Tabelas auxiliares'!$C$241,T425&lt;&gt;'Tabelas auxiliares'!$D$240),"FOLHA DE PESSOAL",IF(Y425='Tabelas auxiliares'!$A$241,"CUSTEIO",IF(Y425='Tabelas auxiliares'!$A$240,"INVESTIMENTO","ERRO - VERIFICAR"))))</f>
        <v/>
      </c>
      <c r="AA425" s="46" t="str">
        <f t="shared" si="17"/>
        <v/>
      </c>
      <c r="AB425" s="206"/>
      <c r="AC425" s="206"/>
      <c r="AD425" s="206"/>
      <c r="AE425" s="54" t="str">
        <f t="shared" si="18"/>
        <v/>
      </c>
      <c r="AF425" s="54"/>
      <c r="AG425" s="54"/>
      <c r="AH425" s="54"/>
      <c r="AI425" s="54"/>
      <c r="AJ425" s="54"/>
      <c r="AK425" s="54"/>
      <c r="AL425" s="54"/>
      <c r="AM425" s="54"/>
      <c r="AN425" s="54"/>
      <c r="AO425" s="54"/>
      <c r="AP425" s="54"/>
    </row>
    <row r="426" spans="1:42" x14ac:dyDescent="0.25">
      <c r="A426" s="205"/>
      <c r="F426" s="33" t="str">
        <f>IFERROR(VLOOKUP(D426,'Tabelas auxiliares'!$A$3:$B$62,2,FALSE),"")</f>
        <v/>
      </c>
      <c r="G426" s="33" t="str">
        <f>IFERROR(VLOOKUP($B426,'Tabelas auxiliares'!$A$66:$C$106,2,FALSE),"")</f>
        <v/>
      </c>
      <c r="H426" s="33" t="str">
        <f>IFERROR(VLOOKUP($B426,'Tabelas auxiliares'!$A$66:$C$106,3,FALSE),"")</f>
        <v/>
      </c>
      <c r="I426" s="205"/>
      <c r="J426" s="205"/>
      <c r="K426" s="205"/>
      <c r="L426" s="205"/>
      <c r="M426" s="205"/>
      <c r="N426" s="205"/>
      <c r="O426" s="205"/>
      <c r="P426" s="205"/>
      <c r="Q426" s="205"/>
      <c r="R426" s="205"/>
      <c r="S426" s="205"/>
      <c r="T426" s="205"/>
      <c r="U426" s="205"/>
      <c r="V426" s="205"/>
      <c r="W426" s="205"/>
      <c r="X426" s="205"/>
      <c r="Y426" s="33" t="str">
        <f t="shared" si="16"/>
        <v/>
      </c>
      <c r="Z426" s="33" t="str">
        <f>IF(T426="","",IF(AND(T426&lt;&gt;'Tabelas auxiliares'!$B$240,T426&lt;&gt;'Tabelas auxiliares'!$B$241,T426&lt;&gt;'Tabelas auxiliares'!$C$240,T426&lt;&gt;'Tabelas auxiliares'!$C$241,T426&lt;&gt;'Tabelas auxiliares'!$D$240),"FOLHA DE PESSOAL",IF(Y426='Tabelas auxiliares'!$A$241,"CUSTEIO",IF(Y426='Tabelas auxiliares'!$A$240,"INVESTIMENTO","ERRO - VERIFICAR"))))</f>
        <v/>
      </c>
      <c r="AA426" s="46" t="str">
        <f t="shared" si="17"/>
        <v/>
      </c>
      <c r="AB426" s="206"/>
      <c r="AC426" s="206"/>
      <c r="AD426" s="206"/>
      <c r="AE426" s="54" t="str">
        <f t="shared" si="18"/>
        <v/>
      </c>
      <c r="AF426" s="54"/>
      <c r="AG426" s="54"/>
      <c r="AH426" s="54"/>
      <c r="AI426" s="54"/>
      <c r="AJ426" s="54"/>
      <c r="AK426" s="54"/>
      <c r="AL426" s="54"/>
      <c r="AM426" s="54"/>
      <c r="AN426" s="54"/>
      <c r="AO426" s="54"/>
      <c r="AP426" s="54"/>
    </row>
    <row r="427" spans="1:42" x14ac:dyDescent="0.25">
      <c r="A427" s="205"/>
      <c r="F427" s="33" t="str">
        <f>IFERROR(VLOOKUP(D427,'Tabelas auxiliares'!$A$3:$B$62,2,FALSE),"")</f>
        <v/>
      </c>
      <c r="G427" s="33" t="str">
        <f>IFERROR(VLOOKUP($B427,'Tabelas auxiliares'!$A$66:$C$106,2,FALSE),"")</f>
        <v/>
      </c>
      <c r="H427" s="33" t="str">
        <f>IFERROR(VLOOKUP($B427,'Tabelas auxiliares'!$A$66:$C$106,3,FALSE),"")</f>
        <v/>
      </c>
      <c r="I427" s="205"/>
      <c r="J427" s="205"/>
      <c r="K427" s="205"/>
      <c r="L427" s="205"/>
      <c r="M427" s="205"/>
      <c r="N427" s="205"/>
      <c r="O427" s="205"/>
      <c r="P427" s="205"/>
      <c r="Q427" s="205"/>
      <c r="R427" s="205"/>
      <c r="S427" s="205"/>
      <c r="T427" s="205"/>
      <c r="U427" s="205"/>
      <c r="V427" s="205"/>
      <c r="W427" s="205"/>
      <c r="X427" s="205"/>
      <c r="Y427" s="33" t="str">
        <f t="shared" si="16"/>
        <v/>
      </c>
      <c r="Z427" s="33" t="str">
        <f>IF(T427="","",IF(AND(T427&lt;&gt;'Tabelas auxiliares'!$B$240,T427&lt;&gt;'Tabelas auxiliares'!$B$241,T427&lt;&gt;'Tabelas auxiliares'!$C$240,T427&lt;&gt;'Tabelas auxiliares'!$C$241,T427&lt;&gt;'Tabelas auxiliares'!$D$240),"FOLHA DE PESSOAL",IF(Y427='Tabelas auxiliares'!$A$241,"CUSTEIO",IF(Y427='Tabelas auxiliares'!$A$240,"INVESTIMENTO","ERRO - VERIFICAR"))))</f>
        <v/>
      </c>
      <c r="AA427" s="46" t="str">
        <f t="shared" si="17"/>
        <v/>
      </c>
      <c r="AB427" s="206"/>
      <c r="AC427" s="206"/>
      <c r="AD427" s="206"/>
      <c r="AE427" s="54" t="str">
        <f t="shared" si="18"/>
        <v/>
      </c>
      <c r="AF427" s="54"/>
      <c r="AG427" s="54"/>
      <c r="AH427" s="54"/>
      <c r="AI427" s="54"/>
      <c r="AJ427" s="54"/>
      <c r="AK427" s="54"/>
      <c r="AL427" s="54"/>
      <c r="AM427" s="54"/>
      <c r="AN427" s="54"/>
      <c r="AO427" s="54"/>
      <c r="AP427" s="54"/>
    </row>
    <row r="428" spans="1:42" x14ac:dyDescent="0.25">
      <c r="A428" s="205"/>
      <c r="F428" s="33" t="str">
        <f>IFERROR(VLOOKUP(D428,'Tabelas auxiliares'!$A$3:$B$62,2,FALSE),"")</f>
        <v/>
      </c>
      <c r="G428" s="33" t="str">
        <f>IFERROR(VLOOKUP($B428,'Tabelas auxiliares'!$A$66:$C$106,2,FALSE),"")</f>
        <v/>
      </c>
      <c r="H428" s="33" t="str">
        <f>IFERROR(VLOOKUP($B428,'Tabelas auxiliares'!$A$66:$C$106,3,FALSE),"")</f>
        <v/>
      </c>
      <c r="I428" s="205"/>
      <c r="J428" s="205"/>
      <c r="K428" s="205"/>
      <c r="L428" s="205"/>
      <c r="M428" s="205"/>
      <c r="N428" s="205"/>
      <c r="O428" s="205"/>
      <c r="P428" s="205"/>
      <c r="Q428" s="205"/>
      <c r="R428" s="205"/>
      <c r="S428" s="205"/>
      <c r="T428" s="205"/>
      <c r="U428" s="205"/>
      <c r="V428" s="205"/>
      <c r="W428" s="205"/>
      <c r="X428" s="205"/>
      <c r="Y428" s="33" t="str">
        <f t="shared" ref="Y428:Y491" si="19">LEFT(V428,1)</f>
        <v/>
      </c>
      <c r="Z428" s="33" t="str">
        <f>IF(T428="","",IF(AND(T428&lt;&gt;'Tabelas auxiliares'!$B$240,T428&lt;&gt;'Tabelas auxiliares'!$B$241,T428&lt;&gt;'Tabelas auxiliares'!$C$240,T428&lt;&gt;'Tabelas auxiliares'!$C$241,T428&lt;&gt;'Tabelas auxiliares'!$D$240),"FOLHA DE PESSOAL",IF(Y428='Tabelas auxiliares'!$A$241,"CUSTEIO",IF(Y428='Tabelas auxiliares'!$A$240,"INVESTIMENTO","ERRO - VERIFICAR"))))</f>
        <v/>
      </c>
      <c r="AA428" s="46" t="str">
        <f t="shared" si="17"/>
        <v/>
      </c>
      <c r="AB428" s="206"/>
      <c r="AC428" s="206"/>
      <c r="AD428" s="205"/>
      <c r="AE428" s="54" t="str">
        <f t="shared" si="18"/>
        <v/>
      </c>
      <c r="AF428" s="54"/>
      <c r="AG428" s="54"/>
      <c r="AH428" s="54"/>
      <c r="AI428" s="54"/>
      <c r="AJ428" s="54"/>
      <c r="AK428" s="54"/>
      <c r="AL428" s="54"/>
      <c r="AM428" s="54"/>
      <c r="AN428" s="54"/>
      <c r="AO428" s="54"/>
      <c r="AP428" s="54"/>
    </row>
    <row r="429" spans="1:42" x14ac:dyDescent="0.25">
      <c r="A429" s="205"/>
      <c r="F429" s="33" t="str">
        <f>IFERROR(VLOOKUP(D429,'Tabelas auxiliares'!$A$3:$B$62,2,FALSE),"")</f>
        <v/>
      </c>
      <c r="G429" s="33" t="str">
        <f>IFERROR(VLOOKUP($B429,'Tabelas auxiliares'!$A$66:$C$106,2,FALSE),"")</f>
        <v/>
      </c>
      <c r="H429" s="33" t="str">
        <f>IFERROR(VLOOKUP($B429,'Tabelas auxiliares'!$A$66:$C$106,3,FALSE),"")</f>
        <v/>
      </c>
      <c r="I429" s="205"/>
      <c r="J429" s="205"/>
      <c r="K429" s="205"/>
      <c r="L429" s="205"/>
      <c r="M429" s="205"/>
      <c r="N429" s="205"/>
      <c r="O429" s="205"/>
      <c r="P429" s="205"/>
      <c r="Q429" s="205"/>
      <c r="R429" s="205"/>
      <c r="S429" s="205"/>
      <c r="T429" s="205"/>
      <c r="U429" s="205"/>
      <c r="V429" s="205"/>
      <c r="W429" s="205"/>
      <c r="X429" s="205"/>
      <c r="Y429" s="33" t="str">
        <f t="shared" si="19"/>
        <v/>
      </c>
      <c r="Z429" s="33" t="str">
        <f>IF(T429="","",IF(AND(T429&lt;&gt;'Tabelas auxiliares'!$B$240,T429&lt;&gt;'Tabelas auxiliares'!$B$241,T429&lt;&gt;'Tabelas auxiliares'!$C$240,T429&lt;&gt;'Tabelas auxiliares'!$C$241,T429&lt;&gt;'Tabelas auxiliares'!$D$240),"FOLHA DE PESSOAL",IF(Y429='Tabelas auxiliares'!$A$241,"CUSTEIO",IF(Y429='Tabelas auxiliares'!$A$240,"INVESTIMENTO","ERRO - VERIFICAR"))))</f>
        <v/>
      </c>
      <c r="AA429" s="46" t="str">
        <f t="shared" ref="AA429:AA492" si="20">IF(AB429+AC429+AD429&lt;&gt;0,AB429+AC429+AD429,"")</f>
        <v/>
      </c>
      <c r="AB429" s="206"/>
      <c r="AC429" s="206"/>
      <c r="AD429" s="206"/>
      <c r="AE429" s="54" t="str">
        <f t="shared" si="18"/>
        <v/>
      </c>
      <c r="AF429" s="54"/>
      <c r="AG429" s="54"/>
      <c r="AH429" s="54"/>
      <c r="AI429" s="54"/>
      <c r="AJ429" s="54"/>
      <c r="AK429" s="54"/>
      <c r="AL429" s="54"/>
      <c r="AM429" s="54"/>
      <c r="AN429" s="54"/>
      <c r="AO429" s="54"/>
      <c r="AP429" s="54"/>
    </row>
    <row r="430" spans="1:42" x14ac:dyDescent="0.25">
      <c r="A430" s="205"/>
      <c r="F430" s="33" t="str">
        <f>IFERROR(VLOOKUP(D430,'Tabelas auxiliares'!$A$3:$B$62,2,FALSE),"")</f>
        <v/>
      </c>
      <c r="G430" s="33" t="str">
        <f>IFERROR(VLOOKUP($B430,'Tabelas auxiliares'!$A$66:$C$106,2,FALSE),"")</f>
        <v/>
      </c>
      <c r="H430" s="33" t="str">
        <f>IFERROR(VLOOKUP($B430,'Tabelas auxiliares'!$A$66:$C$106,3,FALSE),"")</f>
        <v/>
      </c>
      <c r="I430" s="205"/>
      <c r="J430" s="205"/>
      <c r="K430" s="205"/>
      <c r="L430" s="205"/>
      <c r="M430" s="205"/>
      <c r="N430" s="205"/>
      <c r="O430" s="205"/>
      <c r="P430" s="205"/>
      <c r="Q430" s="205"/>
      <c r="R430" s="205"/>
      <c r="S430" s="205"/>
      <c r="T430" s="205"/>
      <c r="U430" s="205"/>
      <c r="V430" s="205"/>
      <c r="W430" s="205"/>
      <c r="X430" s="205"/>
      <c r="Y430" s="33" t="str">
        <f t="shared" si="19"/>
        <v/>
      </c>
      <c r="Z430" s="33" t="str">
        <f>IF(T430="","",IF(AND(T430&lt;&gt;'Tabelas auxiliares'!$B$240,T430&lt;&gt;'Tabelas auxiliares'!$B$241,T430&lt;&gt;'Tabelas auxiliares'!$C$240,T430&lt;&gt;'Tabelas auxiliares'!$C$241,T430&lt;&gt;'Tabelas auxiliares'!$D$240),"FOLHA DE PESSOAL",IF(Y430='Tabelas auxiliares'!$A$241,"CUSTEIO",IF(Y430='Tabelas auxiliares'!$A$240,"INVESTIMENTO","ERRO - VERIFICAR"))))</f>
        <v/>
      </c>
      <c r="AA430" s="46" t="str">
        <f t="shared" si="20"/>
        <v/>
      </c>
      <c r="AB430" s="206"/>
      <c r="AC430" s="206"/>
      <c r="AD430" s="206"/>
      <c r="AE430" s="54" t="str">
        <f t="shared" si="18"/>
        <v/>
      </c>
      <c r="AF430" s="54"/>
      <c r="AG430" s="54"/>
      <c r="AH430" s="54"/>
      <c r="AI430" s="54"/>
      <c r="AJ430" s="54"/>
      <c r="AK430" s="54"/>
      <c r="AL430" s="54"/>
      <c r="AM430" s="54"/>
      <c r="AN430" s="54"/>
      <c r="AO430" s="54"/>
      <c r="AP430" s="54"/>
    </row>
    <row r="431" spans="1:42" x14ac:dyDescent="0.25">
      <c r="A431" s="205"/>
      <c r="F431" s="33" t="str">
        <f>IFERROR(VLOOKUP(D431,'Tabelas auxiliares'!$A$3:$B$62,2,FALSE),"")</f>
        <v/>
      </c>
      <c r="G431" s="33" t="str">
        <f>IFERROR(VLOOKUP($B431,'Tabelas auxiliares'!$A$66:$C$106,2,FALSE),"")</f>
        <v/>
      </c>
      <c r="H431" s="33" t="str">
        <f>IFERROR(VLOOKUP($B431,'Tabelas auxiliares'!$A$66:$C$106,3,FALSE),"")</f>
        <v/>
      </c>
      <c r="I431" s="205"/>
      <c r="J431" s="205"/>
      <c r="K431" s="205"/>
      <c r="L431" s="205"/>
      <c r="M431" s="205"/>
      <c r="N431" s="205"/>
      <c r="O431" s="205"/>
      <c r="P431" s="205"/>
      <c r="Q431" s="205"/>
      <c r="R431" s="205"/>
      <c r="S431" s="205"/>
      <c r="T431" s="205"/>
      <c r="U431" s="205"/>
      <c r="V431" s="205"/>
      <c r="W431" s="205"/>
      <c r="X431" s="205"/>
      <c r="Y431" s="33" t="str">
        <f t="shared" si="19"/>
        <v/>
      </c>
      <c r="Z431" s="33" t="str">
        <f>IF(T431="","",IF(AND(T431&lt;&gt;'Tabelas auxiliares'!$B$240,T431&lt;&gt;'Tabelas auxiliares'!$B$241,T431&lt;&gt;'Tabelas auxiliares'!$C$240,T431&lt;&gt;'Tabelas auxiliares'!$C$241,T431&lt;&gt;'Tabelas auxiliares'!$D$240),"FOLHA DE PESSOAL",IF(Y431='Tabelas auxiliares'!$A$241,"CUSTEIO",IF(Y431='Tabelas auxiliares'!$A$240,"INVESTIMENTO","ERRO - VERIFICAR"))))</f>
        <v/>
      </c>
      <c r="AA431" s="46" t="str">
        <f t="shared" si="20"/>
        <v/>
      </c>
      <c r="AB431" s="206"/>
      <c r="AC431" s="206"/>
      <c r="AD431" s="206"/>
      <c r="AE431" s="54" t="str">
        <f t="shared" si="18"/>
        <v/>
      </c>
      <c r="AF431" s="54"/>
      <c r="AG431" s="54"/>
      <c r="AH431" s="54"/>
      <c r="AI431" s="54"/>
      <c r="AJ431" s="54"/>
      <c r="AK431" s="54"/>
      <c r="AL431" s="54"/>
      <c r="AM431" s="54"/>
      <c r="AN431" s="54"/>
      <c r="AO431" s="54"/>
      <c r="AP431" s="54"/>
    </row>
    <row r="432" spans="1:42" x14ac:dyDescent="0.25">
      <c r="A432" s="205"/>
      <c r="F432" s="33" t="str">
        <f>IFERROR(VLOOKUP(D432,'Tabelas auxiliares'!$A$3:$B$62,2,FALSE),"")</f>
        <v/>
      </c>
      <c r="G432" s="33" t="str">
        <f>IFERROR(VLOOKUP($B432,'Tabelas auxiliares'!$A$66:$C$106,2,FALSE),"")</f>
        <v/>
      </c>
      <c r="H432" s="33" t="str">
        <f>IFERROR(VLOOKUP($B432,'Tabelas auxiliares'!$A$66:$C$106,3,FALSE),"")</f>
        <v/>
      </c>
      <c r="I432" s="205"/>
      <c r="J432" s="205"/>
      <c r="K432" s="205"/>
      <c r="L432" s="205"/>
      <c r="M432" s="205"/>
      <c r="N432" s="205"/>
      <c r="O432" s="205"/>
      <c r="P432" s="205"/>
      <c r="Q432" s="205"/>
      <c r="R432" s="205"/>
      <c r="S432" s="205"/>
      <c r="T432" s="205"/>
      <c r="U432" s="205"/>
      <c r="V432" s="205"/>
      <c r="W432" s="205"/>
      <c r="X432" s="205"/>
      <c r="Y432" s="33" t="str">
        <f t="shared" si="19"/>
        <v/>
      </c>
      <c r="Z432" s="33" t="str">
        <f>IF(T432="","",IF(AND(T432&lt;&gt;'Tabelas auxiliares'!$B$240,T432&lt;&gt;'Tabelas auxiliares'!$B$241,T432&lt;&gt;'Tabelas auxiliares'!$C$240,T432&lt;&gt;'Tabelas auxiliares'!$C$241,T432&lt;&gt;'Tabelas auxiliares'!$D$240),"FOLHA DE PESSOAL",IF(Y432='Tabelas auxiliares'!$A$241,"CUSTEIO",IF(Y432='Tabelas auxiliares'!$A$240,"INVESTIMENTO","ERRO - VERIFICAR"))))</f>
        <v/>
      </c>
      <c r="AA432" s="46" t="str">
        <f t="shared" si="20"/>
        <v/>
      </c>
      <c r="AB432" s="206"/>
      <c r="AC432" s="206"/>
      <c r="AD432" s="206"/>
      <c r="AE432" s="54" t="str">
        <f t="shared" si="18"/>
        <v/>
      </c>
      <c r="AF432" s="54"/>
      <c r="AG432" s="54"/>
      <c r="AH432" s="54"/>
      <c r="AI432" s="54"/>
      <c r="AJ432" s="54"/>
      <c r="AK432" s="54"/>
      <c r="AL432" s="54"/>
      <c r="AM432" s="54"/>
      <c r="AN432" s="54"/>
      <c r="AO432" s="54"/>
      <c r="AP432" s="54"/>
    </row>
    <row r="433" spans="1:42" x14ac:dyDescent="0.25">
      <c r="A433" s="205"/>
      <c r="F433" s="33" t="str">
        <f>IFERROR(VLOOKUP(D433,'Tabelas auxiliares'!$A$3:$B$62,2,FALSE),"")</f>
        <v/>
      </c>
      <c r="G433" s="33" t="str">
        <f>IFERROR(VLOOKUP($B433,'Tabelas auxiliares'!$A$66:$C$106,2,FALSE),"")</f>
        <v/>
      </c>
      <c r="H433" s="33" t="str">
        <f>IFERROR(VLOOKUP($B433,'Tabelas auxiliares'!$A$66:$C$106,3,FALSE),"")</f>
        <v/>
      </c>
      <c r="I433" s="205"/>
      <c r="J433" s="205"/>
      <c r="K433" s="205"/>
      <c r="L433" s="205"/>
      <c r="M433" s="205"/>
      <c r="N433" s="205"/>
      <c r="O433" s="205"/>
      <c r="P433" s="205"/>
      <c r="Q433" s="205"/>
      <c r="R433" s="205"/>
      <c r="S433" s="205"/>
      <c r="T433" s="205"/>
      <c r="U433" s="205"/>
      <c r="V433" s="205"/>
      <c r="W433" s="205"/>
      <c r="X433" s="205"/>
      <c r="Y433" s="33" t="str">
        <f t="shared" si="19"/>
        <v/>
      </c>
      <c r="Z433" s="33" t="str">
        <f>IF(T433="","",IF(AND(T433&lt;&gt;'Tabelas auxiliares'!$B$240,T433&lt;&gt;'Tabelas auxiliares'!$B$241,T433&lt;&gt;'Tabelas auxiliares'!$C$240,T433&lt;&gt;'Tabelas auxiliares'!$C$241,T433&lt;&gt;'Tabelas auxiliares'!$D$240),"FOLHA DE PESSOAL",IF(Y433='Tabelas auxiliares'!$A$241,"CUSTEIO",IF(Y433='Tabelas auxiliares'!$A$240,"INVESTIMENTO","ERRO - VERIFICAR"))))</f>
        <v/>
      </c>
      <c r="AA433" s="46" t="str">
        <f t="shared" si="20"/>
        <v/>
      </c>
      <c r="AB433" s="206"/>
      <c r="AC433" s="206"/>
      <c r="AD433" s="206"/>
      <c r="AE433" s="54" t="str">
        <f t="shared" si="18"/>
        <v/>
      </c>
      <c r="AF433" s="54"/>
      <c r="AG433" s="54"/>
      <c r="AH433" s="54"/>
      <c r="AI433" s="54"/>
      <c r="AJ433" s="54"/>
      <c r="AK433" s="54"/>
      <c r="AL433" s="54"/>
      <c r="AM433" s="54"/>
      <c r="AN433" s="54"/>
      <c r="AO433" s="54"/>
      <c r="AP433" s="54"/>
    </row>
    <row r="434" spans="1:42" x14ac:dyDescent="0.25">
      <c r="A434" s="205"/>
      <c r="F434" s="33" t="str">
        <f>IFERROR(VLOOKUP(D434,'Tabelas auxiliares'!$A$3:$B$62,2,FALSE),"")</f>
        <v/>
      </c>
      <c r="G434" s="33" t="str">
        <f>IFERROR(VLOOKUP($B434,'Tabelas auxiliares'!$A$66:$C$106,2,FALSE),"")</f>
        <v/>
      </c>
      <c r="H434" s="33" t="str">
        <f>IFERROR(VLOOKUP($B434,'Tabelas auxiliares'!$A$66:$C$106,3,FALSE),"")</f>
        <v/>
      </c>
      <c r="I434" s="205"/>
      <c r="J434" s="205"/>
      <c r="K434" s="205"/>
      <c r="L434" s="205"/>
      <c r="M434" s="205"/>
      <c r="N434" s="205"/>
      <c r="O434" s="205"/>
      <c r="P434" s="205"/>
      <c r="Q434" s="205"/>
      <c r="R434" s="205"/>
      <c r="S434" s="205"/>
      <c r="T434" s="205"/>
      <c r="U434" s="205"/>
      <c r="V434" s="205"/>
      <c r="W434" s="205"/>
      <c r="X434" s="205"/>
      <c r="Y434" s="33" t="str">
        <f t="shared" si="19"/>
        <v/>
      </c>
      <c r="Z434" s="33" t="str">
        <f>IF(T434="","",IF(AND(T434&lt;&gt;'Tabelas auxiliares'!$B$240,T434&lt;&gt;'Tabelas auxiliares'!$B$241,T434&lt;&gt;'Tabelas auxiliares'!$C$240,T434&lt;&gt;'Tabelas auxiliares'!$C$241,T434&lt;&gt;'Tabelas auxiliares'!$D$240),"FOLHA DE PESSOAL",IF(Y434='Tabelas auxiliares'!$A$241,"CUSTEIO",IF(Y434='Tabelas auxiliares'!$A$240,"INVESTIMENTO","ERRO - VERIFICAR"))))</f>
        <v/>
      </c>
      <c r="AA434" s="46" t="str">
        <f t="shared" si="20"/>
        <v/>
      </c>
      <c r="AB434" s="206"/>
      <c r="AC434" s="206"/>
      <c r="AD434" s="206"/>
      <c r="AE434" s="54" t="str">
        <f t="shared" si="18"/>
        <v/>
      </c>
      <c r="AF434" s="54"/>
      <c r="AG434" s="54"/>
      <c r="AH434" s="54"/>
      <c r="AI434" s="54"/>
      <c r="AJ434" s="54"/>
      <c r="AK434" s="54"/>
      <c r="AL434" s="54"/>
      <c r="AM434" s="54"/>
      <c r="AN434" s="54"/>
      <c r="AO434" s="54"/>
      <c r="AP434" s="54"/>
    </row>
    <row r="435" spans="1:42" x14ac:dyDescent="0.25">
      <c r="A435" s="205"/>
      <c r="F435" s="33" t="str">
        <f>IFERROR(VLOOKUP(D435,'Tabelas auxiliares'!$A$3:$B$62,2,FALSE),"")</f>
        <v/>
      </c>
      <c r="G435" s="33" t="str">
        <f>IFERROR(VLOOKUP($B435,'Tabelas auxiliares'!$A$66:$C$106,2,FALSE),"")</f>
        <v/>
      </c>
      <c r="H435" s="33" t="str">
        <f>IFERROR(VLOOKUP($B435,'Tabelas auxiliares'!$A$66:$C$106,3,FALSE),"")</f>
        <v/>
      </c>
      <c r="I435" s="205"/>
      <c r="J435" s="205"/>
      <c r="K435" s="205"/>
      <c r="L435" s="205"/>
      <c r="M435" s="205"/>
      <c r="N435" s="205"/>
      <c r="O435" s="205"/>
      <c r="P435" s="205"/>
      <c r="Q435" s="205"/>
      <c r="R435" s="205"/>
      <c r="S435" s="205"/>
      <c r="T435" s="205"/>
      <c r="U435" s="205"/>
      <c r="V435" s="205"/>
      <c r="W435" s="205"/>
      <c r="X435" s="205"/>
      <c r="Y435" s="33" t="str">
        <f t="shared" si="19"/>
        <v/>
      </c>
      <c r="Z435" s="33" t="str">
        <f>IF(T435="","",IF(AND(T435&lt;&gt;'Tabelas auxiliares'!$B$240,T435&lt;&gt;'Tabelas auxiliares'!$B$241,T435&lt;&gt;'Tabelas auxiliares'!$C$240,T435&lt;&gt;'Tabelas auxiliares'!$C$241,T435&lt;&gt;'Tabelas auxiliares'!$D$240),"FOLHA DE PESSOAL",IF(Y435='Tabelas auxiliares'!$A$241,"CUSTEIO",IF(Y435='Tabelas auxiliares'!$A$240,"INVESTIMENTO","ERRO - VERIFICAR"))))</f>
        <v/>
      </c>
      <c r="AA435" s="46" t="str">
        <f t="shared" si="20"/>
        <v/>
      </c>
      <c r="AB435" s="206"/>
      <c r="AC435" s="206"/>
      <c r="AD435" s="206"/>
      <c r="AE435" s="54" t="str">
        <f t="shared" si="18"/>
        <v/>
      </c>
      <c r="AF435" s="54"/>
      <c r="AG435" s="54"/>
      <c r="AH435" s="54"/>
      <c r="AI435" s="54"/>
      <c r="AJ435" s="54"/>
      <c r="AK435" s="54"/>
      <c r="AL435" s="54"/>
      <c r="AM435" s="54"/>
      <c r="AN435" s="54"/>
      <c r="AO435" s="54"/>
      <c r="AP435" s="54"/>
    </row>
    <row r="436" spans="1:42" x14ac:dyDescent="0.25">
      <c r="A436" s="205"/>
      <c r="F436" s="33" t="str">
        <f>IFERROR(VLOOKUP(D436,'Tabelas auxiliares'!$A$3:$B$62,2,FALSE),"")</f>
        <v/>
      </c>
      <c r="G436" s="33" t="str">
        <f>IFERROR(VLOOKUP($B436,'Tabelas auxiliares'!$A$66:$C$106,2,FALSE),"")</f>
        <v/>
      </c>
      <c r="H436" s="33" t="str">
        <f>IFERROR(VLOOKUP($B436,'Tabelas auxiliares'!$A$66:$C$106,3,FALSE),"")</f>
        <v/>
      </c>
      <c r="I436" s="205"/>
      <c r="J436" s="205"/>
      <c r="K436" s="205"/>
      <c r="L436" s="205"/>
      <c r="M436" s="205"/>
      <c r="N436" s="205"/>
      <c r="O436" s="205"/>
      <c r="P436" s="205"/>
      <c r="Q436" s="205"/>
      <c r="R436" s="205"/>
      <c r="S436" s="205"/>
      <c r="T436" s="205"/>
      <c r="U436" s="205"/>
      <c r="V436" s="205"/>
      <c r="W436" s="205"/>
      <c r="X436" s="205"/>
      <c r="Y436" s="33" t="str">
        <f t="shared" si="19"/>
        <v/>
      </c>
      <c r="Z436" s="33" t="str">
        <f>IF(T436="","",IF(AND(T436&lt;&gt;'Tabelas auxiliares'!$B$240,T436&lt;&gt;'Tabelas auxiliares'!$B$241,T436&lt;&gt;'Tabelas auxiliares'!$C$240,T436&lt;&gt;'Tabelas auxiliares'!$C$241,T436&lt;&gt;'Tabelas auxiliares'!$D$240),"FOLHA DE PESSOAL",IF(Y436='Tabelas auxiliares'!$A$241,"CUSTEIO",IF(Y436='Tabelas auxiliares'!$A$240,"INVESTIMENTO","ERRO - VERIFICAR"))))</f>
        <v/>
      </c>
      <c r="AA436" s="46" t="str">
        <f t="shared" si="20"/>
        <v/>
      </c>
      <c r="AB436" s="206"/>
      <c r="AC436" s="206"/>
      <c r="AD436" s="206"/>
      <c r="AE436" s="54" t="str">
        <f t="shared" si="18"/>
        <v/>
      </c>
      <c r="AF436" s="54"/>
      <c r="AG436" s="54"/>
      <c r="AH436" s="54"/>
      <c r="AI436" s="54"/>
      <c r="AJ436" s="54"/>
      <c r="AK436" s="54"/>
      <c r="AL436" s="54"/>
      <c r="AM436" s="54"/>
      <c r="AN436" s="54"/>
      <c r="AO436" s="54"/>
      <c r="AP436" s="54"/>
    </row>
    <row r="437" spans="1:42" x14ac:dyDescent="0.25">
      <c r="A437" s="205"/>
      <c r="F437" s="33" t="str">
        <f>IFERROR(VLOOKUP(D437,'Tabelas auxiliares'!$A$3:$B$62,2,FALSE),"")</f>
        <v/>
      </c>
      <c r="G437" s="33" t="str">
        <f>IFERROR(VLOOKUP($B437,'Tabelas auxiliares'!$A$66:$C$106,2,FALSE),"")</f>
        <v/>
      </c>
      <c r="H437" s="33" t="str">
        <f>IFERROR(VLOOKUP($B437,'Tabelas auxiliares'!$A$66:$C$106,3,FALSE),"")</f>
        <v/>
      </c>
      <c r="I437" s="205"/>
      <c r="J437" s="205"/>
      <c r="K437" s="205"/>
      <c r="L437" s="205"/>
      <c r="M437" s="205"/>
      <c r="N437" s="205"/>
      <c r="O437" s="205"/>
      <c r="P437" s="205"/>
      <c r="Q437" s="205"/>
      <c r="R437" s="205"/>
      <c r="S437" s="205"/>
      <c r="T437" s="205"/>
      <c r="U437" s="205"/>
      <c r="V437" s="205"/>
      <c r="W437" s="205"/>
      <c r="X437" s="205"/>
      <c r="Y437" s="33" t="str">
        <f t="shared" si="19"/>
        <v/>
      </c>
      <c r="Z437" s="33" t="str">
        <f>IF(T437="","",IF(AND(T437&lt;&gt;'Tabelas auxiliares'!$B$240,T437&lt;&gt;'Tabelas auxiliares'!$B$241,T437&lt;&gt;'Tabelas auxiliares'!$C$240,T437&lt;&gt;'Tabelas auxiliares'!$C$241,T437&lt;&gt;'Tabelas auxiliares'!$D$240),"FOLHA DE PESSOAL",IF(Y437='Tabelas auxiliares'!$A$241,"CUSTEIO",IF(Y437='Tabelas auxiliares'!$A$240,"INVESTIMENTO","ERRO - VERIFICAR"))))</f>
        <v/>
      </c>
      <c r="AA437" s="46" t="str">
        <f t="shared" si="20"/>
        <v/>
      </c>
      <c r="AB437" s="206"/>
      <c r="AC437" s="206"/>
      <c r="AD437" s="206"/>
      <c r="AE437" s="54" t="str">
        <f t="shared" si="18"/>
        <v/>
      </c>
      <c r="AF437" s="54"/>
      <c r="AG437" s="54"/>
      <c r="AH437" s="54"/>
      <c r="AI437" s="54"/>
      <c r="AJ437" s="54"/>
      <c r="AK437" s="54"/>
      <c r="AL437" s="54"/>
      <c r="AM437" s="54"/>
      <c r="AN437" s="54"/>
      <c r="AO437" s="54"/>
      <c r="AP437" s="54"/>
    </row>
    <row r="438" spans="1:42" x14ac:dyDescent="0.25">
      <c r="A438" s="205"/>
      <c r="F438" s="33" t="str">
        <f>IFERROR(VLOOKUP(D438,'Tabelas auxiliares'!$A$3:$B$62,2,FALSE),"")</f>
        <v/>
      </c>
      <c r="G438" s="33" t="str">
        <f>IFERROR(VLOOKUP($B438,'Tabelas auxiliares'!$A$66:$C$106,2,FALSE),"")</f>
        <v/>
      </c>
      <c r="H438" s="33" t="str">
        <f>IFERROR(VLOOKUP($B438,'Tabelas auxiliares'!$A$66:$C$106,3,FALSE),"")</f>
        <v/>
      </c>
      <c r="I438" s="205"/>
      <c r="J438" s="205"/>
      <c r="K438" s="205"/>
      <c r="L438" s="205"/>
      <c r="M438" s="205"/>
      <c r="N438" s="205"/>
      <c r="O438" s="205"/>
      <c r="P438" s="205"/>
      <c r="Q438" s="205"/>
      <c r="R438" s="205"/>
      <c r="S438" s="205"/>
      <c r="T438" s="205"/>
      <c r="U438" s="205"/>
      <c r="V438" s="205"/>
      <c r="W438" s="205"/>
      <c r="X438" s="205"/>
      <c r="Y438" s="33" t="str">
        <f t="shared" si="19"/>
        <v/>
      </c>
      <c r="Z438" s="33" t="str">
        <f>IF(T438="","",IF(AND(T438&lt;&gt;'Tabelas auxiliares'!$B$240,T438&lt;&gt;'Tabelas auxiliares'!$B$241,T438&lt;&gt;'Tabelas auxiliares'!$C$240,T438&lt;&gt;'Tabelas auxiliares'!$C$241,T438&lt;&gt;'Tabelas auxiliares'!$D$240),"FOLHA DE PESSOAL",IF(Y438='Tabelas auxiliares'!$A$241,"CUSTEIO",IF(Y438='Tabelas auxiliares'!$A$240,"INVESTIMENTO","ERRO - VERIFICAR"))))</f>
        <v/>
      </c>
      <c r="AA438" s="46" t="str">
        <f t="shared" si="20"/>
        <v/>
      </c>
      <c r="AB438" s="206"/>
      <c r="AC438" s="206"/>
      <c r="AD438" s="206"/>
      <c r="AE438" s="54" t="str">
        <f t="shared" si="18"/>
        <v/>
      </c>
      <c r="AF438" s="54"/>
      <c r="AG438" s="54"/>
      <c r="AH438" s="54"/>
      <c r="AI438" s="54"/>
      <c r="AJ438" s="54"/>
      <c r="AK438" s="54"/>
      <c r="AL438" s="54"/>
      <c r="AM438" s="54"/>
      <c r="AN438" s="54"/>
      <c r="AO438" s="54"/>
      <c r="AP438" s="54"/>
    </row>
    <row r="439" spans="1:42" x14ac:dyDescent="0.25">
      <c r="A439" s="205"/>
      <c r="F439" s="33" t="str">
        <f>IFERROR(VLOOKUP(D439,'Tabelas auxiliares'!$A$3:$B$62,2,FALSE),"")</f>
        <v/>
      </c>
      <c r="G439" s="33" t="str">
        <f>IFERROR(VLOOKUP($B439,'Tabelas auxiliares'!$A$66:$C$106,2,FALSE),"")</f>
        <v/>
      </c>
      <c r="H439" s="33" t="str">
        <f>IFERROR(VLOOKUP($B439,'Tabelas auxiliares'!$A$66:$C$106,3,FALSE),"")</f>
        <v/>
      </c>
      <c r="I439" s="205"/>
      <c r="J439" s="205"/>
      <c r="K439" s="205"/>
      <c r="L439" s="205"/>
      <c r="M439" s="205"/>
      <c r="N439" s="205"/>
      <c r="O439" s="205"/>
      <c r="P439" s="205"/>
      <c r="Q439" s="205"/>
      <c r="R439" s="205"/>
      <c r="S439" s="205"/>
      <c r="T439" s="205"/>
      <c r="U439" s="205"/>
      <c r="V439" s="205"/>
      <c r="W439" s="205"/>
      <c r="X439" s="205"/>
      <c r="Y439" s="33" t="str">
        <f t="shared" si="19"/>
        <v/>
      </c>
      <c r="Z439" s="33" t="str">
        <f>IF(T439="","",IF(AND(T439&lt;&gt;'Tabelas auxiliares'!$B$240,T439&lt;&gt;'Tabelas auxiliares'!$B$241,T439&lt;&gt;'Tabelas auxiliares'!$C$240,T439&lt;&gt;'Tabelas auxiliares'!$C$241,T439&lt;&gt;'Tabelas auxiliares'!$D$240),"FOLHA DE PESSOAL",IF(Y439='Tabelas auxiliares'!$A$241,"CUSTEIO",IF(Y439='Tabelas auxiliares'!$A$240,"INVESTIMENTO","ERRO - VERIFICAR"))))</f>
        <v/>
      </c>
      <c r="AA439" s="46" t="str">
        <f t="shared" si="20"/>
        <v/>
      </c>
      <c r="AB439" s="206"/>
      <c r="AC439" s="206"/>
      <c r="AD439" s="206"/>
      <c r="AE439" s="54" t="str">
        <f t="shared" si="18"/>
        <v/>
      </c>
      <c r="AF439" s="54"/>
      <c r="AG439" s="54"/>
      <c r="AH439" s="54"/>
      <c r="AI439" s="54"/>
      <c r="AJ439" s="54"/>
      <c r="AK439" s="54"/>
      <c r="AL439" s="54"/>
      <c r="AM439" s="54"/>
      <c r="AN439" s="54"/>
      <c r="AO439" s="54"/>
      <c r="AP439" s="54"/>
    </row>
    <row r="440" spans="1:42" x14ac:dyDescent="0.25">
      <c r="A440" s="205"/>
      <c r="F440" s="33" t="str">
        <f>IFERROR(VLOOKUP(D440,'Tabelas auxiliares'!$A$3:$B$62,2,FALSE),"")</f>
        <v/>
      </c>
      <c r="G440" s="33" t="str">
        <f>IFERROR(VLOOKUP($B440,'Tabelas auxiliares'!$A$66:$C$106,2,FALSE),"")</f>
        <v/>
      </c>
      <c r="H440" s="33" t="str">
        <f>IFERROR(VLOOKUP($B440,'Tabelas auxiliares'!$A$66:$C$106,3,FALSE),"")</f>
        <v/>
      </c>
      <c r="I440" s="205"/>
      <c r="J440" s="205"/>
      <c r="K440" s="205"/>
      <c r="L440" s="205"/>
      <c r="M440" s="205"/>
      <c r="N440" s="205"/>
      <c r="O440" s="205"/>
      <c r="P440" s="205"/>
      <c r="Q440" s="205"/>
      <c r="R440" s="205"/>
      <c r="S440" s="205"/>
      <c r="T440" s="205"/>
      <c r="U440" s="205"/>
      <c r="V440" s="205"/>
      <c r="W440" s="205"/>
      <c r="X440" s="205"/>
      <c r="Y440" s="33" t="str">
        <f t="shared" si="19"/>
        <v/>
      </c>
      <c r="Z440" s="33" t="str">
        <f>IF(T440="","",IF(AND(T440&lt;&gt;'Tabelas auxiliares'!$B$240,T440&lt;&gt;'Tabelas auxiliares'!$B$241,T440&lt;&gt;'Tabelas auxiliares'!$C$240,T440&lt;&gt;'Tabelas auxiliares'!$C$241,T440&lt;&gt;'Tabelas auxiliares'!$D$240),"FOLHA DE PESSOAL",IF(Y440='Tabelas auxiliares'!$A$241,"CUSTEIO",IF(Y440='Tabelas auxiliares'!$A$240,"INVESTIMENTO","ERRO - VERIFICAR"))))</f>
        <v/>
      </c>
      <c r="AA440" s="46" t="str">
        <f t="shared" si="20"/>
        <v/>
      </c>
      <c r="AB440" s="206"/>
      <c r="AC440" s="206"/>
      <c r="AD440" s="206"/>
      <c r="AE440" s="54" t="str">
        <f t="shared" si="18"/>
        <v/>
      </c>
      <c r="AF440" s="54"/>
      <c r="AG440" s="54"/>
      <c r="AH440" s="54"/>
      <c r="AI440" s="54"/>
      <c r="AJ440" s="54"/>
      <c r="AK440" s="54"/>
      <c r="AL440" s="54"/>
      <c r="AM440" s="54"/>
      <c r="AN440" s="54"/>
      <c r="AO440" s="54"/>
      <c r="AP440" s="54"/>
    </row>
    <row r="441" spans="1:42" x14ac:dyDescent="0.25">
      <c r="A441" s="205"/>
      <c r="F441" s="33" t="str">
        <f>IFERROR(VLOOKUP(D441,'Tabelas auxiliares'!$A$3:$B$62,2,FALSE),"")</f>
        <v/>
      </c>
      <c r="G441" s="33" t="str">
        <f>IFERROR(VLOOKUP($B441,'Tabelas auxiliares'!$A$66:$C$106,2,FALSE),"")</f>
        <v/>
      </c>
      <c r="H441" s="33" t="str">
        <f>IFERROR(VLOOKUP($B441,'Tabelas auxiliares'!$A$66:$C$106,3,FALSE),"")</f>
        <v/>
      </c>
      <c r="I441" s="205"/>
      <c r="J441" s="205"/>
      <c r="K441" s="205"/>
      <c r="L441" s="205"/>
      <c r="M441" s="205"/>
      <c r="N441" s="205"/>
      <c r="O441" s="205"/>
      <c r="P441" s="205"/>
      <c r="Q441" s="205"/>
      <c r="R441" s="205"/>
      <c r="S441" s="205"/>
      <c r="T441" s="205"/>
      <c r="U441" s="205"/>
      <c r="V441" s="205"/>
      <c r="W441" s="205"/>
      <c r="X441" s="205"/>
      <c r="Y441" s="33" t="str">
        <f t="shared" si="19"/>
        <v/>
      </c>
      <c r="Z441" s="33" t="str">
        <f>IF(T441="","",IF(AND(T441&lt;&gt;'Tabelas auxiliares'!$B$240,T441&lt;&gt;'Tabelas auxiliares'!$B$241,T441&lt;&gt;'Tabelas auxiliares'!$C$240,T441&lt;&gt;'Tabelas auxiliares'!$C$241,T441&lt;&gt;'Tabelas auxiliares'!$D$240),"FOLHA DE PESSOAL",IF(Y441='Tabelas auxiliares'!$A$241,"CUSTEIO",IF(Y441='Tabelas auxiliares'!$A$240,"INVESTIMENTO","ERRO - VERIFICAR"))))</f>
        <v/>
      </c>
      <c r="AA441" s="46" t="str">
        <f t="shared" si="20"/>
        <v/>
      </c>
      <c r="AB441" s="206"/>
      <c r="AC441" s="206"/>
      <c r="AD441" s="206"/>
      <c r="AE441" s="54" t="str">
        <f t="shared" si="18"/>
        <v/>
      </c>
      <c r="AF441" s="54"/>
      <c r="AG441" s="54"/>
      <c r="AH441" s="54"/>
      <c r="AI441" s="54"/>
      <c r="AJ441" s="54"/>
      <c r="AK441" s="54"/>
      <c r="AL441" s="54"/>
      <c r="AM441" s="54"/>
      <c r="AN441" s="54"/>
      <c r="AO441" s="54"/>
      <c r="AP441" s="54"/>
    </row>
    <row r="442" spans="1:42" x14ac:dyDescent="0.25">
      <c r="A442" s="205"/>
      <c r="F442" s="33" t="str">
        <f>IFERROR(VLOOKUP(D442,'Tabelas auxiliares'!$A$3:$B$62,2,FALSE),"")</f>
        <v/>
      </c>
      <c r="G442" s="33" t="str">
        <f>IFERROR(VLOOKUP($B442,'Tabelas auxiliares'!$A$66:$C$106,2,FALSE),"")</f>
        <v/>
      </c>
      <c r="H442" s="33" t="str">
        <f>IFERROR(VLOOKUP($B442,'Tabelas auxiliares'!$A$66:$C$106,3,FALSE),"")</f>
        <v/>
      </c>
      <c r="I442" s="205"/>
      <c r="J442" s="205"/>
      <c r="K442" s="205"/>
      <c r="L442" s="205"/>
      <c r="M442" s="205"/>
      <c r="N442" s="205"/>
      <c r="O442" s="205"/>
      <c r="P442" s="205"/>
      <c r="Q442" s="205"/>
      <c r="R442" s="205"/>
      <c r="S442" s="205"/>
      <c r="T442" s="205"/>
      <c r="U442" s="205"/>
      <c r="V442" s="205"/>
      <c r="W442" s="205"/>
      <c r="X442" s="205"/>
      <c r="Y442" s="33" t="str">
        <f t="shared" si="19"/>
        <v/>
      </c>
      <c r="Z442" s="33" t="str">
        <f>IF(T442="","",IF(AND(T442&lt;&gt;'Tabelas auxiliares'!$B$240,T442&lt;&gt;'Tabelas auxiliares'!$B$241,T442&lt;&gt;'Tabelas auxiliares'!$C$240,T442&lt;&gt;'Tabelas auxiliares'!$C$241,T442&lt;&gt;'Tabelas auxiliares'!$D$240),"FOLHA DE PESSOAL",IF(Y442='Tabelas auxiliares'!$A$241,"CUSTEIO",IF(Y442='Tabelas auxiliares'!$A$240,"INVESTIMENTO","ERRO - VERIFICAR"))))</f>
        <v/>
      </c>
      <c r="AA442" s="46" t="str">
        <f t="shared" si="20"/>
        <v/>
      </c>
      <c r="AB442" s="206"/>
      <c r="AC442" s="206"/>
      <c r="AD442" s="206"/>
      <c r="AE442" s="54" t="str">
        <f t="shared" si="18"/>
        <v/>
      </c>
      <c r="AF442" s="54"/>
      <c r="AG442" s="54"/>
      <c r="AH442" s="54"/>
      <c r="AI442" s="54"/>
      <c r="AJ442" s="54"/>
      <c r="AK442" s="54"/>
      <c r="AL442" s="54"/>
      <c r="AM442" s="54"/>
      <c r="AN442" s="54"/>
      <c r="AO442" s="54"/>
      <c r="AP442" s="54"/>
    </row>
    <row r="443" spans="1:42" x14ac:dyDescent="0.25">
      <c r="A443" s="205"/>
      <c r="F443" s="33" t="str">
        <f>IFERROR(VLOOKUP(D443,'Tabelas auxiliares'!$A$3:$B$62,2,FALSE),"")</f>
        <v/>
      </c>
      <c r="G443" s="33" t="str">
        <f>IFERROR(VLOOKUP($B443,'Tabelas auxiliares'!$A$66:$C$106,2,FALSE),"")</f>
        <v/>
      </c>
      <c r="H443" s="33" t="str">
        <f>IFERROR(VLOOKUP($B443,'Tabelas auxiliares'!$A$66:$C$106,3,FALSE),"")</f>
        <v/>
      </c>
      <c r="I443" s="205"/>
      <c r="J443" s="205"/>
      <c r="K443" s="205"/>
      <c r="L443" s="205"/>
      <c r="M443" s="205"/>
      <c r="N443" s="205"/>
      <c r="O443" s="205"/>
      <c r="P443" s="205"/>
      <c r="Q443" s="205"/>
      <c r="R443" s="205"/>
      <c r="S443" s="205"/>
      <c r="T443" s="205"/>
      <c r="U443" s="205"/>
      <c r="V443" s="205"/>
      <c r="W443" s="205"/>
      <c r="X443" s="205"/>
      <c r="Y443" s="33" t="str">
        <f t="shared" si="19"/>
        <v/>
      </c>
      <c r="Z443" s="33" t="str">
        <f>IF(T443="","",IF(AND(T443&lt;&gt;'Tabelas auxiliares'!$B$240,T443&lt;&gt;'Tabelas auxiliares'!$B$241,T443&lt;&gt;'Tabelas auxiliares'!$C$240,T443&lt;&gt;'Tabelas auxiliares'!$C$241,T443&lt;&gt;'Tabelas auxiliares'!$D$240),"FOLHA DE PESSOAL",IF(Y443='Tabelas auxiliares'!$A$241,"CUSTEIO",IF(Y443='Tabelas auxiliares'!$A$240,"INVESTIMENTO","ERRO - VERIFICAR"))))</f>
        <v/>
      </c>
      <c r="AA443" s="46" t="str">
        <f t="shared" si="20"/>
        <v/>
      </c>
      <c r="AB443" s="206"/>
      <c r="AC443" s="206"/>
      <c r="AD443" s="206"/>
      <c r="AE443" s="54" t="str">
        <f t="shared" si="18"/>
        <v/>
      </c>
      <c r="AF443" s="54"/>
      <c r="AG443" s="54"/>
      <c r="AH443" s="54"/>
      <c r="AI443" s="54"/>
      <c r="AJ443" s="54"/>
      <c r="AK443" s="54"/>
      <c r="AL443" s="54"/>
      <c r="AM443" s="54"/>
      <c r="AN443" s="54"/>
      <c r="AO443" s="54"/>
      <c r="AP443" s="54"/>
    </row>
    <row r="444" spans="1:42" x14ac:dyDescent="0.25">
      <c r="A444" s="205"/>
      <c r="F444" s="33" t="str">
        <f>IFERROR(VLOOKUP(D444,'Tabelas auxiliares'!$A$3:$B$62,2,FALSE),"")</f>
        <v/>
      </c>
      <c r="G444" s="33" t="str">
        <f>IFERROR(VLOOKUP($B444,'Tabelas auxiliares'!$A$66:$C$106,2,FALSE),"")</f>
        <v/>
      </c>
      <c r="H444" s="33" t="str">
        <f>IFERROR(VLOOKUP($B444,'Tabelas auxiliares'!$A$66:$C$106,3,FALSE),"")</f>
        <v/>
      </c>
      <c r="I444" s="205"/>
      <c r="J444" s="205"/>
      <c r="K444" s="205"/>
      <c r="L444" s="205"/>
      <c r="M444" s="205"/>
      <c r="N444" s="205"/>
      <c r="O444" s="205"/>
      <c r="P444" s="205"/>
      <c r="Q444" s="205"/>
      <c r="R444" s="205"/>
      <c r="S444" s="205"/>
      <c r="T444" s="205"/>
      <c r="U444" s="205"/>
      <c r="V444" s="205"/>
      <c r="W444" s="205"/>
      <c r="X444" s="205"/>
      <c r="Y444" s="33" t="str">
        <f t="shared" si="19"/>
        <v/>
      </c>
      <c r="Z444" s="33" t="str">
        <f>IF(T444="","",IF(AND(T444&lt;&gt;'Tabelas auxiliares'!$B$240,T444&lt;&gt;'Tabelas auxiliares'!$B$241,T444&lt;&gt;'Tabelas auxiliares'!$C$240,T444&lt;&gt;'Tabelas auxiliares'!$C$241,T444&lt;&gt;'Tabelas auxiliares'!$D$240),"FOLHA DE PESSOAL",IF(Y444='Tabelas auxiliares'!$A$241,"CUSTEIO",IF(Y444='Tabelas auxiliares'!$A$240,"INVESTIMENTO","ERRO - VERIFICAR"))))</f>
        <v/>
      </c>
      <c r="AA444" s="46" t="str">
        <f t="shared" si="20"/>
        <v/>
      </c>
      <c r="AB444" s="206"/>
      <c r="AC444" s="206"/>
      <c r="AD444" s="206"/>
      <c r="AE444" s="54" t="str">
        <f t="shared" si="18"/>
        <v/>
      </c>
      <c r="AF444" s="54"/>
      <c r="AG444" s="54"/>
      <c r="AH444" s="54"/>
      <c r="AI444" s="54"/>
      <c r="AJ444" s="54"/>
      <c r="AK444" s="54"/>
      <c r="AL444" s="54"/>
      <c r="AM444" s="54"/>
      <c r="AN444" s="54"/>
      <c r="AO444" s="54"/>
      <c r="AP444" s="54"/>
    </row>
    <row r="445" spans="1:42" x14ac:dyDescent="0.25">
      <c r="A445" s="205"/>
      <c r="F445" s="33" t="str">
        <f>IFERROR(VLOOKUP(D445,'Tabelas auxiliares'!$A$3:$B$62,2,FALSE),"")</f>
        <v/>
      </c>
      <c r="G445" s="33" t="str">
        <f>IFERROR(VLOOKUP($B445,'Tabelas auxiliares'!$A$66:$C$106,2,FALSE),"")</f>
        <v/>
      </c>
      <c r="H445" s="33" t="str">
        <f>IFERROR(VLOOKUP($B445,'Tabelas auxiliares'!$A$66:$C$106,3,FALSE),"")</f>
        <v/>
      </c>
      <c r="I445" s="205"/>
      <c r="J445" s="205"/>
      <c r="K445" s="205"/>
      <c r="L445" s="205"/>
      <c r="M445" s="205"/>
      <c r="N445" s="205"/>
      <c r="O445" s="205"/>
      <c r="P445" s="205"/>
      <c r="Q445" s="205"/>
      <c r="R445" s="205"/>
      <c r="S445" s="205"/>
      <c r="T445" s="205"/>
      <c r="U445" s="205"/>
      <c r="V445" s="205"/>
      <c r="W445" s="205"/>
      <c r="X445" s="205"/>
      <c r="Y445" s="33" t="str">
        <f t="shared" si="19"/>
        <v/>
      </c>
      <c r="Z445" s="33" t="str">
        <f>IF(T445="","",IF(AND(T445&lt;&gt;'Tabelas auxiliares'!$B$240,T445&lt;&gt;'Tabelas auxiliares'!$B$241,T445&lt;&gt;'Tabelas auxiliares'!$C$240,T445&lt;&gt;'Tabelas auxiliares'!$C$241,T445&lt;&gt;'Tabelas auxiliares'!$D$240),"FOLHA DE PESSOAL",IF(Y445='Tabelas auxiliares'!$A$241,"CUSTEIO",IF(Y445='Tabelas auxiliares'!$A$240,"INVESTIMENTO","ERRO - VERIFICAR"))))</f>
        <v/>
      </c>
      <c r="AA445" s="46" t="str">
        <f t="shared" si="20"/>
        <v/>
      </c>
      <c r="AB445" s="206"/>
      <c r="AC445" s="206"/>
      <c r="AD445" s="206"/>
      <c r="AE445" s="54" t="str">
        <f t="shared" si="18"/>
        <v/>
      </c>
      <c r="AF445" s="54"/>
      <c r="AG445" s="54"/>
      <c r="AH445" s="54"/>
      <c r="AI445" s="54"/>
      <c r="AJ445" s="54"/>
      <c r="AK445" s="54"/>
      <c r="AL445" s="54"/>
      <c r="AM445" s="54"/>
      <c r="AN445" s="54"/>
      <c r="AO445" s="54"/>
      <c r="AP445" s="54"/>
    </row>
    <row r="446" spans="1:42" x14ac:dyDescent="0.25">
      <c r="A446" s="205"/>
      <c r="F446" s="33" t="str">
        <f>IFERROR(VLOOKUP(D446,'Tabelas auxiliares'!$A$3:$B$62,2,FALSE),"")</f>
        <v/>
      </c>
      <c r="G446" s="33" t="str">
        <f>IFERROR(VLOOKUP($B446,'Tabelas auxiliares'!$A$66:$C$106,2,FALSE),"")</f>
        <v/>
      </c>
      <c r="H446" s="33" t="str">
        <f>IFERROR(VLOOKUP($B446,'Tabelas auxiliares'!$A$66:$C$106,3,FALSE),"")</f>
        <v/>
      </c>
      <c r="I446" s="205"/>
      <c r="J446" s="205"/>
      <c r="K446" s="205"/>
      <c r="L446" s="205"/>
      <c r="M446" s="205"/>
      <c r="N446" s="205"/>
      <c r="O446" s="205"/>
      <c r="P446" s="205"/>
      <c r="Q446" s="205"/>
      <c r="R446" s="205"/>
      <c r="S446" s="205"/>
      <c r="T446" s="205"/>
      <c r="U446" s="205"/>
      <c r="V446" s="205"/>
      <c r="W446" s="205"/>
      <c r="X446" s="205"/>
      <c r="Y446" s="33" t="str">
        <f t="shared" si="19"/>
        <v/>
      </c>
      <c r="Z446" s="33" t="str">
        <f>IF(T446="","",IF(AND(T446&lt;&gt;'Tabelas auxiliares'!$B$240,T446&lt;&gt;'Tabelas auxiliares'!$B$241,T446&lt;&gt;'Tabelas auxiliares'!$C$240,T446&lt;&gt;'Tabelas auxiliares'!$C$241,T446&lt;&gt;'Tabelas auxiliares'!$D$240),"FOLHA DE PESSOAL",IF(Y446='Tabelas auxiliares'!$A$241,"CUSTEIO",IF(Y446='Tabelas auxiliares'!$A$240,"INVESTIMENTO","ERRO - VERIFICAR"))))</f>
        <v/>
      </c>
      <c r="AA446" s="46" t="str">
        <f t="shared" si="20"/>
        <v/>
      </c>
      <c r="AB446" s="206"/>
      <c r="AC446" s="206"/>
      <c r="AD446" s="206"/>
      <c r="AE446" s="54" t="str">
        <f t="shared" si="18"/>
        <v/>
      </c>
      <c r="AF446" s="54"/>
      <c r="AG446" s="54"/>
      <c r="AH446" s="54"/>
      <c r="AI446" s="54"/>
      <c r="AJ446" s="54"/>
      <c r="AK446" s="54"/>
      <c r="AL446" s="54"/>
      <c r="AM446" s="54"/>
      <c r="AN446" s="54"/>
      <c r="AO446" s="54"/>
      <c r="AP446" s="54"/>
    </row>
    <row r="447" spans="1:42" x14ac:dyDescent="0.25">
      <c r="A447" s="205"/>
      <c r="F447" s="33" t="str">
        <f>IFERROR(VLOOKUP(D447,'Tabelas auxiliares'!$A$3:$B$62,2,FALSE),"")</f>
        <v/>
      </c>
      <c r="G447" s="33" t="str">
        <f>IFERROR(VLOOKUP($B447,'Tabelas auxiliares'!$A$66:$C$106,2,FALSE),"")</f>
        <v/>
      </c>
      <c r="H447" s="33" t="str">
        <f>IFERROR(VLOOKUP($B447,'Tabelas auxiliares'!$A$66:$C$106,3,FALSE),"")</f>
        <v/>
      </c>
      <c r="I447" s="205"/>
      <c r="J447" s="205"/>
      <c r="K447" s="205"/>
      <c r="L447" s="205"/>
      <c r="M447" s="205"/>
      <c r="N447" s="205"/>
      <c r="O447" s="205"/>
      <c r="P447" s="205"/>
      <c r="Q447" s="205"/>
      <c r="R447" s="205"/>
      <c r="S447" s="205"/>
      <c r="T447" s="205"/>
      <c r="U447" s="205"/>
      <c r="V447" s="205"/>
      <c r="W447" s="205"/>
      <c r="X447" s="205"/>
      <c r="Y447" s="33" t="str">
        <f t="shared" si="19"/>
        <v/>
      </c>
      <c r="Z447" s="33" t="str">
        <f>IF(T447="","",IF(AND(T447&lt;&gt;'Tabelas auxiliares'!$B$240,T447&lt;&gt;'Tabelas auxiliares'!$B$241,T447&lt;&gt;'Tabelas auxiliares'!$C$240,T447&lt;&gt;'Tabelas auxiliares'!$C$241,T447&lt;&gt;'Tabelas auxiliares'!$D$240),"FOLHA DE PESSOAL",IF(Y447='Tabelas auxiliares'!$A$241,"CUSTEIO",IF(Y447='Tabelas auxiliares'!$A$240,"INVESTIMENTO","ERRO - VERIFICAR"))))</f>
        <v/>
      </c>
      <c r="AA447" s="46" t="str">
        <f t="shared" si="20"/>
        <v/>
      </c>
      <c r="AB447" s="206"/>
      <c r="AC447" s="206"/>
      <c r="AD447" s="206"/>
      <c r="AE447" s="54" t="str">
        <f t="shared" si="18"/>
        <v/>
      </c>
      <c r="AF447" s="54"/>
      <c r="AG447" s="54"/>
      <c r="AH447" s="54"/>
      <c r="AI447" s="54"/>
      <c r="AJ447" s="54"/>
      <c r="AK447" s="54"/>
      <c r="AL447" s="54"/>
      <c r="AM447" s="54"/>
      <c r="AN447" s="54"/>
      <c r="AO447" s="54"/>
      <c r="AP447" s="54"/>
    </row>
    <row r="448" spans="1:42" x14ac:dyDescent="0.25">
      <c r="A448" s="205"/>
      <c r="F448" s="33" t="str">
        <f>IFERROR(VLOOKUP(D448,'Tabelas auxiliares'!$A$3:$B$62,2,FALSE),"")</f>
        <v/>
      </c>
      <c r="G448" s="33" t="str">
        <f>IFERROR(VLOOKUP($B448,'Tabelas auxiliares'!$A$66:$C$106,2,FALSE),"")</f>
        <v/>
      </c>
      <c r="H448" s="33" t="str">
        <f>IFERROR(VLOOKUP($B448,'Tabelas auxiliares'!$A$66:$C$106,3,FALSE),"")</f>
        <v/>
      </c>
      <c r="I448" s="205"/>
      <c r="J448" s="205"/>
      <c r="K448" s="205"/>
      <c r="L448" s="205"/>
      <c r="M448" s="205"/>
      <c r="N448" s="205"/>
      <c r="O448" s="205"/>
      <c r="P448" s="205"/>
      <c r="Q448" s="205"/>
      <c r="R448" s="205"/>
      <c r="S448" s="205"/>
      <c r="T448" s="205"/>
      <c r="U448" s="205"/>
      <c r="V448" s="205"/>
      <c r="W448" s="205"/>
      <c r="X448" s="205"/>
      <c r="Y448" s="33" t="str">
        <f t="shared" si="19"/>
        <v/>
      </c>
      <c r="Z448" s="33" t="str">
        <f>IF(T448="","",IF(AND(T448&lt;&gt;'Tabelas auxiliares'!$B$240,T448&lt;&gt;'Tabelas auxiliares'!$B$241,T448&lt;&gt;'Tabelas auxiliares'!$C$240,T448&lt;&gt;'Tabelas auxiliares'!$C$241,T448&lt;&gt;'Tabelas auxiliares'!$D$240),"FOLHA DE PESSOAL",IF(Y448='Tabelas auxiliares'!$A$241,"CUSTEIO",IF(Y448='Tabelas auxiliares'!$A$240,"INVESTIMENTO","ERRO - VERIFICAR"))))</f>
        <v/>
      </c>
      <c r="AA448" s="46" t="str">
        <f t="shared" si="20"/>
        <v/>
      </c>
      <c r="AB448" s="206"/>
      <c r="AC448" s="206"/>
      <c r="AD448" s="206"/>
      <c r="AE448" s="54" t="str">
        <f t="shared" si="18"/>
        <v/>
      </c>
      <c r="AF448" s="54"/>
      <c r="AG448" s="54"/>
      <c r="AH448" s="54"/>
      <c r="AI448" s="54"/>
      <c r="AJ448" s="54"/>
      <c r="AK448" s="54"/>
      <c r="AL448" s="54"/>
      <c r="AM448" s="54"/>
      <c r="AN448" s="54"/>
      <c r="AO448" s="54"/>
      <c r="AP448" s="54"/>
    </row>
    <row r="449" spans="1:42" x14ac:dyDescent="0.25">
      <c r="A449" s="205"/>
      <c r="F449" s="33" t="str">
        <f>IFERROR(VLOOKUP(D449,'Tabelas auxiliares'!$A$3:$B$62,2,FALSE),"")</f>
        <v/>
      </c>
      <c r="G449" s="33" t="str">
        <f>IFERROR(VLOOKUP($B449,'Tabelas auxiliares'!$A$66:$C$106,2,FALSE),"")</f>
        <v/>
      </c>
      <c r="H449" s="33" t="str">
        <f>IFERROR(VLOOKUP($B449,'Tabelas auxiliares'!$A$66:$C$106,3,FALSE),"")</f>
        <v/>
      </c>
      <c r="I449" s="205"/>
      <c r="J449" s="205"/>
      <c r="K449" s="205"/>
      <c r="L449" s="205"/>
      <c r="M449" s="205"/>
      <c r="N449" s="205"/>
      <c r="O449" s="205"/>
      <c r="P449" s="205"/>
      <c r="Q449" s="205"/>
      <c r="R449" s="205"/>
      <c r="S449" s="205"/>
      <c r="T449" s="205"/>
      <c r="U449" s="205"/>
      <c r="V449" s="205"/>
      <c r="W449" s="205"/>
      <c r="X449" s="205"/>
      <c r="Y449" s="33" t="str">
        <f t="shared" si="19"/>
        <v/>
      </c>
      <c r="Z449" s="33" t="str">
        <f>IF(T449="","",IF(AND(T449&lt;&gt;'Tabelas auxiliares'!$B$240,T449&lt;&gt;'Tabelas auxiliares'!$B$241,T449&lt;&gt;'Tabelas auxiliares'!$C$240,T449&lt;&gt;'Tabelas auxiliares'!$C$241,T449&lt;&gt;'Tabelas auxiliares'!$D$240),"FOLHA DE PESSOAL",IF(Y449='Tabelas auxiliares'!$A$241,"CUSTEIO",IF(Y449='Tabelas auxiliares'!$A$240,"INVESTIMENTO","ERRO - VERIFICAR"))))</f>
        <v/>
      </c>
      <c r="AA449" s="46" t="str">
        <f t="shared" si="20"/>
        <v/>
      </c>
      <c r="AB449" s="206"/>
      <c r="AC449" s="206"/>
      <c r="AD449" s="206"/>
      <c r="AE449" s="54" t="str">
        <f t="shared" si="18"/>
        <v/>
      </c>
      <c r="AF449" s="54"/>
      <c r="AG449" s="54"/>
      <c r="AH449" s="54"/>
      <c r="AI449" s="54"/>
      <c r="AJ449" s="54"/>
      <c r="AK449" s="54"/>
      <c r="AL449" s="54"/>
      <c r="AM449" s="54"/>
      <c r="AN449" s="54"/>
      <c r="AO449" s="54"/>
      <c r="AP449" s="54"/>
    </row>
    <row r="450" spans="1:42" x14ac:dyDescent="0.25">
      <c r="A450" s="205"/>
      <c r="F450" s="33" t="str">
        <f>IFERROR(VLOOKUP(D450,'Tabelas auxiliares'!$A$3:$B$62,2,FALSE),"")</f>
        <v/>
      </c>
      <c r="G450" s="33" t="str">
        <f>IFERROR(VLOOKUP($B450,'Tabelas auxiliares'!$A$66:$C$106,2,FALSE),"")</f>
        <v/>
      </c>
      <c r="H450" s="33" t="str">
        <f>IFERROR(VLOOKUP($B450,'Tabelas auxiliares'!$A$66:$C$106,3,FALSE),"")</f>
        <v/>
      </c>
      <c r="I450" s="205"/>
      <c r="J450" s="205"/>
      <c r="K450" s="205"/>
      <c r="L450" s="205"/>
      <c r="M450" s="205"/>
      <c r="N450" s="205"/>
      <c r="O450" s="205"/>
      <c r="P450" s="205"/>
      <c r="Q450" s="205"/>
      <c r="R450" s="205"/>
      <c r="S450" s="205"/>
      <c r="T450" s="205"/>
      <c r="U450" s="205"/>
      <c r="V450" s="205"/>
      <c r="W450" s="205"/>
      <c r="X450" s="205"/>
      <c r="Y450" s="33" t="str">
        <f t="shared" si="19"/>
        <v/>
      </c>
      <c r="Z450" s="33" t="str">
        <f>IF(T450="","",IF(AND(T450&lt;&gt;'Tabelas auxiliares'!$B$240,T450&lt;&gt;'Tabelas auxiliares'!$B$241,T450&lt;&gt;'Tabelas auxiliares'!$C$240,T450&lt;&gt;'Tabelas auxiliares'!$C$241,T450&lt;&gt;'Tabelas auxiliares'!$D$240),"FOLHA DE PESSOAL",IF(Y450='Tabelas auxiliares'!$A$241,"CUSTEIO",IF(Y450='Tabelas auxiliares'!$A$240,"INVESTIMENTO","ERRO - VERIFICAR"))))</f>
        <v/>
      </c>
      <c r="AA450" s="46" t="str">
        <f t="shared" si="20"/>
        <v/>
      </c>
      <c r="AB450" s="206"/>
      <c r="AC450" s="206"/>
      <c r="AD450" s="206"/>
      <c r="AE450" s="54" t="str">
        <f t="shared" si="18"/>
        <v/>
      </c>
      <c r="AF450" s="54"/>
      <c r="AG450" s="54"/>
      <c r="AH450" s="54"/>
      <c r="AI450" s="54"/>
      <c r="AJ450" s="54"/>
      <c r="AK450" s="54"/>
      <c r="AL450" s="54"/>
      <c r="AM450" s="54"/>
      <c r="AN450" s="54"/>
      <c r="AO450" s="54"/>
      <c r="AP450" s="54"/>
    </row>
    <row r="451" spans="1:42" x14ac:dyDescent="0.25">
      <c r="A451" s="205"/>
      <c r="F451" s="33" t="str">
        <f>IFERROR(VLOOKUP(D451,'Tabelas auxiliares'!$A$3:$B$62,2,FALSE),"")</f>
        <v/>
      </c>
      <c r="G451" s="33" t="str">
        <f>IFERROR(VLOOKUP($B451,'Tabelas auxiliares'!$A$66:$C$106,2,FALSE),"")</f>
        <v/>
      </c>
      <c r="H451" s="33" t="str">
        <f>IFERROR(VLOOKUP($B451,'Tabelas auxiliares'!$A$66:$C$106,3,FALSE),"")</f>
        <v/>
      </c>
      <c r="I451" s="205"/>
      <c r="J451" s="205"/>
      <c r="K451" s="205"/>
      <c r="L451" s="205"/>
      <c r="M451" s="205"/>
      <c r="N451" s="205"/>
      <c r="O451" s="205"/>
      <c r="P451" s="205"/>
      <c r="Q451" s="205"/>
      <c r="R451" s="205"/>
      <c r="S451" s="205"/>
      <c r="T451" s="205"/>
      <c r="U451" s="205"/>
      <c r="V451" s="205"/>
      <c r="W451" s="205"/>
      <c r="X451" s="205"/>
      <c r="Y451" s="33" t="str">
        <f t="shared" si="19"/>
        <v/>
      </c>
      <c r="Z451" s="33" t="str">
        <f>IF(T451="","",IF(AND(T451&lt;&gt;'Tabelas auxiliares'!$B$240,T451&lt;&gt;'Tabelas auxiliares'!$B$241,T451&lt;&gt;'Tabelas auxiliares'!$C$240,T451&lt;&gt;'Tabelas auxiliares'!$C$241,T451&lt;&gt;'Tabelas auxiliares'!$D$240),"FOLHA DE PESSOAL",IF(Y451='Tabelas auxiliares'!$A$241,"CUSTEIO",IF(Y451='Tabelas auxiliares'!$A$240,"INVESTIMENTO","ERRO - VERIFICAR"))))</f>
        <v/>
      </c>
      <c r="AA451" s="46" t="str">
        <f t="shared" si="20"/>
        <v/>
      </c>
      <c r="AB451" s="206"/>
      <c r="AC451" s="206"/>
      <c r="AD451" s="206"/>
      <c r="AE451" s="54" t="str">
        <f t="shared" si="18"/>
        <v/>
      </c>
      <c r="AF451" s="54"/>
      <c r="AG451" s="54"/>
      <c r="AH451" s="54"/>
      <c r="AI451" s="54"/>
      <c r="AJ451" s="54"/>
      <c r="AK451" s="54"/>
      <c r="AL451" s="54"/>
      <c r="AM451" s="54"/>
      <c r="AN451" s="54"/>
      <c r="AO451" s="54"/>
      <c r="AP451" s="54"/>
    </row>
    <row r="452" spans="1:42" x14ac:dyDescent="0.25">
      <c r="A452" s="205"/>
      <c r="F452" s="33" t="str">
        <f>IFERROR(VLOOKUP(D452,'Tabelas auxiliares'!$A$3:$B$62,2,FALSE),"")</f>
        <v/>
      </c>
      <c r="G452" s="33" t="str">
        <f>IFERROR(VLOOKUP($B452,'Tabelas auxiliares'!$A$66:$C$106,2,FALSE),"")</f>
        <v/>
      </c>
      <c r="H452" s="33" t="str">
        <f>IFERROR(VLOOKUP($B452,'Tabelas auxiliares'!$A$66:$C$106,3,FALSE),"")</f>
        <v/>
      </c>
      <c r="I452" s="205"/>
      <c r="J452" s="205"/>
      <c r="K452" s="205"/>
      <c r="L452" s="205"/>
      <c r="M452" s="205"/>
      <c r="N452" s="205"/>
      <c r="O452" s="205"/>
      <c r="P452" s="205"/>
      <c r="Q452" s="205"/>
      <c r="R452" s="205"/>
      <c r="S452" s="205"/>
      <c r="T452" s="205"/>
      <c r="U452" s="205"/>
      <c r="V452" s="205"/>
      <c r="W452" s="205"/>
      <c r="X452" s="205"/>
      <c r="Y452" s="33" t="str">
        <f t="shared" si="19"/>
        <v/>
      </c>
      <c r="Z452" s="33" t="str">
        <f>IF(T452="","",IF(AND(T452&lt;&gt;'Tabelas auxiliares'!$B$240,T452&lt;&gt;'Tabelas auxiliares'!$B$241,T452&lt;&gt;'Tabelas auxiliares'!$C$240,T452&lt;&gt;'Tabelas auxiliares'!$C$241,T452&lt;&gt;'Tabelas auxiliares'!$D$240),"FOLHA DE PESSOAL",IF(Y452='Tabelas auxiliares'!$A$241,"CUSTEIO",IF(Y452='Tabelas auxiliares'!$A$240,"INVESTIMENTO","ERRO - VERIFICAR"))))</f>
        <v/>
      </c>
      <c r="AA452" s="46" t="str">
        <f t="shared" si="20"/>
        <v/>
      </c>
      <c r="AB452" s="206"/>
      <c r="AC452" s="206"/>
      <c r="AD452" s="206"/>
      <c r="AE452" s="54" t="str">
        <f t="shared" si="18"/>
        <v/>
      </c>
      <c r="AF452" s="54"/>
      <c r="AG452" s="54"/>
      <c r="AH452" s="54"/>
      <c r="AI452" s="54"/>
      <c r="AJ452" s="54"/>
      <c r="AK452" s="54"/>
      <c r="AL452" s="54"/>
      <c r="AM452" s="54"/>
      <c r="AN452" s="54"/>
      <c r="AO452" s="54"/>
      <c r="AP452" s="54"/>
    </row>
    <row r="453" spans="1:42" x14ac:dyDescent="0.25">
      <c r="A453" s="205"/>
      <c r="F453" s="33" t="str">
        <f>IFERROR(VLOOKUP(D453,'Tabelas auxiliares'!$A$3:$B$62,2,FALSE),"")</f>
        <v/>
      </c>
      <c r="G453" s="33" t="str">
        <f>IFERROR(VLOOKUP($B453,'Tabelas auxiliares'!$A$66:$C$106,2,FALSE),"")</f>
        <v/>
      </c>
      <c r="H453" s="33" t="str">
        <f>IFERROR(VLOOKUP($B453,'Tabelas auxiliares'!$A$66:$C$106,3,FALSE),"")</f>
        <v/>
      </c>
      <c r="I453" s="205"/>
      <c r="J453" s="205"/>
      <c r="K453" s="205"/>
      <c r="L453" s="205"/>
      <c r="M453" s="205"/>
      <c r="N453" s="205"/>
      <c r="O453" s="205"/>
      <c r="P453" s="205"/>
      <c r="Q453" s="205"/>
      <c r="R453" s="205"/>
      <c r="S453" s="205"/>
      <c r="T453" s="205"/>
      <c r="U453" s="205"/>
      <c r="V453" s="205"/>
      <c r="W453" s="205"/>
      <c r="X453" s="205"/>
      <c r="Y453" s="33" t="str">
        <f t="shared" si="19"/>
        <v/>
      </c>
      <c r="Z453" s="33" t="str">
        <f>IF(T453="","",IF(AND(T453&lt;&gt;'Tabelas auxiliares'!$B$240,T453&lt;&gt;'Tabelas auxiliares'!$B$241,T453&lt;&gt;'Tabelas auxiliares'!$C$240,T453&lt;&gt;'Tabelas auxiliares'!$C$241,T453&lt;&gt;'Tabelas auxiliares'!$D$240),"FOLHA DE PESSOAL",IF(Y453='Tabelas auxiliares'!$A$241,"CUSTEIO",IF(Y453='Tabelas auxiliares'!$A$240,"INVESTIMENTO","ERRO - VERIFICAR"))))</f>
        <v/>
      </c>
      <c r="AA453" s="46" t="str">
        <f t="shared" si="20"/>
        <v/>
      </c>
      <c r="AB453" s="206"/>
      <c r="AC453" s="206"/>
      <c r="AD453" s="206"/>
      <c r="AE453" s="54" t="str">
        <f t="shared" ref="AE453:AE516" si="21">LEFT(X453,4)</f>
        <v/>
      </c>
      <c r="AF453" s="54"/>
      <c r="AG453" s="54"/>
      <c r="AH453" s="54"/>
      <c r="AI453" s="54"/>
      <c r="AJ453" s="54"/>
      <c r="AK453" s="54"/>
      <c r="AL453" s="54"/>
      <c r="AM453" s="54"/>
      <c r="AN453" s="54"/>
      <c r="AO453" s="54"/>
      <c r="AP453" s="54"/>
    </row>
    <row r="454" spans="1:42" x14ac:dyDescent="0.25">
      <c r="A454" s="205"/>
      <c r="F454" s="33" t="str">
        <f>IFERROR(VLOOKUP(D454,'Tabelas auxiliares'!$A$3:$B$62,2,FALSE),"")</f>
        <v/>
      </c>
      <c r="G454" s="33" t="str">
        <f>IFERROR(VLOOKUP($B454,'Tabelas auxiliares'!$A$66:$C$106,2,FALSE),"")</f>
        <v/>
      </c>
      <c r="H454" s="33" t="str">
        <f>IFERROR(VLOOKUP($B454,'Tabelas auxiliares'!$A$66:$C$106,3,FALSE),"")</f>
        <v/>
      </c>
      <c r="I454" s="205"/>
      <c r="J454" s="205"/>
      <c r="K454" s="205"/>
      <c r="L454" s="205"/>
      <c r="M454" s="205"/>
      <c r="N454" s="205"/>
      <c r="O454" s="205"/>
      <c r="P454" s="205"/>
      <c r="Q454" s="205"/>
      <c r="R454" s="205"/>
      <c r="S454" s="205"/>
      <c r="T454" s="205"/>
      <c r="U454" s="205"/>
      <c r="V454" s="205"/>
      <c r="W454" s="205"/>
      <c r="X454" s="205"/>
      <c r="Y454" s="33" t="str">
        <f t="shared" si="19"/>
        <v/>
      </c>
      <c r="Z454" s="33" t="str">
        <f>IF(T454="","",IF(AND(T454&lt;&gt;'Tabelas auxiliares'!$B$240,T454&lt;&gt;'Tabelas auxiliares'!$B$241,T454&lt;&gt;'Tabelas auxiliares'!$C$240,T454&lt;&gt;'Tabelas auxiliares'!$C$241,T454&lt;&gt;'Tabelas auxiliares'!$D$240),"FOLHA DE PESSOAL",IF(Y454='Tabelas auxiliares'!$A$241,"CUSTEIO",IF(Y454='Tabelas auxiliares'!$A$240,"INVESTIMENTO","ERRO - VERIFICAR"))))</f>
        <v/>
      </c>
      <c r="AA454" s="46" t="str">
        <f t="shared" si="20"/>
        <v/>
      </c>
      <c r="AB454" s="206"/>
      <c r="AC454" s="206"/>
      <c r="AD454" s="206"/>
      <c r="AE454" s="54" t="str">
        <f t="shared" si="21"/>
        <v/>
      </c>
      <c r="AF454" s="54"/>
      <c r="AG454" s="54"/>
      <c r="AH454" s="54"/>
      <c r="AI454" s="54"/>
      <c r="AJ454" s="54"/>
      <c r="AK454" s="54"/>
      <c r="AL454" s="54"/>
      <c r="AM454" s="54"/>
      <c r="AN454" s="54"/>
      <c r="AO454" s="54"/>
      <c r="AP454" s="54"/>
    </row>
    <row r="455" spans="1:42" x14ac:dyDescent="0.25">
      <c r="A455" s="205"/>
      <c r="F455" s="33" t="str">
        <f>IFERROR(VLOOKUP(D455,'Tabelas auxiliares'!$A$3:$B$62,2,FALSE),"")</f>
        <v/>
      </c>
      <c r="G455" s="33" t="str">
        <f>IFERROR(VLOOKUP($B455,'Tabelas auxiliares'!$A$66:$C$106,2,FALSE),"")</f>
        <v/>
      </c>
      <c r="H455" s="33" t="str">
        <f>IFERROR(VLOOKUP($B455,'Tabelas auxiliares'!$A$66:$C$106,3,FALSE),"")</f>
        <v/>
      </c>
      <c r="I455" s="205"/>
      <c r="J455" s="205"/>
      <c r="K455" s="205"/>
      <c r="L455" s="205"/>
      <c r="M455" s="205"/>
      <c r="N455" s="205"/>
      <c r="O455" s="205"/>
      <c r="P455" s="205"/>
      <c r="Q455" s="205"/>
      <c r="R455" s="205"/>
      <c r="S455" s="205"/>
      <c r="T455" s="205"/>
      <c r="U455" s="205"/>
      <c r="V455" s="205"/>
      <c r="W455" s="205"/>
      <c r="X455" s="205"/>
      <c r="Y455" s="33" t="str">
        <f t="shared" si="19"/>
        <v/>
      </c>
      <c r="Z455" s="33" t="str">
        <f>IF(T455="","",IF(AND(T455&lt;&gt;'Tabelas auxiliares'!$B$240,T455&lt;&gt;'Tabelas auxiliares'!$B$241,T455&lt;&gt;'Tabelas auxiliares'!$C$240,T455&lt;&gt;'Tabelas auxiliares'!$C$241,T455&lt;&gt;'Tabelas auxiliares'!$D$240),"FOLHA DE PESSOAL",IF(Y455='Tabelas auxiliares'!$A$241,"CUSTEIO",IF(Y455='Tabelas auxiliares'!$A$240,"INVESTIMENTO","ERRO - VERIFICAR"))))</f>
        <v/>
      </c>
      <c r="AA455" s="46" t="str">
        <f t="shared" si="20"/>
        <v/>
      </c>
      <c r="AB455" s="206"/>
      <c r="AC455" s="206"/>
      <c r="AD455" s="206"/>
      <c r="AE455" s="54" t="str">
        <f t="shared" si="21"/>
        <v/>
      </c>
      <c r="AF455" s="54"/>
      <c r="AG455" s="54"/>
      <c r="AH455" s="54"/>
      <c r="AI455" s="54"/>
      <c r="AJ455" s="54"/>
      <c r="AK455" s="54"/>
      <c r="AL455" s="54"/>
      <c r="AM455" s="54"/>
      <c r="AN455" s="54"/>
      <c r="AO455" s="54"/>
      <c r="AP455" s="54"/>
    </row>
    <row r="456" spans="1:42" x14ac:dyDescent="0.25">
      <c r="A456" s="205"/>
      <c r="F456" s="33" t="str">
        <f>IFERROR(VLOOKUP(D456,'Tabelas auxiliares'!$A$3:$B$62,2,FALSE),"")</f>
        <v/>
      </c>
      <c r="G456" s="33" t="str">
        <f>IFERROR(VLOOKUP($B456,'Tabelas auxiliares'!$A$66:$C$106,2,FALSE),"")</f>
        <v/>
      </c>
      <c r="H456" s="33" t="str">
        <f>IFERROR(VLOOKUP($B456,'Tabelas auxiliares'!$A$66:$C$106,3,FALSE),"")</f>
        <v/>
      </c>
      <c r="I456" s="205"/>
      <c r="J456" s="205"/>
      <c r="K456" s="205"/>
      <c r="L456" s="205"/>
      <c r="M456" s="205"/>
      <c r="N456" s="205"/>
      <c r="O456" s="205"/>
      <c r="P456" s="205"/>
      <c r="Q456" s="205"/>
      <c r="R456" s="205"/>
      <c r="S456" s="205"/>
      <c r="T456" s="205"/>
      <c r="U456" s="205"/>
      <c r="V456" s="205"/>
      <c r="W456" s="205"/>
      <c r="X456" s="205"/>
      <c r="Y456" s="33" t="str">
        <f t="shared" si="19"/>
        <v/>
      </c>
      <c r="Z456" s="33" t="str">
        <f>IF(T456="","",IF(AND(T456&lt;&gt;'Tabelas auxiliares'!$B$240,T456&lt;&gt;'Tabelas auxiliares'!$B$241,T456&lt;&gt;'Tabelas auxiliares'!$C$240,T456&lt;&gt;'Tabelas auxiliares'!$C$241,T456&lt;&gt;'Tabelas auxiliares'!$D$240),"FOLHA DE PESSOAL",IF(Y456='Tabelas auxiliares'!$A$241,"CUSTEIO",IF(Y456='Tabelas auxiliares'!$A$240,"INVESTIMENTO","ERRO - VERIFICAR"))))</f>
        <v/>
      </c>
      <c r="AA456" s="46" t="str">
        <f t="shared" si="20"/>
        <v/>
      </c>
      <c r="AB456" s="206"/>
      <c r="AC456" s="206"/>
      <c r="AD456" s="206"/>
      <c r="AE456" s="54" t="str">
        <f t="shared" si="21"/>
        <v/>
      </c>
      <c r="AF456" s="54"/>
      <c r="AG456" s="54"/>
      <c r="AH456" s="54"/>
      <c r="AI456" s="54"/>
      <c r="AJ456" s="54"/>
      <c r="AK456" s="54"/>
      <c r="AL456" s="54"/>
      <c r="AM456" s="54"/>
      <c r="AN456" s="54"/>
      <c r="AO456" s="54"/>
      <c r="AP456" s="54"/>
    </row>
    <row r="457" spans="1:42" x14ac:dyDescent="0.25">
      <c r="A457" s="205"/>
      <c r="F457" s="33" t="str">
        <f>IFERROR(VLOOKUP(D457,'Tabelas auxiliares'!$A$3:$B$62,2,FALSE),"")</f>
        <v/>
      </c>
      <c r="G457" s="33" t="str">
        <f>IFERROR(VLOOKUP($B457,'Tabelas auxiliares'!$A$66:$C$106,2,FALSE),"")</f>
        <v/>
      </c>
      <c r="H457" s="33" t="str">
        <f>IFERROR(VLOOKUP($B457,'Tabelas auxiliares'!$A$66:$C$106,3,FALSE),"")</f>
        <v/>
      </c>
      <c r="I457" s="205"/>
      <c r="J457" s="205"/>
      <c r="K457" s="205"/>
      <c r="L457" s="205"/>
      <c r="M457" s="205"/>
      <c r="N457" s="205"/>
      <c r="O457" s="205"/>
      <c r="P457" s="205"/>
      <c r="Q457" s="205"/>
      <c r="R457" s="205"/>
      <c r="S457" s="205"/>
      <c r="T457" s="205"/>
      <c r="U457" s="205"/>
      <c r="V457" s="205"/>
      <c r="W457" s="205"/>
      <c r="X457" s="205"/>
      <c r="Y457" s="33" t="str">
        <f t="shared" si="19"/>
        <v/>
      </c>
      <c r="Z457" s="33" t="str">
        <f>IF(T457="","",IF(AND(T457&lt;&gt;'Tabelas auxiliares'!$B$240,T457&lt;&gt;'Tabelas auxiliares'!$B$241,T457&lt;&gt;'Tabelas auxiliares'!$C$240,T457&lt;&gt;'Tabelas auxiliares'!$C$241,T457&lt;&gt;'Tabelas auxiliares'!$D$240),"FOLHA DE PESSOAL",IF(Y457='Tabelas auxiliares'!$A$241,"CUSTEIO",IF(Y457='Tabelas auxiliares'!$A$240,"INVESTIMENTO","ERRO - VERIFICAR"))))</f>
        <v/>
      </c>
      <c r="AA457" s="46" t="str">
        <f t="shared" si="20"/>
        <v/>
      </c>
      <c r="AB457" s="206"/>
      <c r="AC457" s="206"/>
      <c r="AD457" s="206"/>
      <c r="AE457" s="54" t="str">
        <f t="shared" si="21"/>
        <v/>
      </c>
      <c r="AF457" s="54"/>
      <c r="AG457" s="54"/>
      <c r="AH457" s="54"/>
      <c r="AI457" s="54"/>
      <c r="AJ457" s="54"/>
      <c r="AK457" s="54"/>
      <c r="AL457" s="54"/>
      <c r="AM457" s="54"/>
      <c r="AN457" s="54"/>
      <c r="AO457" s="54"/>
      <c r="AP457" s="54"/>
    </row>
    <row r="458" spans="1:42" x14ac:dyDescent="0.25">
      <c r="A458" s="205"/>
      <c r="F458" s="33" t="str">
        <f>IFERROR(VLOOKUP(D458,'Tabelas auxiliares'!$A$3:$B$62,2,FALSE),"")</f>
        <v/>
      </c>
      <c r="G458" s="33" t="str">
        <f>IFERROR(VLOOKUP($B458,'Tabelas auxiliares'!$A$66:$C$106,2,FALSE),"")</f>
        <v/>
      </c>
      <c r="H458" s="33" t="str">
        <f>IFERROR(VLOOKUP($B458,'Tabelas auxiliares'!$A$66:$C$106,3,FALSE),"")</f>
        <v/>
      </c>
      <c r="I458" s="205"/>
      <c r="J458" s="205"/>
      <c r="K458" s="205"/>
      <c r="L458" s="205"/>
      <c r="M458" s="205"/>
      <c r="N458" s="205"/>
      <c r="O458" s="205"/>
      <c r="P458" s="205"/>
      <c r="Q458" s="205"/>
      <c r="R458" s="205"/>
      <c r="S458" s="205"/>
      <c r="T458" s="205"/>
      <c r="U458" s="205"/>
      <c r="V458" s="205"/>
      <c r="W458" s="205"/>
      <c r="X458" s="205"/>
      <c r="Y458" s="33" t="str">
        <f t="shared" si="19"/>
        <v/>
      </c>
      <c r="Z458" s="33" t="str">
        <f>IF(T458="","",IF(AND(T458&lt;&gt;'Tabelas auxiliares'!$B$240,T458&lt;&gt;'Tabelas auxiliares'!$B$241,T458&lt;&gt;'Tabelas auxiliares'!$C$240,T458&lt;&gt;'Tabelas auxiliares'!$C$241,T458&lt;&gt;'Tabelas auxiliares'!$D$240),"FOLHA DE PESSOAL",IF(Y458='Tabelas auxiliares'!$A$241,"CUSTEIO",IF(Y458='Tabelas auxiliares'!$A$240,"INVESTIMENTO","ERRO - VERIFICAR"))))</f>
        <v/>
      </c>
      <c r="AA458" s="46" t="str">
        <f t="shared" si="20"/>
        <v/>
      </c>
      <c r="AB458" s="206"/>
      <c r="AC458" s="206"/>
      <c r="AD458" s="206"/>
      <c r="AE458" s="54" t="str">
        <f t="shared" si="21"/>
        <v/>
      </c>
      <c r="AF458" s="54"/>
      <c r="AG458" s="54"/>
      <c r="AH458" s="54"/>
      <c r="AI458" s="54"/>
      <c r="AJ458" s="54"/>
      <c r="AK458" s="54"/>
      <c r="AL458" s="54"/>
      <c r="AM458" s="54"/>
      <c r="AN458" s="54"/>
      <c r="AO458" s="54"/>
      <c r="AP458" s="54"/>
    </row>
    <row r="459" spans="1:42" x14ac:dyDescent="0.25">
      <c r="A459" s="205"/>
      <c r="F459" s="33" t="str">
        <f>IFERROR(VLOOKUP(D459,'Tabelas auxiliares'!$A$3:$B$62,2,FALSE),"")</f>
        <v/>
      </c>
      <c r="G459" s="33" t="str">
        <f>IFERROR(VLOOKUP($B459,'Tabelas auxiliares'!$A$66:$C$106,2,FALSE),"")</f>
        <v/>
      </c>
      <c r="H459" s="33" t="str">
        <f>IFERROR(VLOOKUP($B459,'Tabelas auxiliares'!$A$66:$C$106,3,FALSE),"")</f>
        <v/>
      </c>
      <c r="I459" s="205"/>
      <c r="J459" s="205"/>
      <c r="K459" s="205"/>
      <c r="L459" s="205"/>
      <c r="M459" s="205"/>
      <c r="N459" s="205"/>
      <c r="O459" s="205"/>
      <c r="P459" s="205"/>
      <c r="Q459" s="205"/>
      <c r="R459" s="205"/>
      <c r="S459" s="205"/>
      <c r="T459" s="205"/>
      <c r="U459" s="205"/>
      <c r="V459" s="205"/>
      <c r="W459" s="205"/>
      <c r="X459" s="205"/>
      <c r="Y459" s="33" t="str">
        <f t="shared" si="19"/>
        <v/>
      </c>
      <c r="Z459" s="33" t="str">
        <f>IF(T459="","",IF(AND(T459&lt;&gt;'Tabelas auxiliares'!$B$240,T459&lt;&gt;'Tabelas auxiliares'!$B$241,T459&lt;&gt;'Tabelas auxiliares'!$C$240,T459&lt;&gt;'Tabelas auxiliares'!$C$241,T459&lt;&gt;'Tabelas auxiliares'!$D$240),"FOLHA DE PESSOAL",IF(Y459='Tabelas auxiliares'!$A$241,"CUSTEIO",IF(Y459='Tabelas auxiliares'!$A$240,"INVESTIMENTO","ERRO - VERIFICAR"))))</f>
        <v/>
      </c>
      <c r="AA459" s="46" t="str">
        <f t="shared" si="20"/>
        <v/>
      </c>
      <c r="AB459" s="206"/>
      <c r="AC459" s="206"/>
      <c r="AD459" s="206"/>
      <c r="AE459" s="54" t="str">
        <f t="shared" si="21"/>
        <v/>
      </c>
      <c r="AF459" s="54"/>
      <c r="AG459" s="54"/>
      <c r="AH459" s="54"/>
      <c r="AI459" s="54"/>
      <c r="AJ459" s="54"/>
      <c r="AK459" s="54"/>
      <c r="AL459" s="54"/>
      <c r="AM459" s="54"/>
      <c r="AN459" s="54"/>
      <c r="AO459" s="54"/>
      <c r="AP459" s="54"/>
    </row>
    <row r="460" spans="1:42" x14ac:dyDescent="0.25">
      <c r="A460" s="205"/>
      <c r="F460" s="33" t="str">
        <f>IFERROR(VLOOKUP(D460,'Tabelas auxiliares'!$A$3:$B$62,2,FALSE),"")</f>
        <v/>
      </c>
      <c r="G460" s="33" t="str">
        <f>IFERROR(VLOOKUP($B460,'Tabelas auxiliares'!$A$66:$C$106,2,FALSE),"")</f>
        <v/>
      </c>
      <c r="H460" s="33" t="str">
        <f>IFERROR(VLOOKUP($B460,'Tabelas auxiliares'!$A$66:$C$106,3,FALSE),"")</f>
        <v/>
      </c>
      <c r="I460" s="205"/>
      <c r="J460" s="205"/>
      <c r="K460" s="205"/>
      <c r="L460" s="205"/>
      <c r="M460" s="205"/>
      <c r="N460" s="205"/>
      <c r="O460" s="205"/>
      <c r="P460" s="205"/>
      <c r="Q460" s="205"/>
      <c r="R460" s="205"/>
      <c r="S460" s="205"/>
      <c r="T460" s="205"/>
      <c r="U460" s="205"/>
      <c r="V460" s="205"/>
      <c r="W460" s="205"/>
      <c r="X460" s="205"/>
      <c r="Y460" s="33" t="str">
        <f t="shared" si="19"/>
        <v/>
      </c>
      <c r="Z460" s="33" t="str">
        <f>IF(T460="","",IF(AND(T460&lt;&gt;'Tabelas auxiliares'!$B$240,T460&lt;&gt;'Tabelas auxiliares'!$B$241,T460&lt;&gt;'Tabelas auxiliares'!$C$240,T460&lt;&gt;'Tabelas auxiliares'!$C$241,T460&lt;&gt;'Tabelas auxiliares'!$D$240),"FOLHA DE PESSOAL",IF(Y460='Tabelas auxiliares'!$A$241,"CUSTEIO",IF(Y460='Tabelas auxiliares'!$A$240,"INVESTIMENTO","ERRO - VERIFICAR"))))</f>
        <v/>
      </c>
      <c r="AA460" s="46" t="str">
        <f t="shared" si="20"/>
        <v/>
      </c>
      <c r="AB460" s="206"/>
      <c r="AC460" s="206"/>
      <c r="AD460" s="206"/>
      <c r="AE460" s="54" t="str">
        <f t="shared" si="21"/>
        <v/>
      </c>
      <c r="AF460" s="54"/>
      <c r="AG460" s="54"/>
      <c r="AH460" s="54"/>
      <c r="AI460" s="54"/>
      <c r="AJ460" s="54"/>
      <c r="AK460" s="54"/>
      <c r="AL460" s="54"/>
      <c r="AM460" s="54"/>
      <c r="AN460" s="54"/>
      <c r="AO460" s="54"/>
      <c r="AP460" s="54"/>
    </row>
    <row r="461" spans="1:42" x14ac:dyDescent="0.25">
      <c r="A461" s="205"/>
      <c r="F461" s="33" t="str">
        <f>IFERROR(VLOOKUP(D461,'Tabelas auxiliares'!$A$3:$B$62,2,FALSE),"")</f>
        <v/>
      </c>
      <c r="G461" s="33" t="str">
        <f>IFERROR(VLOOKUP($B461,'Tabelas auxiliares'!$A$66:$C$106,2,FALSE),"")</f>
        <v/>
      </c>
      <c r="H461" s="33" t="str">
        <f>IFERROR(VLOOKUP($B461,'Tabelas auxiliares'!$A$66:$C$106,3,FALSE),"")</f>
        <v/>
      </c>
      <c r="I461" s="205"/>
      <c r="J461" s="205"/>
      <c r="K461" s="205"/>
      <c r="L461" s="205"/>
      <c r="M461" s="205"/>
      <c r="N461" s="205"/>
      <c r="O461" s="205"/>
      <c r="P461" s="205"/>
      <c r="Q461" s="205"/>
      <c r="R461" s="205"/>
      <c r="S461" s="205"/>
      <c r="T461" s="205"/>
      <c r="U461" s="205"/>
      <c r="V461" s="205"/>
      <c r="W461" s="205"/>
      <c r="X461" s="205"/>
      <c r="Y461" s="33" t="str">
        <f t="shared" si="19"/>
        <v/>
      </c>
      <c r="Z461" s="33" t="str">
        <f>IF(T461="","",IF(AND(T461&lt;&gt;'Tabelas auxiliares'!$B$240,T461&lt;&gt;'Tabelas auxiliares'!$B$241,T461&lt;&gt;'Tabelas auxiliares'!$C$240,T461&lt;&gt;'Tabelas auxiliares'!$C$241,T461&lt;&gt;'Tabelas auxiliares'!$D$240),"FOLHA DE PESSOAL",IF(Y461='Tabelas auxiliares'!$A$241,"CUSTEIO",IF(Y461='Tabelas auxiliares'!$A$240,"INVESTIMENTO","ERRO - VERIFICAR"))))</f>
        <v/>
      </c>
      <c r="AA461" s="46" t="str">
        <f t="shared" si="20"/>
        <v/>
      </c>
      <c r="AB461" s="206"/>
      <c r="AC461" s="206"/>
      <c r="AD461" s="206"/>
      <c r="AE461" s="54" t="str">
        <f t="shared" si="21"/>
        <v/>
      </c>
      <c r="AF461" s="54"/>
      <c r="AG461" s="54"/>
      <c r="AH461" s="54"/>
      <c r="AI461" s="54"/>
      <c r="AJ461" s="54"/>
      <c r="AK461" s="54"/>
      <c r="AL461" s="54"/>
      <c r="AM461" s="54"/>
      <c r="AN461" s="54"/>
      <c r="AO461" s="54"/>
      <c r="AP461" s="54"/>
    </row>
    <row r="462" spans="1:42" x14ac:dyDescent="0.25">
      <c r="A462" s="205"/>
      <c r="F462" s="33" t="str">
        <f>IFERROR(VLOOKUP(D462,'Tabelas auxiliares'!$A$3:$B$62,2,FALSE),"")</f>
        <v/>
      </c>
      <c r="G462" s="33" t="str">
        <f>IFERROR(VLOOKUP($B462,'Tabelas auxiliares'!$A$66:$C$106,2,FALSE),"")</f>
        <v/>
      </c>
      <c r="H462" s="33" t="str">
        <f>IFERROR(VLOOKUP($B462,'Tabelas auxiliares'!$A$66:$C$106,3,FALSE),"")</f>
        <v/>
      </c>
      <c r="I462" s="205"/>
      <c r="J462" s="205"/>
      <c r="K462" s="205"/>
      <c r="L462" s="205"/>
      <c r="M462" s="205"/>
      <c r="N462" s="205"/>
      <c r="O462" s="205"/>
      <c r="P462" s="205"/>
      <c r="Q462" s="205"/>
      <c r="R462" s="205"/>
      <c r="S462" s="205"/>
      <c r="T462" s="205"/>
      <c r="U462" s="205"/>
      <c r="V462" s="205"/>
      <c r="W462" s="205"/>
      <c r="X462" s="205"/>
      <c r="Y462" s="33" t="str">
        <f t="shared" si="19"/>
        <v/>
      </c>
      <c r="Z462" s="33" t="str">
        <f>IF(T462="","",IF(AND(T462&lt;&gt;'Tabelas auxiliares'!$B$240,T462&lt;&gt;'Tabelas auxiliares'!$B$241,T462&lt;&gt;'Tabelas auxiliares'!$C$240,T462&lt;&gt;'Tabelas auxiliares'!$C$241,T462&lt;&gt;'Tabelas auxiliares'!$D$240),"FOLHA DE PESSOAL",IF(Y462='Tabelas auxiliares'!$A$241,"CUSTEIO",IF(Y462='Tabelas auxiliares'!$A$240,"INVESTIMENTO","ERRO - VERIFICAR"))))</f>
        <v/>
      </c>
      <c r="AA462" s="46" t="str">
        <f t="shared" si="20"/>
        <v/>
      </c>
      <c r="AB462" s="206"/>
      <c r="AC462" s="206"/>
      <c r="AD462" s="206"/>
      <c r="AE462" s="54" t="str">
        <f t="shared" si="21"/>
        <v/>
      </c>
      <c r="AF462" s="54"/>
      <c r="AG462" s="54"/>
      <c r="AH462" s="54"/>
      <c r="AI462" s="54"/>
      <c r="AJ462" s="54"/>
      <c r="AK462" s="54"/>
      <c r="AL462" s="54"/>
      <c r="AM462" s="54"/>
      <c r="AN462" s="54"/>
      <c r="AO462" s="54"/>
      <c r="AP462" s="54"/>
    </row>
    <row r="463" spans="1:42" x14ac:dyDescent="0.25">
      <c r="A463" s="205"/>
      <c r="F463" s="33" t="str">
        <f>IFERROR(VLOOKUP(D463,'Tabelas auxiliares'!$A$3:$B$62,2,FALSE),"")</f>
        <v/>
      </c>
      <c r="G463" s="33" t="str">
        <f>IFERROR(VLOOKUP($B463,'Tabelas auxiliares'!$A$66:$C$106,2,FALSE),"")</f>
        <v/>
      </c>
      <c r="H463" s="33" t="str">
        <f>IFERROR(VLOOKUP($B463,'Tabelas auxiliares'!$A$66:$C$106,3,FALSE),"")</f>
        <v/>
      </c>
      <c r="I463" s="205"/>
      <c r="J463" s="205"/>
      <c r="K463" s="205"/>
      <c r="L463" s="205"/>
      <c r="M463" s="205"/>
      <c r="N463" s="205"/>
      <c r="O463" s="205"/>
      <c r="P463" s="205"/>
      <c r="Q463" s="205"/>
      <c r="R463" s="205"/>
      <c r="S463" s="205"/>
      <c r="T463" s="205"/>
      <c r="U463" s="205"/>
      <c r="V463" s="205"/>
      <c r="W463" s="205"/>
      <c r="X463" s="205"/>
      <c r="Y463" s="33" t="str">
        <f t="shared" si="19"/>
        <v/>
      </c>
      <c r="Z463" s="33" t="str">
        <f>IF(T463="","",IF(AND(T463&lt;&gt;'Tabelas auxiliares'!$B$240,T463&lt;&gt;'Tabelas auxiliares'!$B$241,T463&lt;&gt;'Tabelas auxiliares'!$C$240,T463&lt;&gt;'Tabelas auxiliares'!$C$241,T463&lt;&gt;'Tabelas auxiliares'!$D$240),"FOLHA DE PESSOAL",IF(Y463='Tabelas auxiliares'!$A$241,"CUSTEIO",IF(Y463='Tabelas auxiliares'!$A$240,"INVESTIMENTO","ERRO - VERIFICAR"))))</f>
        <v/>
      </c>
      <c r="AA463" s="46" t="str">
        <f t="shared" si="20"/>
        <v/>
      </c>
      <c r="AB463" s="206"/>
      <c r="AC463" s="206"/>
      <c r="AD463" s="206"/>
      <c r="AE463" s="54" t="str">
        <f t="shared" si="21"/>
        <v/>
      </c>
      <c r="AF463" s="54"/>
      <c r="AG463" s="54"/>
      <c r="AH463" s="54"/>
      <c r="AI463" s="54"/>
      <c r="AJ463" s="54"/>
      <c r="AK463" s="54"/>
      <c r="AL463" s="54"/>
      <c r="AM463" s="54"/>
      <c r="AN463" s="54"/>
      <c r="AO463" s="54"/>
      <c r="AP463" s="54"/>
    </row>
    <row r="464" spans="1:42" x14ac:dyDescent="0.25">
      <c r="A464" s="205"/>
      <c r="F464" s="33" t="str">
        <f>IFERROR(VLOOKUP(D464,'Tabelas auxiliares'!$A$3:$B$62,2,FALSE),"")</f>
        <v/>
      </c>
      <c r="G464" s="33" t="str">
        <f>IFERROR(VLOOKUP($B464,'Tabelas auxiliares'!$A$66:$C$106,2,FALSE),"")</f>
        <v/>
      </c>
      <c r="H464" s="33" t="str">
        <f>IFERROR(VLOOKUP($B464,'Tabelas auxiliares'!$A$66:$C$106,3,FALSE),"")</f>
        <v/>
      </c>
      <c r="I464" s="205"/>
      <c r="J464" s="205"/>
      <c r="K464" s="205"/>
      <c r="L464" s="205"/>
      <c r="M464" s="205"/>
      <c r="N464" s="205"/>
      <c r="O464" s="205"/>
      <c r="P464" s="205"/>
      <c r="Q464" s="205"/>
      <c r="R464" s="205"/>
      <c r="S464" s="205"/>
      <c r="T464" s="205"/>
      <c r="U464" s="205"/>
      <c r="V464" s="205"/>
      <c r="W464" s="205"/>
      <c r="X464" s="205"/>
      <c r="Y464" s="33" t="str">
        <f t="shared" si="19"/>
        <v/>
      </c>
      <c r="Z464" s="33" t="str">
        <f>IF(T464="","",IF(AND(T464&lt;&gt;'Tabelas auxiliares'!$B$240,T464&lt;&gt;'Tabelas auxiliares'!$B$241,T464&lt;&gt;'Tabelas auxiliares'!$C$240,T464&lt;&gt;'Tabelas auxiliares'!$C$241,T464&lt;&gt;'Tabelas auxiliares'!$D$240),"FOLHA DE PESSOAL",IF(Y464='Tabelas auxiliares'!$A$241,"CUSTEIO",IF(Y464='Tabelas auxiliares'!$A$240,"INVESTIMENTO","ERRO - VERIFICAR"))))</f>
        <v/>
      </c>
      <c r="AA464" s="46" t="str">
        <f t="shared" si="20"/>
        <v/>
      </c>
      <c r="AB464" s="206"/>
      <c r="AC464" s="206"/>
      <c r="AD464" s="206"/>
      <c r="AE464" s="54" t="str">
        <f t="shared" si="21"/>
        <v/>
      </c>
      <c r="AF464" s="54"/>
      <c r="AG464" s="54"/>
      <c r="AH464" s="54"/>
      <c r="AI464" s="54"/>
      <c r="AJ464" s="54"/>
      <c r="AK464" s="54"/>
      <c r="AL464" s="54"/>
      <c r="AM464" s="54"/>
      <c r="AN464" s="54"/>
      <c r="AO464" s="54"/>
      <c r="AP464" s="54"/>
    </row>
    <row r="465" spans="1:42" x14ac:dyDescent="0.25">
      <c r="A465" s="205"/>
      <c r="F465" s="33" t="str">
        <f>IFERROR(VLOOKUP(D465,'Tabelas auxiliares'!$A$3:$B$62,2,FALSE),"")</f>
        <v/>
      </c>
      <c r="G465" s="33" t="str">
        <f>IFERROR(VLOOKUP($B465,'Tabelas auxiliares'!$A$66:$C$106,2,FALSE),"")</f>
        <v/>
      </c>
      <c r="H465" s="33" t="str">
        <f>IFERROR(VLOOKUP($B465,'Tabelas auxiliares'!$A$66:$C$106,3,FALSE),"")</f>
        <v/>
      </c>
      <c r="I465" s="205"/>
      <c r="J465" s="205"/>
      <c r="K465" s="205"/>
      <c r="L465" s="205"/>
      <c r="M465" s="205"/>
      <c r="N465" s="205"/>
      <c r="O465" s="205"/>
      <c r="P465" s="205"/>
      <c r="Q465" s="205"/>
      <c r="R465" s="205"/>
      <c r="S465" s="205"/>
      <c r="T465" s="205"/>
      <c r="U465" s="205"/>
      <c r="V465" s="205"/>
      <c r="W465" s="205"/>
      <c r="X465" s="205"/>
      <c r="Y465" s="33" t="str">
        <f t="shared" si="19"/>
        <v/>
      </c>
      <c r="Z465" s="33" t="str">
        <f>IF(T465="","",IF(AND(T465&lt;&gt;'Tabelas auxiliares'!$B$240,T465&lt;&gt;'Tabelas auxiliares'!$B$241,T465&lt;&gt;'Tabelas auxiliares'!$C$240,T465&lt;&gt;'Tabelas auxiliares'!$C$241,T465&lt;&gt;'Tabelas auxiliares'!$D$240),"FOLHA DE PESSOAL",IF(Y465='Tabelas auxiliares'!$A$241,"CUSTEIO",IF(Y465='Tabelas auxiliares'!$A$240,"INVESTIMENTO","ERRO - VERIFICAR"))))</f>
        <v/>
      </c>
      <c r="AA465" s="46" t="str">
        <f t="shared" si="20"/>
        <v/>
      </c>
      <c r="AB465" s="206"/>
      <c r="AC465" s="206"/>
      <c r="AD465" s="206"/>
      <c r="AE465" s="54" t="str">
        <f t="shared" si="21"/>
        <v/>
      </c>
      <c r="AF465" s="54"/>
      <c r="AG465" s="54"/>
      <c r="AH465" s="54"/>
      <c r="AI465" s="54"/>
      <c r="AJ465" s="54"/>
      <c r="AK465" s="54"/>
      <c r="AL465" s="54"/>
      <c r="AM465" s="54"/>
      <c r="AN465" s="54"/>
      <c r="AO465" s="54"/>
      <c r="AP465" s="54"/>
    </row>
    <row r="466" spans="1:42" x14ac:dyDescent="0.25">
      <c r="A466" s="205"/>
      <c r="F466" s="33" t="str">
        <f>IFERROR(VLOOKUP(D466,'Tabelas auxiliares'!$A$3:$B$62,2,FALSE),"")</f>
        <v/>
      </c>
      <c r="G466" s="33" t="str">
        <f>IFERROR(VLOOKUP($B466,'Tabelas auxiliares'!$A$66:$C$106,2,FALSE),"")</f>
        <v/>
      </c>
      <c r="H466" s="33" t="str">
        <f>IFERROR(VLOOKUP($B466,'Tabelas auxiliares'!$A$66:$C$106,3,FALSE),"")</f>
        <v/>
      </c>
      <c r="I466" s="205"/>
      <c r="J466" s="205"/>
      <c r="K466" s="205"/>
      <c r="L466" s="205"/>
      <c r="M466" s="205"/>
      <c r="N466" s="205"/>
      <c r="O466" s="205"/>
      <c r="P466" s="205"/>
      <c r="Q466" s="205"/>
      <c r="R466" s="205"/>
      <c r="S466" s="205"/>
      <c r="T466" s="205"/>
      <c r="U466" s="205"/>
      <c r="V466" s="205"/>
      <c r="W466" s="205"/>
      <c r="X466" s="205"/>
      <c r="Y466" s="33" t="str">
        <f t="shared" si="19"/>
        <v/>
      </c>
      <c r="Z466" s="33" t="str">
        <f>IF(T466="","",IF(AND(T466&lt;&gt;'Tabelas auxiliares'!$B$240,T466&lt;&gt;'Tabelas auxiliares'!$B$241,T466&lt;&gt;'Tabelas auxiliares'!$C$240,T466&lt;&gt;'Tabelas auxiliares'!$C$241,T466&lt;&gt;'Tabelas auxiliares'!$D$240),"FOLHA DE PESSOAL",IF(Y466='Tabelas auxiliares'!$A$241,"CUSTEIO",IF(Y466='Tabelas auxiliares'!$A$240,"INVESTIMENTO","ERRO - VERIFICAR"))))</f>
        <v/>
      </c>
      <c r="AA466" s="46" t="str">
        <f t="shared" si="20"/>
        <v/>
      </c>
      <c r="AB466" s="206"/>
      <c r="AC466" s="206"/>
      <c r="AD466" s="206"/>
      <c r="AE466" s="54" t="str">
        <f t="shared" si="21"/>
        <v/>
      </c>
      <c r="AF466" s="54"/>
      <c r="AG466" s="54"/>
      <c r="AH466" s="54"/>
      <c r="AI466" s="54"/>
      <c r="AJ466" s="54"/>
      <c r="AK466" s="54"/>
      <c r="AL466" s="54"/>
      <c r="AM466" s="54"/>
      <c r="AN466" s="54"/>
      <c r="AO466" s="54"/>
      <c r="AP466" s="54"/>
    </row>
    <row r="467" spans="1:42" x14ac:dyDescent="0.25">
      <c r="A467" s="205"/>
      <c r="F467" s="33" t="str">
        <f>IFERROR(VLOOKUP(D467,'Tabelas auxiliares'!$A$3:$B$62,2,FALSE),"")</f>
        <v/>
      </c>
      <c r="G467" s="33" t="str">
        <f>IFERROR(VLOOKUP($B467,'Tabelas auxiliares'!$A$66:$C$106,2,FALSE),"")</f>
        <v/>
      </c>
      <c r="H467" s="33" t="str">
        <f>IFERROR(VLOOKUP($B467,'Tabelas auxiliares'!$A$66:$C$106,3,FALSE),"")</f>
        <v/>
      </c>
      <c r="I467" s="205"/>
      <c r="J467" s="205"/>
      <c r="K467" s="205"/>
      <c r="L467" s="205"/>
      <c r="M467" s="205"/>
      <c r="N467" s="205"/>
      <c r="O467" s="205"/>
      <c r="P467" s="205"/>
      <c r="Q467" s="205"/>
      <c r="R467" s="205"/>
      <c r="S467" s="205"/>
      <c r="T467" s="205"/>
      <c r="U467" s="205"/>
      <c r="V467" s="205"/>
      <c r="W467" s="205"/>
      <c r="X467" s="205"/>
      <c r="Y467" s="33" t="str">
        <f t="shared" si="19"/>
        <v/>
      </c>
      <c r="Z467" s="33" t="str">
        <f>IF(T467="","",IF(AND(T467&lt;&gt;'Tabelas auxiliares'!$B$240,T467&lt;&gt;'Tabelas auxiliares'!$B$241,T467&lt;&gt;'Tabelas auxiliares'!$C$240,T467&lt;&gt;'Tabelas auxiliares'!$C$241,T467&lt;&gt;'Tabelas auxiliares'!$D$240),"FOLHA DE PESSOAL",IF(Y467='Tabelas auxiliares'!$A$241,"CUSTEIO",IF(Y467='Tabelas auxiliares'!$A$240,"INVESTIMENTO","ERRO - VERIFICAR"))))</f>
        <v/>
      </c>
      <c r="AA467" s="46" t="str">
        <f t="shared" si="20"/>
        <v/>
      </c>
      <c r="AB467" s="206"/>
      <c r="AC467" s="206"/>
      <c r="AD467" s="206"/>
      <c r="AE467" s="54" t="str">
        <f t="shared" si="21"/>
        <v/>
      </c>
      <c r="AF467" s="54"/>
      <c r="AG467" s="54"/>
      <c r="AH467" s="54"/>
      <c r="AI467" s="54"/>
      <c r="AJ467" s="54"/>
      <c r="AK467" s="54"/>
      <c r="AL467" s="54"/>
      <c r="AM467" s="54"/>
      <c r="AN467" s="54"/>
      <c r="AO467" s="54"/>
      <c r="AP467" s="54"/>
    </row>
    <row r="468" spans="1:42" x14ac:dyDescent="0.25">
      <c r="A468" s="205"/>
      <c r="F468" s="33" t="str">
        <f>IFERROR(VLOOKUP(D468,'Tabelas auxiliares'!$A$3:$B$62,2,FALSE),"")</f>
        <v/>
      </c>
      <c r="G468" s="33" t="str">
        <f>IFERROR(VLOOKUP($B468,'Tabelas auxiliares'!$A$66:$C$106,2,FALSE),"")</f>
        <v/>
      </c>
      <c r="H468" s="33" t="str">
        <f>IFERROR(VLOOKUP($B468,'Tabelas auxiliares'!$A$66:$C$106,3,FALSE),"")</f>
        <v/>
      </c>
      <c r="I468" s="205"/>
      <c r="J468" s="205"/>
      <c r="K468" s="205"/>
      <c r="L468" s="205"/>
      <c r="M468" s="205"/>
      <c r="N468" s="205"/>
      <c r="O468" s="205"/>
      <c r="P468" s="205"/>
      <c r="Q468" s="205"/>
      <c r="R468" s="205"/>
      <c r="S468" s="205"/>
      <c r="T468" s="205"/>
      <c r="U468" s="205"/>
      <c r="V468" s="205"/>
      <c r="W468" s="205"/>
      <c r="X468" s="205"/>
      <c r="Y468" s="33" t="str">
        <f t="shared" si="19"/>
        <v/>
      </c>
      <c r="Z468" s="33" t="str">
        <f>IF(T468="","",IF(AND(T468&lt;&gt;'Tabelas auxiliares'!$B$240,T468&lt;&gt;'Tabelas auxiliares'!$B$241,T468&lt;&gt;'Tabelas auxiliares'!$C$240,T468&lt;&gt;'Tabelas auxiliares'!$C$241,T468&lt;&gt;'Tabelas auxiliares'!$D$240),"FOLHA DE PESSOAL",IF(Y468='Tabelas auxiliares'!$A$241,"CUSTEIO",IF(Y468='Tabelas auxiliares'!$A$240,"INVESTIMENTO","ERRO - VERIFICAR"))))</f>
        <v/>
      </c>
      <c r="AA468" s="46" t="str">
        <f t="shared" si="20"/>
        <v/>
      </c>
      <c r="AB468" s="206"/>
      <c r="AC468" s="206"/>
      <c r="AD468" s="206"/>
      <c r="AE468" s="54" t="str">
        <f t="shared" si="21"/>
        <v/>
      </c>
      <c r="AF468" s="54"/>
      <c r="AG468" s="54"/>
      <c r="AH468" s="54"/>
      <c r="AI468" s="54"/>
      <c r="AJ468" s="54"/>
      <c r="AK468" s="54"/>
      <c r="AL468" s="54"/>
      <c r="AM468" s="54"/>
      <c r="AN468" s="54"/>
      <c r="AO468" s="54"/>
      <c r="AP468" s="54"/>
    </row>
    <row r="469" spans="1:42" x14ac:dyDescent="0.25">
      <c r="A469" s="205"/>
      <c r="F469" s="33" t="str">
        <f>IFERROR(VLOOKUP(D469,'Tabelas auxiliares'!$A$3:$B$62,2,FALSE),"")</f>
        <v/>
      </c>
      <c r="G469" s="33" t="str">
        <f>IFERROR(VLOOKUP($B469,'Tabelas auxiliares'!$A$66:$C$106,2,FALSE),"")</f>
        <v/>
      </c>
      <c r="H469" s="33" t="str">
        <f>IFERROR(VLOOKUP($B469,'Tabelas auxiliares'!$A$66:$C$106,3,FALSE),"")</f>
        <v/>
      </c>
      <c r="I469" s="205"/>
      <c r="J469" s="205"/>
      <c r="K469" s="205"/>
      <c r="L469" s="205"/>
      <c r="M469" s="205"/>
      <c r="N469" s="205"/>
      <c r="O469" s="205"/>
      <c r="P469" s="205"/>
      <c r="Q469" s="205"/>
      <c r="R469" s="205"/>
      <c r="S469" s="205"/>
      <c r="T469" s="205"/>
      <c r="U469" s="205"/>
      <c r="V469" s="205"/>
      <c r="W469" s="205"/>
      <c r="X469" s="205"/>
      <c r="Y469" s="33" t="str">
        <f t="shared" si="19"/>
        <v/>
      </c>
      <c r="Z469" s="33" t="str">
        <f>IF(T469="","",IF(AND(T469&lt;&gt;'Tabelas auxiliares'!$B$240,T469&lt;&gt;'Tabelas auxiliares'!$B$241,T469&lt;&gt;'Tabelas auxiliares'!$C$240,T469&lt;&gt;'Tabelas auxiliares'!$C$241,T469&lt;&gt;'Tabelas auxiliares'!$D$240),"FOLHA DE PESSOAL",IF(Y469='Tabelas auxiliares'!$A$241,"CUSTEIO",IF(Y469='Tabelas auxiliares'!$A$240,"INVESTIMENTO","ERRO - VERIFICAR"))))</f>
        <v/>
      </c>
      <c r="AA469" s="46" t="str">
        <f t="shared" si="20"/>
        <v/>
      </c>
      <c r="AB469" s="206"/>
      <c r="AC469" s="206"/>
      <c r="AD469" s="206"/>
      <c r="AE469" s="54" t="str">
        <f t="shared" si="21"/>
        <v/>
      </c>
      <c r="AF469" s="54"/>
      <c r="AG469" s="54"/>
      <c r="AH469" s="54"/>
      <c r="AI469" s="54"/>
      <c r="AJ469" s="54"/>
      <c r="AK469" s="54"/>
      <c r="AL469" s="54"/>
      <c r="AM469" s="54"/>
      <c r="AN469" s="54"/>
      <c r="AO469" s="54"/>
      <c r="AP469" s="54"/>
    </row>
    <row r="470" spans="1:42" x14ac:dyDescent="0.25">
      <c r="A470" s="205"/>
      <c r="F470" s="33" t="str">
        <f>IFERROR(VLOOKUP(D470,'Tabelas auxiliares'!$A$3:$B$62,2,FALSE),"")</f>
        <v/>
      </c>
      <c r="G470" s="33" t="str">
        <f>IFERROR(VLOOKUP($B470,'Tabelas auxiliares'!$A$66:$C$106,2,FALSE),"")</f>
        <v/>
      </c>
      <c r="H470" s="33" t="str">
        <f>IFERROR(VLOOKUP($B470,'Tabelas auxiliares'!$A$66:$C$106,3,FALSE),"")</f>
        <v/>
      </c>
      <c r="I470" s="205"/>
      <c r="J470" s="205"/>
      <c r="K470" s="205"/>
      <c r="L470" s="205"/>
      <c r="M470" s="205"/>
      <c r="N470" s="205"/>
      <c r="O470" s="205"/>
      <c r="P470" s="205"/>
      <c r="Q470" s="205"/>
      <c r="R470" s="205"/>
      <c r="S470" s="205"/>
      <c r="T470" s="205"/>
      <c r="U470" s="205"/>
      <c r="V470" s="205"/>
      <c r="W470" s="205"/>
      <c r="X470" s="205"/>
      <c r="Y470" s="33" t="str">
        <f t="shared" si="19"/>
        <v/>
      </c>
      <c r="Z470" s="33" t="str">
        <f>IF(T470="","",IF(AND(T470&lt;&gt;'Tabelas auxiliares'!$B$240,T470&lt;&gt;'Tabelas auxiliares'!$B$241,T470&lt;&gt;'Tabelas auxiliares'!$C$240,T470&lt;&gt;'Tabelas auxiliares'!$C$241,T470&lt;&gt;'Tabelas auxiliares'!$D$240),"FOLHA DE PESSOAL",IF(Y470='Tabelas auxiliares'!$A$241,"CUSTEIO",IF(Y470='Tabelas auxiliares'!$A$240,"INVESTIMENTO","ERRO - VERIFICAR"))))</f>
        <v/>
      </c>
      <c r="AA470" s="46" t="str">
        <f t="shared" si="20"/>
        <v/>
      </c>
      <c r="AB470" s="206"/>
      <c r="AC470" s="206"/>
      <c r="AD470" s="206"/>
      <c r="AE470" s="54" t="str">
        <f t="shared" si="21"/>
        <v/>
      </c>
      <c r="AF470" s="54"/>
      <c r="AG470" s="54"/>
      <c r="AH470" s="54"/>
      <c r="AI470" s="54"/>
      <c r="AJ470" s="54"/>
      <c r="AK470" s="54"/>
      <c r="AL470" s="54"/>
      <c r="AM470" s="54"/>
      <c r="AN470" s="54"/>
      <c r="AO470" s="54"/>
      <c r="AP470" s="54"/>
    </row>
    <row r="471" spans="1:42" x14ac:dyDescent="0.25">
      <c r="A471" s="205"/>
      <c r="F471" s="33" t="str">
        <f>IFERROR(VLOOKUP(D471,'Tabelas auxiliares'!$A$3:$B$62,2,FALSE),"")</f>
        <v/>
      </c>
      <c r="G471" s="33" t="str">
        <f>IFERROR(VLOOKUP($B471,'Tabelas auxiliares'!$A$66:$C$106,2,FALSE),"")</f>
        <v/>
      </c>
      <c r="H471" s="33" t="str">
        <f>IFERROR(VLOOKUP($B471,'Tabelas auxiliares'!$A$66:$C$106,3,FALSE),"")</f>
        <v/>
      </c>
      <c r="I471" s="205"/>
      <c r="J471" s="205"/>
      <c r="K471" s="205"/>
      <c r="L471" s="205"/>
      <c r="M471" s="205"/>
      <c r="N471" s="205"/>
      <c r="O471" s="205"/>
      <c r="P471" s="205"/>
      <c r="Q471" s="205"/>
      <c r="R471" s="205"/>
      <c r="S471" s="205"/>
      <c r="T471" s="205"/>
      <c r="U471" s="205"/>
      <c r="V471" s="205"/>
      <c r="W471" s="205"/>
      <c r="X471" s="205"/>
      <c r="Y471" s="33" t="str">
        <f t="shared" si="19"/>
        <v/>
      </c>
      <c r="Z471" s="33" t="str">
        <f>IF(T471="","",IF(AND(T471&lt;&gt;'Tabelas auxiliares'!$B$240,T471&lt;&gt;'Tabelas auxiliares'!$B$241,T471&lt;&gt;'Tabelas auxiliares'!$C$240,T471&lt;&gt;'Tabelas auxiliares'!$C$241,T471&lt;&gt;'Tabelas auxiliares'!$D$240),"FOLHA DE PESSOAL",IF(Y471='Tabelas auxiliares'!$A$241,"CUSTEIO",IF(Y471='Tabelas auxiliares'!$A$240,"INVESTIMENTO","ERRO - VERIFICAR"))))</f>
        <v/>
      </c>
      <c r="AA471" s="46" t="str">
        <f t="shared" si="20"/>
        <v/>
      </c>
      <c r="AB471" s="206"/>
      <c r="AC471" s="206"/>
      <c r="AD471" s="206"/>
      <c r="AE471" s="54" t="str">
        <f t="shared" si="21"/>
        <v/>
      </c>
      <c r="AF471" s="54"/>
      <c r="AG471" s="54"/>
      <c r="AH471" s="54"/>
      <c r="AI471" s="54"/>
      <c r="AJ471" s="54"/>
      <c r="AK471" s="54"/>
      <c r="AL471" s="54"/>
      <c r="AM471" s="54"/>
      <c r="AN471" s="54"/>
      <c r="AO471" s="54"/>
      <c r="AP471" s="54"/>
    </row>
    <row r="472" spans="1:42" x14ac:dyDescent="0.25">
      <c r="A472" s="205"/>
      <c r="F472" s="33" t="str">
        <f>IFERROR(VLOOKUP(D472,'Tabelas auxiliares'!$A$3:$B$62,2,FALSE),"")</f>
        <v/>
      </c>
      <c r="G472" s="33" t="str">
        <f>IFERROR(VLOOKUP($B472,'Tabelas auxiliares'!$A$66:$C$106,2,FALSE),"")</f>
        <v/>
      </c>
      <c r="H472" s="33" t="str">
        <f>IFERROR(VLOOKUP($B472,'Tabelas auxiliares'!$A$66:$C$106,3,FALSE),"")</f>
        <v/>
      </c>
      <c r="I472" s="205"/>
      <c r="J472" s="205"/>
      <c r="K472" s="205"/>
      <c r="L472" s="205"/>
      <c r="M472" s="205"/>
      <c r="N472" s="205"/>
      <c r="O472" s="205"/>
      <c r="P472" s="205"/>
      <c r="Q472" s="205"/>
      <c r="R472" s="205"/>
      <c r="S472" s="205"/>
      <c r="T472" s="205"/>
      <c r="U472" s="205"/>
      <c r="V472" s="205"/>
      <c r="W472" s="205"/>
      <c r="X472" s="205"/>
      <c r="Y472" s="33" t="str">
        <f t="shared" si="19"/>
        <v/>
      </c>
      <c r="Z472" s="33" t="str">
        <f>IF(T472="","",IF(AND(T472&lt;&gt;'Tabelas auxiliares'!$B$240,T472&lt;&gt;'Tabelas auxiliares'!$B$241,T472&lt;&gt;'Tabelas auxiliares'!$C$240,T472&lt;&gt;'Tabelas auxiliares'!$C$241,T472&lt;&gt;'Tabelas auxiliares'!$D$240),"FOLHA DE PESSOAL",IF(Y472='Tabelas auxiliares'!$A$241,"CUSTEIO",IF(Y472='Tabelas auxiliares'!$A$240,"INVESTIMENTO","ERRO - VERIFICAR"))))</f>
        <v/>
      </c>
      <c r="AA472" s="46" t="str">
        <f t="shared" si="20"/>
        <v/>
      </c>
      <c r="AB472" s="206"/>
      <c r="AC472" s="206"/>
      <c r="AD472" s="206"/>
      <c r="AE472" s="54" t="str">
        <f t="shared" si="21"/>
        <v/>
      </c>
      <c r="AF472" s="54"/>
      <c r="AG472" s="54"/>
      <c r="AH472" s="54"/>
      <c r="AI472" s="54"/>
      <c r="AJ472" s="54"/>
      <c r="AK472" s="54"/>
      <c r="AL472" s="54"/>
      <c r="AM472" s="54"/>
      <c r="AN472" s="54"/>
      <c r="AO472" s="54"/>
      <c r="AP472" s="54"/>
    </row>
    <row r="473" spans="1:42" x14ac:dyDescent="0.25">
      <c r="A473" s="205"/>
      <c r="F473" s="33" t="str">
        <f>IFERROR(VLOOKUP(D473,'Tabelas auxiliares'!$A$3:$B$62,2,FALSE),"")</f>
        <v/>
      </c>
      <c r="G473" s="33" t="str">
        <f>IFERROR(VLOOKUP($B473,'Tabelas auxiliares'!$A$66:$C$106,2,FALSE),"")</f>
        <v/>
      </c>
      <c r="H473" s="33" t="str">
        <f>IFERROR(VLOOKUP($B473,'Tabelas auxiliares'!$A$66:$C$106,3,FALSE),"")</f>
        <v/>
      </c>
      <c r="I473" s="205"/>
      <c r="J473" s="205"/>
      <c r="K473" s="205"/>
      <c r="L473" s="205"/>
      <c r="M473" s="205"/>
      <c r="N473" s="205"/>
      <c r="O473" s="205"/>
      <c r="P473" s="205"/>
      <c r="Q473" s="205"/>
      <c r="R473" s="205"/>
      <c r="S473" s="205"/>
      <c r="T473" s="205"/>
      <c r="U473" s="205"/>
      <c r="V473" s="205"/>
      <c r="W473" s="205"/>
      <c r="X473" s="205"/>
      <c r="Y473" s="33" t="str">
        <f t="shared" si="19"/>
        <v/>
      </c>
      <c r="Z473" s="33" t="str">
        <f>IF(T473="","",IF(AND(T473&lt;&gt;'Tabelas auxiliares'!$B$240,T473&lt;&gt;'Tabelas auxiliares'!$B$241,T473&lt;&gt;'Tabelas auxiliares'!$C$240,T473&lt;&gt;'Tabelas auxiliares'!$C$241,T473&lt;&gt;'Tabelas auxiliares'!$D$240),"FOLHA DE PESSOAL",IF(Y473='Tabelas auxiliares'!$A$241,"CUSTEIO",IF(Y473='Tabelas auxiliares'!$A$240,"INVESTIMENTO","ERRO - VERIFICAR"))))</f>
        <v/>
      </c>
      <c r="AA473" s="46" t="str">
        <f t="shared" si="20"/>
        <v/>
      </c>
      <c r="AB473" s="206"/>
      <c r="AC473" s="206"/>
      <c r="AD473" s="206"/>
      <c r="AE473" s="54" t="str">
        <f t="shared" si="21"/>
        <v/>
      </c>
      <c r="AF473" s="54"/>
      <c r="AG473" s="54"/>
      <c r="AH473" s="54"/>
      <c r="AI473" s="54"/>
      <c r="AJ473" s="54"/>
      <c r="AK473" s="54"/>
      <c r="AL473" s="54"/>
      <c r="AM473" s="54"/>
      <c r="AN473" s="54"/>
      <c r="AO473" s="54"/>
      <c r="AP473" s="54"/>
    </row>
    <row r="474" spans="1:42" x14ac:dyDescent="0.25">
      <c r="A474" s="205"/>
      <c r="F474" s="33" t="str">
        <f>IFERROR(VLOOKUP(D474,'Tabelas auxiliares'!$A$3:$B$62,2,FALSE),"")</f>
        <v/>
      </c>
      <c r="G474" s="33" t="str">
        <f>IFERROR(VLOOKUP($B474,'Tabelas auxiliares'!$A$66:$C$106,2,FALSE),"")</f>
        <v/>
      </c>
      <c r="H474" s="33" t="str">
        <f>IFERROR(VLOOKUP($B474,'Tabelas auxiliares'!$A$66:$C$106,3,FALSE),"")</f>
        <v/>
      </c>
      <c r="I474" s="205"/>
      <c r="J474" s="205"/>
      <c r="K474" s="205"/>
      <c r="L474" s="205"/>
      <c r="M474" s="205"/>
      <c r="N474" s="205"/>
      <c r="O474" s="205"/>
      <c r="P474" s="205"/>
      <c r="Q474" s="205"/>
      <c r="R474" s="205"/>
      <c r="S474" s="205"/>
      <c r="T474" s="205"/>
      <c r="U474" s="205"/>
      <c r="V474" s="205"/>
      <c r="W474" s="205"/>
      <c r="X474" s="205"/>
      <c r="Y474" s="33" t="str">
        <f t="shared" si="19"/>
        <v/>
      </c>
      <c r="Z474" s="33" t="str">
        <f>IF(T474="","",IF(AND(T474&lt;&gt;'Tabelas auxiliares'!$B$240,T474&lt;&gt;'Tabelas auxiliares'!$B$241,T474&lt;&gt;'Tabelas auxiliares'!$C$240,T474&lt;&gt;'Tabelas auxiliares'!$C$241,T474&lt;&gt;'Tabelas auxiliares'!$D$240),"FOLHA DE PESSOAL",IF(Y474='Tabelas auxiliares'!$A$241,"CUSTEIO",IF(Y474='Tabelas auxiliares'!$A$240,"INVESTIMENTO","ERRO - VERIFICAR"))))</f>
        <v/>
      </c>
      <c r="AA474" s="46" t="str">
        <f t="shared" si="20"/>
        <v/>
      </c>
      <c r="AB474" s="206"/>
      <c r="AC474" s="206"/>
      <c r="AD474" s="206"/>
      <c r="AE474" s="54" t="str">
        <f t="shared" si="21"/>
        <v/>
      </c>
      <c r="AF474" s="54"/>
      <c r="AG474" s="54"/>
      <c r="AH474" s="54"/>
      <c r="AI474" s="54"/>
      <c r="AJ474" s="54"/>
      <c r="AK474" s="54"/>
      <c r="AL474" s="54"/>
      <c r="AM474" s="54"/>
      <c r="AN474" s="54"/>
      <c r="AO474" s="54"/>
      <c r="AP474" s="54"/>
    </row>
    <row r="475" spans="1:42" x14ac:dyDescent="0.25">
      <c r="A475" s="205"/>
      <c r="F475" s="33" t="str">
        <f>IFERROR(VLOOKUP(D475,'Tabelas auxiliares'!$A$3:$B$62,2,FALSE),"")</f>
        <v/>
      </c>
      <c r="G475" s="33" t="str">
        <f>IFERROR(VLOOKUP($B475,'Tabelas auxiliares'!$A$66:$C$106,2,FALSE),"")</f>
        <v/>
      </c>
      <c r="H475" s="33" t="str">
        <f>IFERROR(VLOOKUP($B475,'Tabelas auxiliares'!$A$66:$C$106,3,FALSE),"")</f>
        <v/>
      </c>
      <c r="I475" s="205"/>
      <c r="J475" s="205"/>
      <c r="K475" s="205"/>
      <c r="L475" s="205"/>
      <c r="M475" s="205"/>
      <c r="N475" s="205"/>
      <c r="O475" s="205"/>
      <c r="P475" s="205"/>
      <c r="Q475" s="205"/>
      <c r="R475" s="205"/>
      <c r="S475" s="205"/>
      <c r="T475" s="205"/>
      <c r="U475" s="205"/>
      <c r="V475" s="205"/>
      <c r="W475" s="205"/>
      <c r="X475" s="205"/>
      <c r="Y475" s="33" t="str">
        <f t="shared" si="19"/>
        <v/>
      </c>
      <c r="Z475" s="33" t="str">
        <f>IF(T475="","",IF(AND(T475&lt;&gt;'Tabelas auxiliares'!$B$240,T475&lt;&gt;'Tabelas auxiliares'!$B$241,T475&lt;&gt;'Tabelas auxiliares'!$C$240,T475&lt;&gt;'Tabelas auxiliares'!$C$241,T475&lt;&gt;'Tabelas auxiliares'!$D$240),"FOLHA DE PESSOAL",IF(Y475='Tabelas auxiliares'!$A$241,"CUSTEIO",IF(Y475='Tabelas auxiliares'!$A$240,"INVESTIMENTO","ERRO - VERIFICAR"))))</f>
        <v/>
      </c>
      <c r="AA475" s="46" t="str">
        <f t="shared" si="20"/>
        <v/>
      </c>
      <c r="AB475" s="206"/>
      <c r="AC475" s="206"/>
      <c r="AD475" s="206"/>
      <c r="AE475" s="54" t="str">
        <f t="shared" si="21"/>
        <v/>
      </c>
      <c r="AF475" s="54"/>
      <c r="AG475" s="54"/>
      <c r="AH475" s="54"/>
      <c r="AI475" s="54"/>
      <c r="AJ475" s="54"/>
      <c r="AK475" s="54"/>
      <c r="AL475" s="54"/>
      <c r="AM475" s="54"/>
      <c r="AN475" s="54"/>
      <c r="AO475" s="54"/>
      <c r="AP475" s="54"/>
    </row>
    <row r="476" spans="1:42" x14ac:dyDescent="0.25">
      <c r="A476" s="205"/>
      <c r="F476" s="33" t="str">
        <f>IFERROR(VLOOKUP(D476,'Tabelas auxiliares'!$A$3:$B$62,2,FALSE),"")</f>
        <v/>
      </c>
      <c r="G476" s="33" t="str">
        <f>IFERROR(VLOOKUP($B476,'Tabelas auxiliares'!$A$66:$C$106,2,FALSE),"")</f>
        <v/>
      </c>
      <c r="H476" s="33" t="str">
        <f>IFERROR(VLOOKUP($B476,'Tabelas auxiliares'!$A$66:$C$106,3,FALSE),"")</f>
        <v/>
      </c>
      <c r="I476" s="205"/>
      <c r="J476" s="205"/>
      <c r="K476" s="205"/>
      <c r="L476" s="205"/>
      <c r="M476" s="205"/>
      <c r="N476" s="205"/>
      <c r="O476" s="205"/>
      <c r="P476" s="205"/>
      <c r="Q476" s="205"/>
      <c r="R476" s="205"/>
      <c r="S476" s="205"/>
      <c r="T476" s="205"/>
      <c r="U476" s="205"/>
      <c r="V476" s="205"/>
      <c r="W476" s="205"/>
      <c r="X476" s="205"/>
      <c r="Y476" s="33" t="str">
        <f t="shared" si="19"/>
        <v/>
      </c>
      <c r="Z476" s="33" t="str">
        <f>IF(T476="","",IF(AND(T476&lt;&gt;'Tabelas auxiliares'!$B$240,T476&lt;&gt;'Tabelas auxiliares'!$B$241,T476&lt;&gt;'Tabelas auxiliares'!$C$240,T476&lt;&gt;'Tabelas auxiliares'!$C$241,T476&lt;&gt;'Tabelas auxiliares'!$D$240),"FOLHA DE PESSOAL",IF(Y476='Tabelas auxiliares'!$A$241,"CUSTEIO",IF(Y476='Tabelas auxiliares'!$A$240,"INVESTIMENTO","ERRO - VERIFICAR"))))</f>
        <v/>
      </c>
      <c r="AA476" s="46" t="str">
        <f t="shared" si="20"/>
        <v/>
      </c>
      <c r="AB476" s="206"/>
      <c r="AC476" s="206"/>
      <c r="AD476" s="206"/>
      <c r="AE476" s="54" t="str">
        <f t="shared" si="21"/>
        <v/>
      </c>
      <c r="AF476" s="54"/>
      <c r="AG476" s="54"/>
      <c r="AH476" s="54"/>
      <c r="AI476" s="54"/>
      <c r="AJ476" s="54"/>
      <c r="AK476" s="54"/>
      <c r="AL476" s="54"/>
      <c r="AM476" s="54"/>
      <c r="AN476" s="54"/>
      <c r="AO476" s="54"/>
      <c r="AP476" s="54"/>
    </row>
    <row r="477" spans="1:42" x14ac:dyDescent="0.25">
      <c r="A477" s="205"/>
      <c r="F477" s="33" t="str">
        <f>IFERROR(VLOOKUP(D477,'Tabelas auxiliares'!$A$3:$B$62,2,FALSE),"")</f>
        <v/>
      </c>
      <c r="G477" s="33" t="str">
        <f>IFERROR(VLOOKUP($B477,'Tabelas auxiliares'!$A$66:$C$106,2,FALSE),"")</f>
        <v/>
      </c>
      <c r="H477" s="33" t="str">
        <f>IFERROR(VLOOKUP($B477,'Tabelas auxiliares'!$A$66:$C$106,3,FALSE),"")</f>
        <v/>
      </c>
      <c r="I477" s="205"/>
      <c r="J477" s="205"/>
      <c r="K477" s="205"/>
      <c r="L477" s="205"/>
      <c r="M477" s="205"/>
      <c r="N477" s="205"/>
      <c r="O477" s="205"/>
      <c r="P477" s="205"/>
      <c r="Q477" s="205"/>
      <c r="R477" s="205"/>
      <c r="S477" s="205"/>
      <c r="T477" s="205"/>
      <c r="U477" s="205"/>
      <c r="V477" s="205"/>
      <c r="W477" s="205"/>
      <c r="X477" s="205"/>
      <c r="Y477" s="33" t="str">
        <f t="shared" si="19"/>
        <v/>
      </c>
      <c r="Z477" s="33" t="str">
        <f>IF(T477="","",IF(AND(T477&lt;&gt;'Tabelas auxiliares'!$B$240,T477&lt;&gt;'Tabelas auxiliares'!$B$241,T477&lt;&gt;'Tabelas auxiliares'!$C$240,T477&lt;&gt;'Tabelas auxiliares'!$C$241,T477&lt;&gt;'Tabelas auxiliares'!$D$240),"FOLHA DE PESSOAL",IF(Y477='Tabelas auxiliares'!$A$241,"CUSTEIO",IF(Y477='Tabelas auxiliares'!$A$240,"INVESTIMENTO","ERRO - VERIFICAR"))))</f>
        <v/>
      </c>
      <c r="AA477" s="46" t="str">
        <f t="shared" si="20"/>
        <v/>
      </c>
      <c r="AB477" s="206"/>
      <c r="AC477" s="206"/>
      <c r="AD477" s="206"/>
      <c r="AE477" s="54" t="str">
        <f t="shared" si="21"/>
        <v/>
      </c>
      <c r="AF477" s="54"/>
      <c r="AG477" s="54"/>
      <c r="AH477" s="54"/>
      <c r="AI477" s="54"/>
      <c r="AJ477" s="54"/>
      <c r="AK477" s="54"/>
      <c r="AL477" s="54"/>
      <c r="AM477" s="54"/>
      <c r="AN477" s="54"/>
      <c r="AO477" s="54"/>
      <c r="AP477" s="54"/>
    </row>
    <row r="478" spans="1:42" x14ac:dyDescent="0.25">
      <c r="A478" s="205"/>
      <c r="F478" s="33" t="str">
        <f>IFERROR(VLOOKUP(D478,'Tabelas auxiliares'!$A$3:$B$62,2,FALSE),"")</f>
        <v/>
      </c>
      <c r="G478" s="33" t="str">
        <f>IFERROR(VLOOKUP($B478,'Tabelas auxiliares'!$A$66:$C$106,2,FALSE),"")</f>
        <v/>
      </c>
      <c r="H478" s="33" t="str">
        <f>IFERROR(VLOOKUP($B478,'Tabelas auxiliares'!$A$66:$C$106,3,FALSE),"")</f>
        <v/>
      </c>
      <c r="I478" s="205"/>
      <c r="J478" s="205"/>
      <c r="K478" s="205"/>
      <c r="L478" s="205"/>
      <c r="M478" s="205"/>
      <c r="N478" s="205"/>
      <c r="O478" s="205"/>
      <c r="P478" s="205"/>
      <c r="Q478" s="205"/>
      <c r="R478" s="205"/>
      <c r="S478" s="205"/>
      <c r="T478" s="205"/>
      <c r="U478" s="205"/>
      <c r="V478" s="205"/>
      <c r="W478" s="205"/>
      <c r="X478" s="205"/>
      <c r="Y478" s="33" t="str">
        <f t="shared" si="19"/>
        <v/>
      </c>
      <c r="Z478" s="33" t="str">
        <f>IF(T478="","",IF(AND(T478&lt;&gt;'Tabelas auxiliares'!$B$240,T478&lt;&gt;'Tabelas auxiliares'!$B$241,T478&lt;&gt;'Tabelas auxiliares'!$C$240,T478&lt;&gt;'Tabelas auxiliares'!$C$241,T478&lt;&gt;'Tabelas auxiliares'!$D$240),"FOLHA DE PESSOAL",IF(Y478='Tabelas auxiliares'!$A$241,"CUSTEIO",IF(Y478='Tabelas auxiliares'!$A$240,"INVESTIMENTO","ERRO - VERIFICAR"))))</f>
        <v/>
      </c>
      <c r="AA478" s="46" t="str">
        <f t="shared" si="20"/>
        <v/>
      </c>
      <c r="AB478" s="206"/>
      <c r="AC478" s="206"/>
      <c r="AD478" s="206"/>
      <c r="AE478" s="54" t="str">
        <f t="shared" si="21"/>
        <v/>
      </c>
      <c r="AF478" s="54"/>
      <c r="AG478" s="54"/>
      <c r="AH478" s="54"/>
      <c r="AI478" s="54"/>
      <c r="AJ478" s="54"/>
      <c r="AK478" s="54"/>
      <c r="AL478" s="54"/>
      <c r="AM478" s="54"/>
      <c r="AN478" s="54"/>
      <c r="AO478" s="54"/>
      <c r="AP478" s="54"/>
    </row>
    <row r="479" spans="1:42" x14ac:dyDescent="0.25">
      <c r="A479" s="205"/>
      <c r="F479" s="33" t="str">
        <f>IFERROR(VLOOKUP(D479,'Tabelas auxiliares'!$A$3:$B$62,2,FALSE),"")</f>
        <v/>
      </c>
      <c r="G479" s="33" t="str">
        <f>IFERROR(VLOOKUP($B479,'Tabelas auxiliares'!$A$66:$C$106,2,FALSE),"")</f>
        <v/>
      </c>
      <c r="H479" s="33" t="str">
        <f>IFERROR(VLOOKUP($B479,'Tabelas auxiliares'!$A$66:$C$106,3,FALSE),"")</f>
        <v/>
      </c>
      <c r="I479" s="205"/>
      <c r="J479" s="205"/>
      <c r="K479" s="205"/>
      <c r="L479" s="205"/>
      <c r="M479" s="205"/>
      <c r="N479" s="205"/>
      <c r="O479" s="205"/>
      <c r="P479" s="205"/>
      <c r="Q479" s="205"/>
      <c r="R479" s="205"/>
      <c r="S479" s="205"/>
      <c r="T479" s="205"/>
      <c r="U479" s="205"/>
      <c r="V479" s="205"/>
      <c r="W479" s="205"/>
      <c r="X479" s="205"/>
      <c r="Y479" s="33" t="str">
        <f t="shared" si="19"/>
        <v/>
      </c>
      <c r="Z479" s="33" t="str">
        <f>IF(T479="","",IF(AND(T479&lt;&gt;'Tabelas auxiliares'!$B$240,T479&lt;&gt;'Tabelas auxiliares'!$B$241,T479&lt;&gt;'Tabelas auxiliares'!$C$240,T479&lt;&gt;'Tabelas auxiliares'!$C$241,T479&lt;&gt;'Tabelas auxiliares'!$D$240),"FOLHA DE PESSOAL",IF(Y479='Tabelas auxiliares'!$A$241,"CUSTEIO",IF(Y479='Tabelas auxiliares'!$A$240,"INVESTIMENTO","ERRO - VERIFICAR"))))</f>
        <v/>
      </c>
      <c r="AA479" s="46" t="str">
        <f t="shared" si="20"/>
        <v/>
      </c>
      <c r="AB479" s="206"/>
      <c r="AC479" s="206"/>
      <c r="AD479" s="206"/>
      <c r="AE479" s="54" t="str">
        <f t="shared" si="21"/>
        <v/>
      </c>
      <c r="AF479" s="54"/>
      <c r="AG479" s="54"/>
      <c r="AH479" s="54"/>
      <c r="AI479" s="54"/>
      <c r="AJ479" s="54"/>
      <c r="AK479" s="54"/>
      <c r="AL479" s="54"/>
      <c r="AM479" s="54"/>
      <c r="AN479" s="54"/>
      <c r="AO479" s="54"/>
      <c r="AP479" s="54"/>
    </row>
    <row r="480" spans="1:42" x14ac:dyDescent="0.25">
      <c r="A480" s="205"/>
      <c r="F480" s="33" t="str">
        <f>IFERROR(VLOOKUP(D480,'Tabelas auxiliares'!$A$3:$B$62,2,FALSE),"")</f>
        <v/>
      </c>
      <c r="G480" s="33" t="str">
        <f>IFERROR(VLOOKUP($B480,'Tabelas auxiliares'!$A$66:$C$106,2,FALSE),"")</f>
        <v/>
      </c>
      <c r="H480" s="33" t="str">
        <f>IFERROR(VLOOKUP($B480,'Tabelas auxiliares'!$A$66:$C$106,3,FALSE),"")</f>
        <v/>
      </c>
      <c r="I480" s="205"/>
      <c r="J480" s="205"/>
      <c r="K480" s="205"/>
      <c r="L480" s="205"/>
      <c r="M480" s="205"/>
      <c r="N480" s="205"/>
      <c r="O480" s="205"/>
      <c r="P480" s="205"/>
      <c r="Q480" s="205"/>
      <c r="R480" s="205"/>
      <c r="S480" s="205"/>
      <c r="T480" s="205"/>
      <c r="U480" s="205"/>
      <c r="V480" s="205"/>
      <c r="W480" s="205"/>
      <c r="X480" s="205"/>
      <c r="Y480" s="33" t="str">
        <f t="shared" si="19"/>
        <v/>
      </c>
      <c r="Z480" s="33" t="str">
        <f>IF(T480="","",IF(AND(T480&lt;&gt;'Tabelas auxiliares'!$B$240,T480&lt;&gt;'Tabelas auxiliares'!$B$241,T480&lt;&gt;'Tabelas auxiliares'!$C$240,T480&lt;&gt;'Tabelas auxiliares'!$C$241,T480&lt;&gt;'Tabelas auxiliares'!$D$240),"FOLHA DE PESSOAL",IF(Y480='Tabelas auxiliares'!$A$241,"CUSTEIO",IF(Y480='Tabelas auxiliares'!$A$240,"INVESTIMENTO","ERRO - VERIFICAR"))))</f>
        <v/>
      </c>
      <c r="AA480" s="46" t="str">
        <f t="shared" si="20"/>
        <v/>
      </c>
      <c r="AB480" s="206"/>
      <c r="AC480" s="206"/>
      <c r="AD480" s="206"/>
      <c r="AE480" s="54" t="str">
        <f t="shared" si="21"/>
        <v/>
      </c>
      <c r="AF480" s="54"/>
      <c r="AG480" s="54"/>
      <c r="AH480" s="54"/>
      <c r="AI480" s="54"/>
      <c r="AJ480" s="54"/>
      <c r="AK480" s="54"/>
      <c r="AL480" s="54"/>
      <c r="AM480" s="54"/>
      <c r="AN480" s="54"/>
      <c r="AO480" s="54"/>
      <c r="AP480" s="54"/>
    </row>
    <row r="481" spans="1:42" x14ac:dyDescent="0.25">
      <c r="A481" s="205"/>
      <c r="F481" s="33" t="str">
        <f>IFERROR(VLOOKUP(D481,'Tabelas auxiliares'!$A$3:$B$62,2,FALSE),"")</f>
        <v/>
      </c>
      <c r="G481" s="33" t="str">
        <f>IFERROR(VLOOKUP($B481,'Tabelas auxiliares'!$A$66:$C$106,2,FALSE),"")</f>
        <v/>
      </c>
      <c r="H481" s="33" t="str">
        <f>IFERROR(VLOOKUP($B481,'Tabelas auxiliares'!$A$66:$C$106,3,FALSE),"")</f>
        <v/>
      </c>
      <c r="I481" s="205"/>
      <c r="J481" s="205"/>
      <c r="K481" s="205"/>
      <c r="L481" s="205"/>
      <c r="M481" s="205"/>
      <c r="N481" s="205"/>
      <c r="O481" s="205"/>
      <c r="P481" s="205"/>
      <c r="Q481" s="205"/>
      <c r="R481" s="205"/>
      <c r="S481" s="205"/>
      <c r="T481" s="205"/>
      <c r="U481" s="205"/>
      <c r="V481" s="205"/>
      <c r="W481" s="205"/>
      <c r="X481" s="205"/>
      <c r="Y481" s="33" t="str">
        <f t="shared" si="19"/>
        <v/>
      </c>
      <c r="Z481" s="33" t="str">
        <f>IF(T481="","",IF(AND(T481&lt;&gt;'Tabelas auxiliares'!$B$240,T481&lt;&gt;'Tabelas auxiliares'!$B$241,T481&lt;&gt;'Tabelas auxiliares'!$C$240,T481&lt;&gt;'Tabelas auxiliares'!$C$241,T481&lt;&gt;'Tabelas auxiliares'!$D$240),"FOLHA DE PESSOAL",IF(Y481='Tabelas auxiliares'!$A$241,"CUSTEIO",IF(Y481='Tabelas auxiliares'!$A$240,"INVESTIMENTO","ERRO - VERIFICAR"))))</f>
        <v/>
      </c>
      <c r="AA481" s="46" t="str">
        <f t="shared" si="20"/>
        <v/>
      </c>
      <c r="AB481" s="206"/>
      <c r="AC481" s="206"/>
      <c r="AD481" s="206"/>
      <c r="AE481" s="54" t="str">
        <f t="shared" si="21"/>
        <v/>
      </c>
      <c r="AF481" s="54"/>
      <c r="AG481" s="54"/>
      <c r="AH481" s="54"/>
      <c r="AI481" s="54"/>
      <c r="AJ481" s="54"/>
      <c r="AK481" s="54"/>
      <c r="AL481" s="54"/>
      <c r="AM481" s="54"/>
      <c r="AN481" s="54"/>
      <c r="AO481" s="54"/>
      <c r="AP481" s="54"/>
    </row>
    <row r="482" spans="1:42" x14ac:dyDescent="0.25">
      <c r="A482" s="205"/>
      <c r="F482" s="33" t="str">
        <f>IFERROR(VLOOKUP(D482,'Tabelas auxiliares'!$A$3:$B$62,2,FALSE),"")</f>
        <v/>
      </c>
      <c r="G482" s="33" t="str">
        <f>IFERROR(VLOOKUP($B482,'Tabelas auxiliares'!$A$66:$C$106,2,FALSE),"")</f>
        <v/>
      </c>
      <c r="H482" s="33" t="str">
        <f>IFERROR(VLOOKUP($B482,'Tabelas auxiliares'!$A$66:$C$106,3,FALSE),"")</f>
        <v/>
      </c>
      <c r="I482" s="205"/>
      <c r="J482" s="205"/>
      <c r="K482" s="205"/>
      <c r="L482" s="205"/>
      <c r="M482" s="205"/>
      <c r="N482" s="205"/>
      <c r="O482" s="205"/>
      <c r="P482" s="205"/>
      <c r="Q482" s="205"/>
      <c r="R482" s="205"/>
      <c r="S482" s="205"/>
      <c r="T482" s="205"/>
      <c r="U482" s="205"/>
      <c r="V482" s="205"/>
      <c r="W482" s="205"/>
      <c r="X482" s="205"/>
      <c r="Y482" s="33" t="str">
        <f t="shared" si="19"/>
        <v/>
      </c>
      <c r="Z482" s="33" t="str">
        <f>IF(T482="","",IF(AND(T482&lt;&gt;'Tabelas auxiliares'!$B$240,T482&lt;&gt;'Tabelas auxiliares'!$B$241,T482&lt;&gt;'Tabelas auxiliares'!$C$240,T482&lt;&gt;'Tabelas auxiliares'!$C$241,T482&lt;&gt;'Tabelas auxiliares'!$D$240),"FOLHA DE PESSOAL",IF(Y482='Tabelas auxiliares'!$A$241,"CUSTEIO",IF(Y482='Tabelas auxiliares'!$A$240,"INVESTIMENTO","ERRO - VERIFICAR"))))</f>
        <v/>
      </c>
      <c r="AA482" s="46" t="str">
        <f t="shared" si="20"/>
        <v/>
      </c>
      <c r="AB482" s="206"/>
      <c r="AC482" s="206"/>
      <c r="AD482" s="206"/>
      <c r="AE482" s="54" t="str">
        <f t="shared" si="21"/>
        <v/>
      </c>
      <c r="AF482" s="54"/>
      <c r="AG482" s="54"/>
      <c r="AH482" s="54"/>
      <c r="AI482" s="54"/>
      <c r="AJ482" s="54"/>
      <c r="AK482" s="54"/>
      <c r="AL482" s="54"/>
      <c r="AM482" s="54"/>
      <c r="AN482" s="54"/>
      <c r="AO482" s="54"/>
      <c r="AP482" s="54"/>
    </row>
    <row r="483" spans="1:42" x14ac:dyDescent="0.25">
      <c r="A483" s="205"/>
      <c r="F483" s="33" t="str">
        <f>IFERROR(VLOOKUP(D483,'Tabelas auxiliares'!$A$3:$B$62,2,FALSE),"")</f>
        <v/>
      </c>
      <c r="G483" s="33" t="str">
        <f>IFERROR(VLOOKUP($B483,'Tabelas auxiliares'!$A$66:$C$106,2,FALSE),"")</f>
        <v/>
      </c>
      <c r="H483" s="33" t="str">
        <f>IFERROR(VLOOKUP($B483,'Tabelas auxiliares'!$A$66:$C$106,3,FALSE),"")</f>
        <v/>
      </c>
      <c r="I483" s="205"/>
      <c r="J483" s="205"/>
      <c r="K483" s="205"/>
      <c r="L483" s="205"/>
      <c r="M483" s="205"/>
      <c r="N483" s="205"/>
      <c r="O483" s="205"/>
      <c r="P483" s="205"/>
      <c r="Q483" s="205"/>
      <c r="R483" s="205"/>
      <c r="S483" s="205"/>
      <c r="T483" s="205"/>
      <c r="U483" s="205"/>
      <c r="V483" s="205"/>
      <c r="W483" s="205"/>
      <c r="X483" s="205"/>
      <c r="Y483" s="33" t="str">
        <f t="shared" si="19"/>
        <v/>
      </c>
      <c r="Z483" s="33" t="str">
        <f>IF(T483="","",IF(AND(T483&lt;&gt;'Tabelas auxiliares'!$B$240,T483&lt;&gt;'Tabelas auxiliares'!$B$241,T483&lt;&gt;'Tabelas auxiliares'!$C$240,T483&lt;&gt;'Tabelas auxiliares'!$C$241,T483&lt;&gt;'Tabelas auxiliares'!$D$240),"FOLHA DE PESSOAL",IF(Y483='Tabelas auxiliares'!$A$241,"CUSTEIO",IF(Y483='Tabelas auxiliares'!$A$240,"INVESTIMENTO","ERRO - VERIFICAR"))))</f>
        <v/>
      </c>
      <c r="AA483" s="46" t="str">
        <f t="shared" si="20"/>
        <v/>
      </c>
      <c r="AB483" s="206"/>
      <c r="AC483" s="206"/>
      <c r="AD483" s="206"/>
      <c r="AE483" s="54" t="str">
        <f t="shared" si="21"/>
        <v/>
      </c>
      <c r="AF483" s="54"/>
      <c r="AG483" s="54"/>
      <c r="AH483" s="54"/>
      <c r="AI483" s="54"/>
      <c r="AJ483" s="54"/>
      <c r="AK483" s="54"/>
      <c r="AL483" s="54"/>
      <c r="AM483" s="54"/>
      <c r="AN483" s="54"/>
      <c r="AO483" s="54"/>
      <c r="AP483" s="54"/>
    </row>
    <row r="484" spans="1:42" x14ac:dyDescent="0.25">
      <c r="A484" s="205"/>
      <c r="F484" s="33" t="str">
        <f>IFERROR(VLOOKUP(D484,'Tabelas auxiliares'!$A$3:$B$62,2,FALSE),"")</f>
        <v/>
      </c>
      <c r="G484" s="33" t="str">
        <f>IFERROR(VLOOKUP($B484,'Tabelas auxiliares'!$A$66:$C$106,2,FALSE),"")</f>
        <v/>
      </c>
      <c r="H484" s="33" t="str">
        <f>IFERROR(VLOOKUP($B484,'Tabelas auxiliares'!$A$66:$C$106,3,FALSE),"")</f>
        <v/>
      </c>
      <c r="I484" s="205"/>
      <c r="J484" s="205"/>
      <c r="K484" s="205"/>
      <c r="L484" s="205"/>
      <c r="M484" s="205"/>
      <c r="N484" s="205"/>
      <c r="O484" s="205"/>
      <c r="P484" s="205"/>
      <c r="Q484" s="205"/>
      <c r="R484" s="205"/>
      <c r="S484" s="205"/>
      <c r="T484" s="205"/>
      <c r="U484" s="205"/>
      <c r="V484" s="205"/>
      <c r="W484" s="205"/>
      <c r="X484" s="205"/>
      <c r="Y484" s="33" t="str">
        <f t="shared" si="19"/>
        <v/>
      </c>
      <c r="Z484" s="33" t="str">
        <f>IF(T484="","",IF(AND(T484&lt;&gt;'Tabelas auxiliares'!$B$240,T484&lt;&gt;'Tabelas auxiliares'!$B$241,T484&lt;&gt;'Tabelas auxiliares'!$C$240,T484&lt;&gt;'Tabelas auxiliares'!$C$241,T484&lt;&gt;'Tabelas auxiliares'!$D$240),"FOLHA DE PESSOAL",IF(Y484='Tabelas auxiliares'!$A$241,"CUSTEIO",IF(Y484='Tabelas auxiliares'!$A$240,"INVESTIMENTO","ERRO - VERIFICAR"))))</f>
        <v/>
      </c>
      <c r="AA484" s="46" t="str">
        <f t="shared" si="20"/>
        <v/>
      </c>
      <c r="AB484" s="206"/>
      <c r="AC484" s="206"/>
      <c r="AD484" s="206"/>
      <c r="AE484" s="54" t="str">
        <f t="shared" si="21"/>
        <v/>
      </c>
      <c r="AF484" s="54"/>
      <c r="AG484" s="54"/>
      <c r="AH484" s="54"/>
      <c r="AI484" s="54"/>
      <c r="AJ484" s="54"/>
      <c r="AK484" s="54"/>
      <c r="AL484" s="54"/>
      <c r="AM484" s="54"/>
      <c r="AN484" s="54"/>
      <c r="AO484" s="54"/>
      <c r="AP484" s="54"/>
    </row>
    <row r="485" spans="1:42" x14ac:dyDescent="0.25">
      <c r="A485" s="205"/>
      <c r="F485" s="33" t="str">
        <f>IFERROR(VLOOKUP(D485,'Tabelas auxiliares'!$A$3:$B$62,2,FALSE),"")</f>
        <v/>
      </c>
      <c r="G485" s="33" t="str">
        <f>IFERROR(VLOOKUP($B485,'Tabelas auxiliares'!$A$66:$C$106,2,FALSE),"")</f>
        <v/>
      </c>
      <c r="H485" s="33" t="str">
        <f>IFERROR(VLOOKUP($B485,'Tabelas auxiliares'!$A$66:$C$106,3,FALSE),"")</f>
        <v/>
      </c>
      <c r="I485" s="205"/>
      <c r="J485" s="205"/>
      <c r="K485" s="205"/>
      <c r="L485" s="205"/>
      <c r="M485" s="205"/>
      <c r="N485" s="205"/>
      <c r="O485" s="205"/>
      <c r="P485" s="205"/>
      <c r="Q485" s="205"/>
      <c r="R485" s="205"/>
      <c r="S485" s="205"/>
      <c r="T485" s="205"/>
      <c r="U485" s="205"/>
      <c r="V485" s="205"/>
      <c r="W485" s="205"/>
      <c r="X485" s="205"/>
      <c r="Y485" s="33" t="str">
        <f t="shared" si="19"/>
        <v/>
      </c>
      <c r="Z485" s="33" t="str">
        <f>IF(T485="","",IF(AND(T485&lt;&gt;'Tabelas auxiliares'!$B$240,T485&lt;&gt;'Tabelas auxiliares'!$B$241,T485&lt;&gt;'Tabelas auxiliares'!$C$240,T485&lt;&gt;'Tabelas auxiliares'!$C$241,T485&lt;&gt;'Tabelas auxiliares'!$D$240),"FOLHA DE PESSOAL",IF(Y485='Tabelas auxiliares'!$A$241,"CUSTEIO",IF(Y485='Tabelas auxiliares'!$A$240,"INVESTIMENTO","ERRO - VERIFICAR"))))</f>
        <v/>
      </c>
      <c r="AA485" s="46" t="str">
        <f t="shared" si="20"/>
        <v/>
      </c>
      <c r="AB485" s="206"/>
      <c r="AC485" s="206"/>
      <c r="AD485" s="206"/>
      <c r="AE485" s="54" t="str">
        <f t="shared" si="21"/>
        <v/>
      </c>
      <c r="AF485" s="54"/>
      <c r="AG485" s="54"/>
      <c r="AH485" s="54"/>
      <c r="AI485" s="54"/>
      <c r="AJ485" s="54"/>
      <c r="AK485" s="54"/>
      <c r="AL485" s="54"/>
      <c r="AM485" s="54"/>
      <c r="AN485" s="54"/>
      <c r="AO485" s="54"/>
      <c r="AP485" s="54"/>
    </row>
    <row r="486" spans="1:42" x14ac:dyDescent="0.25">
      <c r="A486" s="205"/>
      <c r="F486" s="33" t="str">
        <f>IFERROR(VLOOKUP(D486,'Tabelas auxiliares'!$A$3:$B$62,2,FALSE),"")</f>
        <v/>
      </c>
      <c r="G486" s="33" t="str">
        <f>IFERROR(VLOOKUP($B486,'Tabelas auxiliares'!$A$66:$C$106,2,FALSE),"")</f>
        <v/>
      </c>
      <c r="H486" s="33" t="str">
        <f>IFERROR(VLOOKUP($B486,'Tabelas auxiliares'!$A$66:$C$106,3,FALSE),"")</f>
        <v/>
      </c>
      <c r="I486" s="205"/>
      <c r="J486" s="205"/>
      <c r="K486" s="205"/>
      <c r="L486" s="205"/>
      <c r="M486" s="205"/>
      <c r="N486" s="205"/>
      <c r="O486" s="205"/>
      <c r="P486" s="205"/>
      <c r="Q486" s="205"/>
      <c r="R486" s="205"/>
      <c r="S486" s="205"/>
      <c r="T486" s="205"/>
      <c r="U486" s="205"/>
      <c r="V486" s="205"/>
      <c r="W486" s="205"/>
      <c r="X486" s="205"/>
      <c r="Y486" s="33" t="str">
        <f t="shared" si="19"/>
        <v/>
      </c>
      <c r="Z486" s="33" t="str">
        <f>IF(T486="","",IF(AND(T486&lt;&gt;'Tabelas auxiliares'!$B$240,T486&lt;&gt;'Tabelas auxiliares'!$B$241,T486&lt;&gt;'Tabelas auxiliares'!$C$240,T486&lt;&gt;'Tabelas auxiliares'!$C$241,T486&lt;&gt;'Tabelas auxiliares'!$D$240),"FOLHA DE PESSOAL",IF(Y486='Tabelas auxiliares'!$A$241,"CUSTEIO",IF(Y486='Tabelas auxiliares'!$A$240,"INVESTIMENTO","ERRO - VERIFICAR"))))</f>
        <v/>
      </c>
      <c r="AA486" s="46" t="str">
        <f t="shared" si="20"/>
        <v/>
      </c>
      <c r="AB486" s="206"/>
      <c r="AC486" s="206"/>
      <c r="AD486" s="206"/>
      <c r="AE486" s="54" t="str">
        <f t="shared" si="21"/>
        <v/>
      </c>
      <c r="AF486" s="54"/>
      <c r="AG486" s="54"/>
      <c r="AH486" s="54"/>
      <c r="AI486" s="54"/>
      <c r="AJ486" s="54"/>
      <c r="AK486" s="54"/>
      <c r="AL486" s="54"/>
      <c r="AM486" s="54"/>
      <c r="AN486" s="54"/>
      <c r="AO486" s="54"/>
      <c r="AP486" s="54"/>
    </row>
    <row r="487" spans="1:42" x14ac:dyDescent="0.25">
      <c r="A487" s="205"/>
      <c r="F487" s="33" t="str">
        <f>IFERROR(VLOOKUP(D487,'Tabelas auxiliares'!$A$3:$B$62,2,FALSE),"")</f>
        <v/>
      </c>
      <c r="G487" s="33" t="str">
        <f>IFERROR(VLOOKUP($B487,'Tabelas auxiliares'!$A$66:$C$106,2,FALSE),"")</f>
        <v/>
      </c>
      <c r="H487" s="33" t="str">
        <f>IFERROR(VLOOKUP($B487,'Tabelas auxiliares'!$A$66:$C$106,3,FALSE),"")</f>
        <v/>
      </c>
      <c r="I487" s="205"/>
      <c r="J487" s="205"/>
      <c r="K487" s="205"/>
      <c r="L487" s="205"/>
      <c r="M487" s="205"/>
      <c r="N487" s="205"/>
      <c r="O487" s="205"/>
      <c r="P487" s="205"/>
      <c r="Q487" s="205"/>
      <c r="R487" s="205"/>
      <c r="S487" s="205"/>
      <c r="T487" s="205"/>
      <c r="U487" s="205"/>
      <c r="V487" s="205"/>
      <c r="W487" s="205"/>
      <c r="X487" s="205"/>
      <c r="Y487" s="33" t="str">
        <f t="shared" si="19"/>
        <v/>
      </c>
      <c r="Z487" s="33" t="str">
        <f>IF(T487="","",IF(AND(T487&lt;&gt;'Tabelas auxiliares'!$B$240,T487&lt;&gt;'Tabelas auxiliares'!$B$241,T487&lt;&gt;'Tabelas auxiliares'!$C$240,T487&lt;&gt;'Tabelas auxiliares'!$C$241,T487&lt;&gt;'Tabelas auxiliares'!$D$240),"FOLHA DE PESSOAL",IF(Y487='Tabelas auxiliares'!$A$241,"CUSTEIO",IF(Y487='Tabelas auxiliares'!$A$240,"INVESTIMENTO","ERRO - VERIFICAR"))))</f>
        <v/>
      </c>
      <c r="AA487" s="46" t="str">
        <f t="shared" si="20"/>
        <v/>
      </c>
      <c r="AB487" s="206"/>
      <c r="AC487" s="206"/>
      <c r="AD487" s="206"/>
      <c r="AE487" s="54" t="str">
        <f t="shared" si="21"/>
        <v/>
      </c>
      <c r="AF487" s="54"/>
      <c r="AG487" s="54"/>
      <c r="AH487" s="54"/>
      <c r="AI487" s="54"/>
      <c r="AJ487" s="54"/>
      <c r="AK487" s="54"/>
      <c r="AL487" s="54"/>
      <c r="AM487" s="54"/>
      <c r="AN487" s="54"/>
      <c r="AO487" s="54"/>
      <c r="AP487" s="54"/>
    </row>
    <row r="488" spans="1:42" x14ac:dyDescent="0.25">
      <c r="A488" s="205"/>
      <c r="F488" s="33" t="str">
        <f>IFERROR(VLOOKUP(D488,'Tabelas auxiliares'!$A$3:$B$62,2,FALSE),"")</f>
        <v/>
      </c>
      <c r="G488" s="33" t="str">
        <f>IFERROR(VLOOKUP($B488,'Tabelas auxiliares'!$A$66:$C$106,2,FALSE),"")</f>
        <v/>
      </c>
      <c r="H488" s="33" t="str">
        <f>IFERROR(VLOOKUP($B488,'Tabelas auxiliares'!$A$66:$C$106,3,FALSE),"")</f>
        <v/>
      </c>
      <c r="I488" s="205"/>
      <c r="J488" s="205"/>
      <c r="K488" s="205"/>
      <c r="L488" s="205"/>
      <c r="M488" s="205"/>
      <c r="N488" s="205"/>
      <c r="O488" s="205"/>
      <c r="P488" s="205"/>
      <c r="Q488" s="205"/>
      <c r="R488" s="205"/>
      <c r="S488" s="205"/>
      <c r="T488" s="205"/>
      <c r="U488" s="205"/>
      <c r="V488" s="205"/>
      <c r="W488" s="205"/>
      <c r="X488" s="205"/>
      <c r="Y488" s="33" t="str">
        <f t="shared" si="19"/>
        <v/>
      </c>
      <c r="Z488" s="33" t="str">
        <f>IF(T488="","",IF(AND(T488&lt;&gt;'Tabelas auxiliares'!$B$240,T488&lt;&gt;'Tabelas auxiliares'!$B$241,T488&lt;&gt;'Tabelas auxiliares'!$C$240,T488&lt;&gt;'Tabelas auxiliares'!$C$241,T488&lt;&gt;'Tabelas auxiliares'!$D$240),"FOLHA DE PESSOAL",IF(Y488='Tabelas auxiliares'!$A$241,"CUSTEIO",IF(Y488='Tabelas auxiliares'!$A$240,"INVESTIMENTO","ERRO - VERIFICAR"))))</f>
        <v/>
      </c>
      <c r="AA488" s="46" t="str">
        <f t="shared" si="20"/>
        <v/>
      </c>
      <c r="AB488" s="206"/>
      <c r="AC488" s="206"/>
      <c r="AD488" s="206"/>
      <c r="AE488" s="54" t="str">
        <f t="shared" si="21"/>
        <v/>
      </c>
      <c r="AF488" s="54"/>
      <c r="AG488" s="54"/>
      <c r="AH488" s="54"/>
      <c r="AI488" s="54"/>
      <c r="AJ488" s="54"/>
      <c r="AK488" s="54"/>
      <c r="AL488" s="54"/>
      <c r="AM488" s="54"/>
      <c r="AN488" s="54"/>
      <c r="AO488" s="54"/>
      <c r="AP488" s="54"/>
    </row>
    <row r="489" spans="1:42" x14ac:dyDescent="0.25">
      <c r="A489" s="205"/>
      <c r="F489" s="33" t="str">
        <f>IFERROR(VLOOKUP(D489,'Tabelas auxiliares'!$A$3:$B$62,2,FALSE),"")</f>
        <v/>
      </c>
      <c r="G489" s="33" t="str">
        <f>IFERROR(VLOOKUP($B489,'Tabelas auxiliares'!$A$66:$C$106,2,FALSE),"")</f>
        <v/>
      </c>
      <c r="H489" s="33" t="str">
        <f>IFERROR(VLOOKUP($B489,'Tabelas auxiliares'!$A$66:$C$106,3,FALSE),"")</f>
        <v/>
      </c>
      <c r="I489" s="205"/>
      <c r="J489" s="205"/>
      <c r="K489" s="205"/>
      <c r="L489" s="205"/>
      <c r="M489" s="205"/>
      <c r="N489" s="205"/>
      <c r="O489" s="205"/>
      <c r="P489" s="205"/>
      <c r="Q489" s="205"/>
      <c r="R489" s="205"/>
      <c r="S489" s="205"/>
      <c r="T489" s="205"/>
      <c r="U489" s="205"/>
      <c r="V489" s="205"/>
      <c r="W489" s="205"/>
      <c r="X489" s="205"/>
      <c r="Y489" s="33" t="str">
        <f t="shared" si="19"/>
        <v/>
      </c>
      <c r="Z489" s="33" t="str">
        <f>IF(T489="","",IF(AND(T489&lt;&gt;'Tabelas auxiliares'!$B$240,T489&lt;&gt;'Tabelas auxiliares'!$B$241,T489&lt;&gt;'Tabelas auxiliares'!$C$240,T489&lt;&gt;'Tabelas auxiliares'!$C$241,T489&lt;&gt;'Tabelas auxiliares'!$D$240),"FOLHA DE PESSOAL",IF(Y489='Tabelas auxiliares'!$A$241,"CUSTEIO",IF(Y489='Tabelas auxiliares'!$A$240,"INVESTIMENTO","ERRO - VERIFICAR"))))</f>
        <v/>
      </c>
      <c r="AA489" s="46" t="str">
        <f t="shared" si="20"/>
        <v/>
      </c>
      <c r="AB489" s="206"/>
      <c r="AC489" s="206"/>
      <c r="AD489" s="206"/>
      <c r="AE489" s="54" t="str">
        <f t="shared" si="21"/>
        <v/>
      </c>
      <c r="AF489" s="54"/>
      <c r="AG489" s="54"/>
      <c r="AH489" s="54"/>
      <c r="AI489" s="54"/>
      <c r="AJ489" s="54"/>
      <c r="AK489" s="54"/>
      <c r="AL489" s="54"/>
      <c r="AM489" s="54"/>
      <c r="AN489" s="54"/>
      <c r="AO489" s="54"/>
      <c r="AP489" s="54"/>
    </row>
    <row r="490" spans="1:42" x14ac:dyDescent="0.25">
      <c r="A490" s="205"/>
      <c r="F490" s="33" t="str">
        <f>IFERROR(VLOOKUP(D490,'Tabelas auxiliares'!$A$3:$B$62,2,FALSE),"")</f>
        <v/>
      </c>
      <c r="G490" s="33" t="str">
        <f>IFERROR(VLOOKUP($B490,'Tabelas auxiliares'!$A$66:$C$106,2,FALSE),"")</f>
        <v/>
      </c>
      <c r="H490" s="33" t="str">
        <f>IFERROR(VLOOKUP($B490,'Tabelas auxiliares'!$A$66:$C$106,3,FALSE),"")</f>
        <v/>
      </c>
      <c r="I490" s="205"/>
      <c r="J490" s="205"/>
      <c r="K490" s="205"/>
      <c r="L490" s="205"/>
      <c r="M490" s="205"/>
      <c r="N490" s="205"/>
      <c r="O490" s="205"/>
      <c r="P490" s="205"/>
      <c r="Q490" s="205"/>
      <c r="R490" s="205"/>
      <c r="S490" s="205"/>
      <c r="T490" s="205"/>
      <c r="U490" s="205"/>
      <c r="V490" s="205"/>
      <c r="W490" s="205"/>
      <c r="X490" s="205"/>
      <c r="Y490" s="33" t="str">
        <f t="shared" si="19"/>
        <v/>
      </c>
      <c r="Z490" s="33" t="str">
        <f>IF(T490="","",IF(AND(T490&lt;&gt;'Tabelas auxiliares'!$B$240,T490&lt;&gt;'Tabelas auxiliares'!$B$241,T490&lt;&gt;'Tabelas auxiliares'!$C$240,T490&lt;&gt;'Tabelas auxiliares'!$C$241,T490&lt;&gt;'Tabelas auxiliares'!$D$240),"FOLHA DE PESSOAL",IF(Y490='Tabelas auxiliares'!$A$241,"CUSTEIO",IF(Y490='Tabelas auxiliares'!$A$240,"INVESTIMENTO","ERRO - VERIFICAR"))))</f>
        <v/>
      </c>
      <c r="AA490" s="46" t="str">
        <f t="shared" si="20"/>
        <v/>
      </c>
      <c r="AB490" s="206"/>
      <c r="AC490" s="206"/>
      <c r="AD490" s="206"/>
      <c r="AE490" s="54" t="str">
        <f t="shared" si="21"/>
        <v/>
      </c>
      <c r="AF490" s="54"/>
      <c r="AG490" s="54"/>
      <c r="AH490" s="54"/>
      <c r="AI490" s="54"/>
      <c r="AJ490" s="54"/>
      <c r="AK490" s="54"/>
      <c r="AL490" s="54"/>
      <c r="AM490" s="54"/>
      <c r="AN490" s="54"/>
      <c r="AO490" s="54"/>
      <c r="AP490" s="54"/>
    </row>
    <row r="491" spans="1:42" x14ac:dyDescent="0.25">
      <c r="A491" s="205"/>
      <c r="F491" s="33" t="str">
        <f>IFERROR(VLOOKUP(D491,'Tabelas auxiliares'!$A$3:$B$62,2,FALSE),"")</f>
        <v/>
      </c>
      <c r="G491" s="33" t="str">
        <f>IFERROR(VLOOKUP($B491,'Tabelas auxiliares'!$A$66:$C$106,2,FALSE),"")</f>
        <v/>
      </c>
      <c r="H491" s="33" t="str">
        <f>IFERROR(VLOOKUP($B491,'Tabelas auxiliares'!$A$66:$C$106,3,FALSE),"")</f>
        <v/>
      </c>
      <c r="I491" s="205"/>
      <c r="J491" s="205"/>
      <c r="K491" s="205"/>
      <c r="L491" s="205"/>
      <c r="M491" s="205"/>
      <c r="N491" s="205"/>
      <c r="O491" s="205"/>
      <c r="P491" s="205"/>
      <c r="Q491" s="205"/>
      <c r="R491" s="205"/>
      <c r="S491" s="205"/>
      <c r="T491" s="205"/>
      <c r="U491" s="205"/>
      <c r="V491" s="205"/>
      <c r="W491" s="205"/>
      <c r="X491" s="205"/>
      <c r="Y491" s="33" t="str">
        <f t="shared" si="19"/>
        <v/>
      </c>
      <c r="Z491" s="33" t="str">
        <f>IF(T491="","",IF(AND(T491&lt;&gt;'Tabelas auxiliares'!$B$240,T491&lt;&gt;'Tabelas auxiliares'!$B$241,T491&lt;&gt;'Tabelas auxiliares'!$C$240,T491&lt;&gt;'Tabelas auxiliares'!$C$241,T491&lt;&gt;'Tabelas auxiliares'!$D$240),"FOLHA DE PESSOAL",IF(Y491='Tabelas auxiliares'!$A$241,"CUSTEIO",IF(Y491='Tabelas auxiliares'!$A$240,"INVESTIMENTO","ERRO - VERIFICAR"))))</f>
        <v/>
      </c>
      <c r="AA491" s="46" t="str">
        <f t="shared" si="20"/>
        <v/>
      </c>
      <c r="AB491" s="206"/>
      <c r="AC491" s="206"/>
      <c r="AD491" s="206"/>
      <c r="AE491" s="54" t="str">
        <f t="shared" si="21"/>
        <v/>
      </c>
      <c r="AF491" s="54"/>
      <c r="AG491" s="54"/>
      <c r="AH491" s="54"/>
      <c r="AI491" s="54"/>
      <c r="AJ491" s="54"/>
      <c r="AK491" s="54"/>
      <c r="AL491" s="54"/>
      <c r="AM491" s="54"/>
      <c r="AN491" s="54"/>
      <c r="AO491" s="54"/>
      <c r="AP491" s="54"/>
    </row>
    <row r="492" spans="1:42" x14ac:dyDescent="0.25">
      <c r="A492" s="205"/>
      <c r="F492" s="33" t="str">
        <f>IFERROR(VLOOKUP(D492,'Tabelas auxiliares'!$A$3:$B$62,2,FALSE),"")</f>
        <v/>
      </c>
      <c r="G492" s="33" t="str">
        <f>IFERROR(VLOOKUP($B492,'Tabelas auxiliares'!$A$66:$C$106,2,FALSE),"")</f>
        <v/>
      </c>
      <c r="H492" s="33" t="str">
        <f>IFERROR(VLOOKUP($B492,'Tabelas auxiliares'!$A$66:$C$106,3,FALSE),"")</f>
        <v/>
      </c>
      <c r="I492" s="205"/>
      <c r="J492" s="205"/>
      <c r="K492" s="205"/>
      <c r="L492" s="205"/>
      <c r="M492" s="205"/>
      <c r="N492" s="205"/>
      <c r="O492" s="205"/>
      <c r="P492" s="205"/>
      <c r="Q492" s="205"/>
      <c r="R492" s="205"/>
      <c r="S492" s="205"/>
      <c r="T492" s="205"/>
      <c r="U492" s="205"/>
      <c r="V492" s="205"/>
      <c r="W492" s="205"/>
      <c r="X492" s="205"/>
      <c r="Y492" s="33" t="str">
        <f t="shared" ref="Y492:Y555" si="22">LEFT(V492,1)</f>
        <v/>
      </c>
      <c r="Z492" s="33" t="str">
        <f>IF(T492="","",IF(AND(T492&lt;&gt;'Tabelas auxiliares'!$B$240,T492&lt;&gt;'Tabelas auxiliares'!$B$241,T492&lt;&gt;'Tabelas auxiliares'!$C$240,T492&lt;&gt;'Tabelas auxiliares'!$C$241,T492&lt;&gt;'Tabelas auxiliares'!$D$240),"FOLHA DE PESSOAL",IF(Y492='Tabelas auxiliares'!$A$241,"CUSTEIO",IF(Y492='Tabelas auxiliares'!$A$240,"INVESTIMENTO","ERRO - VERIFICAR"))))</f>
        <v/>
      </c>
      <c r="AA492" s="46" t="str">
        <f t="shared" si="20"/>
        <v/>
      </c>
      <c r="AB492" s="206"/>
      <c r="AC492" s="206"/>
      <c r="AD492" s="206"/>
      <c r="AE492" s="54" t="str">
        <f t="shared" si="21"/>
        <v/>
      </c>
      <c r="AF492" s="54"/>
      <c r="AG492" s="54"/>
      <c r="AH492" s="54"/>
      <c r="AI492" s="54"/>
      <c r="AJ492" s="54"/>
      <c r="AK492" s="54"/>
      <c r="AL492" s="54"/>
      <c r="AM492" s="54"/>
      <c r="AN492" s="54"/>
      <c r="AO492" s="54"/>
      <c r="AP492" s="54"/>
    </row>
    <row r="493" spans="1:42" x14ac:dyDescent="0.25">
      <c r="A493" s="205"/>
      <c r="F493" s="33" t="str">
        <f>IFERROR(VLOOKUP(D493,'Tabelas auxiliares'!$A$3:$B$62,2,FALSE),"")</f>
        <v/>
      </c>
      <c r="G493" s="33" t="str">
        <f>IFERROR(VLOOKUP($B493,'Tabelas auxiliares'!$A$66:$C$106,2,FALSE),"")</f>
        <v/>
      </c>
      <c r="H493" s="33" t="str">
        <f>IFERROR(VLOOKUP($B493,'Tabelas auxiliares'!$A$66:$C$106,3,FALSE),"")</f>
        <v/>
      </c>
      <c r="I493" s="205"/>
      <c r="J493" s="205"/>
      <c r="K493" s="205"/>
      <c r="L493" s="205"/>
      <c r="M493" s="205"/>
      <c r="N493" s="205"/>
      <c r="O493" s="205"/>
      <c r="P493" s="205"/>
      <c r="Q493" s="205"/>
      <c r="R493" s="205"/>
      <c r="S493" s="205"/>
      <c r="T493" s="205"/>
      <c r="U493" s="205"/>
      <c r="V493" s="205"/>
      <c r="W493" s="205"/>
      <c r="X493" s="205"/>
      <c r="Y493" s="33" t="str">
        <f t="shared" si="22"/>
        <v/>
      </c>
      <c r="Z493" s="33" t="str">
        <f>IF(T493="","",IF(AND(T493&lt;&gt;'Tabelas auxiliares'!$B$240,T493&lt;&gt;'Tabelas auxiliares'!$B$241,T493&lt;&gt;'Tabelas auxiliares'!$C$240,T493&lt;&gt;'Tabelas auxiliares'!$C$241,T493&lt;&gt;'Tabelas auxiliares'!$D$240),"FOLHA DE PESSOAL",IF(Y493='Tabelas auxiliares'!$A$241,"CUSTEIO",IF(Y493='Tabelas auxiliares'!$A$240,"INVESTIMENTO","ERRO - VERIFICAR"))))</f>
        <v/>
      </c>
      <c r="AA493" s="46" t="str">
        <f t="shared" ref="AA493:AA556" si="23">IF(AB493+AC493+AD493&lt;&gt;0,AB493+AC493+AD493,"")</f>
        <v/>
      </c>
      <c r="AB493" s="206"/>
      <c r="AC493" s="206"/>
      <c r="AD493" s="206"/>
      <c r="AE493" s="54" t="str">
        <f t="shared" si="21"/>
        <v/>
      </c>
      <c r="AF493" s="54"/>
      <c r="AG493" s="54"/>
      <c r="AH493" s="54"/>
      <c r="AI493" s="54"/>
      <c r="AJ493" s="54"/>
      <c r="AK493" s="54"/>
      <c r="AL493" s="54"/>
      <c r="AM493" s="54"/>
      <c r="AN493" s="54"/>
      <c r="AO493" s="54"/>
      <c r="AP493" s="54"/>
    </row>
    <row r="494" spans="1:42" x14ac:dyDescent="0.25">
      <c r="A494" s="205"/>
      <c r="F494" s="33" t="str">
        <f>IFERROR(VLOOKUP(D494,'Tabelas auxiliares'!$A$3:$B$62,2,FALSE),"")</f>
        <v/>
      </c>
      <c r="G494" s="33" t="str">
        <f>IFERROR(VLOOKUP($B494,'Tabelas auxiliares'!$A$66:$C$106,2,FALSE),"")</f>
        <v/>
      </c>
      <c r="H494" s="33" t="str">
        <f>IFERROR(VLOOKUP($B494,'Tabelas auxiliares'!$A$66:$C$106,3,FALSE),"")</f>
        <v/>
      </c>
      <c r="I494" s="205"/>
      <c r="J494" s="205"/>
      <c r="K494" s="205"/>
      <c r="L494" s="205"/>
      <c r="M494" s="205"/>
      <c r="N494" s="205"/>
      <c r="O494" s="205"/>
      <c r="P494" s="205"/>
      <c r="Q494" s="205"/>
      <c r="R494" s="205"/>
      <c r="S494" s="205"/>
      <c r="T494" s="205"/>
      <c r="U494" s="205"/>
      <c r="V494" s="205"/>
      <c r="W494" s="205"/>
      <c r="X494" s="205"/>
      <c r="Y494" s="33" t="str">
        <f t="shared" si="22"/>
        <v/>
      </c>
      <c r="Z494" s="33" t="str">
        <f>IF(T494="","",IF(AND(T494&lt;&gt;'Tabelas auxiliares'!$B$240,T494&lt;&gt;'Tabelas auxiliares'!$B$241,T494&lt;&gt;'Tabelas auxiliares'!$C$240,T494&lt;&gt;'Tabelas auxiliares'!$C$241,T494&lt;&gt;'Tabelas auxiliares'!$D$240),"FOLHA DE PESSOAL",IF(Y494='Tabelas auxiliares'!$A$241,"CUSTEIO",IF(Y494='Tabelas auxiliares'!$A$240,"INVESTIMENTO","ERRO - VERIFICAR"))))</f>
        <v/>
      </c>
      <c r="AA494" s="46" t="str">
        <f t="shared" si="23"/>
        <v/>
      </c>
      <c r="AB494" s="206"/>
      <c r="AC494" s="206"/>
      <c r="AD494" s="206"/>
      <c r="AE494" s="54" t="str">
        <f t="shared" si="21"/>
        <v/>
      </c>
      <c r="AF494" s="54"/>
      <c r="AG494" s="54"/>
      <c r="AH494" s="54"/>
      <c r="AI494" s="54"/>
      <c r="AJ494" s="54"/>
      <c r="AK494" s="54"/>
      <c r="AL494" s="54"/>
      <c r="AM494" s="54"/>
      <c r="AN494" s="54"/>
      <c r="AO494" s="54"/>
      <c r="AP494" s="54"/>
    </row>
    <row r="495" spans="1:42" x14ac:dyDescent="0.25">
      <c r="A495" s="205"/>
      <c r="F495" s="33" t="str">
        <f>IFERROR(VLOOKUP(D495,'Tabelas auxiliares'!$A$3:$B$62,2,FALSE),"")</f>
        <v/>
      </c>
      <c r="G495" s="33" t="str">
        <f>IFERROR(VLOOKUP($B495,'Tabelas auxiliares'!$A$66:$C$106,2,FALSE),"")</f>
        <v/>
      </c>
      <c r="H495" s="33" t="str">
        <f>IFERROR(VLOOKUP($B495,'Tabelas auxiliares'!$A$66:$C$106,3,FALSE),"")</f>
        <v/>
      </c>
      <c r="I495" s="205"/>
      <c r="J495" s="205"/>
      <c r="K495" s="205"/>
      <c r="L495" s="205"/>
      <c r="M495" s="205"/>
      <c r="N495" s="205"/>
      <c r="O495" s="205"/>
      <c r="P495" s="205"/>
      <c r="Q495" s="205"/>
      <c r="R495" s="205"/>
      <c r="S495" s="205"/>
      <c r="T495" s="205"/>
      <c r="U495" s="205"/>
      <c r="V495" s="205"/>
      <c r="W495" s="205"/>
      <c r="X495" s="205"/>
      <c r="Y495" s="33" t="str">
        <f t="shared" si="22"/>
        <v/>
      </c>
      <c r="Z495" s="33" t="str">
        <f>IF(T495="","",IF(AND(T495&lt;&gt;'Tabelas auxiliares'!$B$240,T495&lt;&gt;'Tabelas auxiliares'!$B$241,T495&lt;&gt;'Tabelas auxiliares'!$C$240,T495&lt;&gt;'Tabelas auxiliares'!$C$241,T495&lt;&gt;'Tabelas auxiliares'!$D$240),"FOLHA DE PESSOAL",IF(Y495='Tabelas auxiliares'!$A$241,"CUSTEIO",IF(Y495='Tabelas auxiliares'!$A$240,"INVESTIMENTO","ERRO - VERIFICAR"))))</f>
        <v/>
      </c>
      <c r="AA495" s="46" t="str">
        <f t="shared" si="23"/>
        <v/>
      </c>
      <c r="AB495" s="206"/>
      <c r="AC495" s="206"/>
      <c r="AD495" s="206"/>
      <c r="AE495" s="54" t="str">
        <f t="shared" si="21"/>
        <v/>
      </c>
      <c r="AF495" s="54"/>
      <c r="AG495" s="54"/>
      <c r="AH495" s="54"/>
      <c r="AI495" s="54"/>
      <c r="AJ495" s="54"/>
      <c r="AK495" s="54"/>
      <c r="AL495" s="54"/>
      <c r="AM495" s="54"/>
      <c r="AN495" s="54"/>
      <c r="AO495" s="54"/>
      <c r="AP495" s="54"/>
    </row>
    <row r="496" spans="1:42" x14ac:dyDescent="0.25">
      <c r="A496" s="205"/>
      <c r="F496" s="33" t="str">
        <f>IFERROR(VLOOKUP(D496,'Tabelas auxiliares'!$A$3:$B$62,2,FALSE),"")</f>
        <v/>
      </c>
      <c r="G496" s="33" t="str">
        <f>IFERROR(VLOOKUP($B496,'Tabelas auxiliares'!$A$66:$C$106,2,FALSE),"")</f>
        <v/>
      </c>
      <c r="H496" s="33" t="str">
        <f>IFERROR(VLOOKUP($B496,'Tabelas auxiliares'!$A$66:$C$106,3,FALSE),"")</f>
        <v/>
      </c>
      <c r="I496" s="205"/>
      <c r="J496" s="205"/>
      <c r="K496" s="205"/>
      <c r="L496" s="205"/>
      <c r="M496" s="205"/>
      <c r="N496" s="205"/>
      <c r="O496" s="205"/>
      <c r="P496" s="205"/>
      <c r="Q496" s="205"/>
      <c r="R496" s="205"/>
      <c r="S496" s="205"/>
      <c r="T496" s="205"/>
      <c r="U496" s="205"/>
      <c r="V496" s="205"/>
      <c r="W496" s="205"/>
      <c r="X496" s="205"/>
      <c r="Y496" s="33" t="str">
        <f t="shared" si="22"/>
        <v/>
      </c>
      <c r="Z496" s="33" t="str">
        <f>IF(T496="","",IF(AND(T496&lt;&gt;'Tabelas auxiliares'!$B$240,T496&lt;&gt;'Tabelas auxiliares'!$B$241,T496&lt;&gt;'Tabelas auxiliares'!$C$240,T496&lt;&gt;'Tabelas auxiliares'!$C$241,T496&lt;&gt;'Tabelas auxiliares'!$D$240),"FOLHA DE PESSOAL",IF(Y496='Tabelas auxiliares'!$A$241,"CUSTEIO",IF(Y496='Tabelas auxiliares'!$A$240,"INVESTIMENTO","ERRO - VERIFICAR"))))</f>
        <v/>
      </c>
      <c r="AA496" s="46" t="str">
        <f t="shared" si="23"/>
        <v/>
      </c>
      <c r="AB496" s="206"/>
      <c r="AC496" s="206"/>
      <c r="AD496" s="206"/>
      <c r="AE496" s="54" t="str">
        <f t="shared" si="21"/>
        <v/>
      </c>
      <c r="AF496" s="54"/>
      <c r="AG496" s="54"/>
      <c r="AH496" s="54"/>
      <c r="AI496" s="54"/>
      <c r="AJ496" s="54"/>
      <c r="AK496" s="54"/>
      <c r="AL496" s="54"/>
      <c r="AM496" s="54"/>
      <c r="AN496" s="54"/>
      <c r="AO496" s="54"/>
      <c r="AP496" s="54"/>
    </row>
    <row r="497" spans="1:42" x14ac:dyDescent="0.25">
      <c r="A497" s="205"/>
      <c r="F497" s="33" t="str">
        <f>IFERROR(VLOOKUP(D497,'Tabelas auxiliares'!$A$3:$B$62,2,FALSE),"")</f>
        <v/>
      </c>
      <c r="G497" s="33" t="str">
        <f>IFERROR(VLOOKUP($B497,'Tabelas auxiliares'!$A$66:$C$106,2,FALSE),"")</f>
        <v/>
      </c>
      <c r="H497" s="33" t="str">
        <f>IFERROR(VLOOKUP($B497,'Tabelas auxiliares'!$A$66:$C$106,3,FALSE),"")</f>
        <v/>
      </c>
      <c r="I497" s="205"/>
      <c r="J497" s="205"/>
      <c r="K497" s="205"/>
      <c r="L497" s="205"/>
      <c r="M497" s="205"/>
      <c r="N497" s="205"/>
      <c r="O497" s="205"/>
      <c r="P497" s="205"/>
      <c r="Q497" s="205"/>
      <c r="R497" s="205"/>
      <c r="S497" s="205"/>
      <c r="T497" s="205"/>
      <c r="U497" s="205"/>
      <c r="V497" s="205"/>
      <c r="W497" s="205"/>
      <c r="X497" s="205"/>
      <c r="Y497" s="33" t="str">
        <f t="shared" si="22"/>
        <v/>
      </c>
      <c r="Z497" s="33" t="str">
        <f>IF(T497="","",IF(AND(T497&lt;&gt;'Tabelas auxiliares'!$B$240,T497&lt;&gt;'Tabelas auxiliares'!$B$241,T497&lt;&gt;'Tabelas auxiliares'!$C$240,T497&lt;&gt;'Tabelas auxiliares'!$C$241,T497&lt;&gt;'Tabelas auxiliares'!$D$240),"FOLHA DE PESSOAL",IF(Y497='Tabelas auxiliares'!$A$241,"CUSTEIO",IF(Y497='Tabelas auxiliares'!$A$240,"INVESTIMENTO","ERRO - VERIFICAR"))))</f>
        <v/>
      </c>
      <c r="AA497" s="46" t="str">
        <f t="shared" si="23"/>
        <v/>
      </c>
      <c r="AB497" s="206"/>
      <c r="AC497" s="206"/>
      <c r="AD497" s="206"/>
      <c r="AE497" s="54" t="str">
        <f t="shared" si="21"/>
        <v/>
      </c>
      <c r="AF497" s="54"/>
      <c r="AG497" s="54"/>
      <c r="AH497" s="54"/>
      <c r="AI497" s="54"/>
      <c r="AJ497" s="54"/>
      <c r="AK497" s="54"/>
      <c r="AL497" s="54"/>
      <c r="AM497" s="54"/>
      <c r="AN497" s="54"/>
      <c r="AO497" s="54"/>
      <c r="AP497" s="54"/>
    </row>
    <row r="498" spans="1:42" x14ac:dyDescent="0.25">
      <c r="A498" s="205"/>
      <c r="F498" s="33" t="str">
        <f>IFERROR(VLOOKUP(D498,'Tabelas auxiliares'!$A$3:$B$62,2,FALSE),"")</f>
        <v/>
      </c>
      <c r="G498" s="33" t="str">
        <f>IFERROR(VLOOKUP($B498,'Tabelas auxiliares'!$A$66:$C$106,2,FALSE),"")</f>
        <v/>
      </c>
      <c r="H498" s="33" t="str">
        <f>IFERROR(VLOOKUP($B498,'Tabelas auxiliares'!$A$66:$C$106,3,FALSE),"")</f>
        <v/>
      </c>
      <c r="I498" s="205"/>
      <c r="J498" s="205"/>
      <c r="K498" s="205"/>
      <c r="L498" s="205"/>
      <c r="M498" s="205"/>
      <c r="N498" s="205"/>
      <c r="O498" s="205"/>
      <c r="P498" s="205"/>
      <c r="Q498" s="205"/>
      <c r="R498" s="205"/>
      <c r="S498" s="205"/>
      <c r="T498" s="205"/>
      <c r="U498" s="205"/>
      <c r="V498" s="205"/>
      <c r="W498" s="205"/>
      <c r="X498" s="205"/>
      <c r="Y498" s="33" t="str">
        <f t="shared" si="22"/>
        <v/>
      </c>
      <c r="Z498" s="33" t="str">
        <f>IF(T498="","",IF(AND(T498&lt;&gt;'Tabelas auxiliares'!$B$240,T498&lt;&gt;'Tabelas auxiliares'!$B$241,T498&lt;&gt;'Tabelas auxiliares'!$C$240,T498&lt;&gt;'Tabelas auxiliares'!$C$241,T498&lt;&gt;'Tabelas auxiliares'!$D$240),"FOLHA DE PESSOAL",IF(Y498='Tabelas auxiliares'!$A$241,"CUSTEIO",IF(Y498='Tabelas auxiliares'!$A$240,"INVESTIMENTO","ERRO - VERIFICAR"))))</f>
        <v/>
      </c>
      <c r="AA498" s="46" t="str">
        <f t="shared" si="23"/>
        <v/>
      </c>
      <c r="AB498" s="206"/>
      <c r="AC498" s="206"/>
      <c r="AD498" s="206"/>
      <c r="AE498" s="54" t="str">
        <f t="shared" si="21"/>
        <v/>
      </c>
      <c r="AF498" s="54"/>
      <c r="AG498" s="54"/>
      <c r="AH498" s="54"/>
      <c r="AI498" s="54"/>
      <c r="AJ498" s="54"/>
      <c r="AK498" s="54"/>
      <c r="AL498" s="54"/>
      <c r="AM498" s="54"/>
      <c r="AN498" s="54"/>
      <c r="AO498" s="54"/>
      <c r="AP498" s="54"/>
    </row>
    <row r="499" spans="1:42" x14ac:dyDescent="0.25">
      <c r="A499" s="205"/>
      <c r="F499" s="33" t="str">
        <f>IFERROR(VLOOKUP(D499,'Tabelas auxiliares'!$A$3:$B$62,2,FALSE),"")</f>
        <v/>
      </c>
      <c r="G499" s="33" t="str">
        <f>IFERROR(VLOOKUP($B499,'Tabelas auxiliares'!$A$66:$C$106,2,FALSE),"")</f>
        <v/>
      </c>
      <c r="H499" s="33" t="str">
        <f>IFERROR(VLOOKUP($B499,'Tabelas auxiliares'!$A$66:$C$106,3,FALSE),"")</f>
        <v/>
      </c>
      <c r="I499" s="205"/>
      <c r="J499" s="205"/>
      <c r="K499" s="205"/>
      <c r="L499" s="205"/>
      <c r="M499" s="205"/>
      <c r="N499" s="205"/>
      <c r="O499" s="205"/>
      <c r="P499" s="205"/>
      <c r="Q499" s="205"/>
      <c r="R499" s="205"/>
      <c r="S499" s="205"/>
      <c r="T499" s="205"/>
      <c r="U499" s="205"/>
      <c r="V499" s="205"/>
      <c r="W499" s="205"/>
      <c r="X499" s="205"/>
      <c r="Y499" s="33" t="str">
        <f t="shared" si="22"/>
        <v/>
      </c>
      <c r="Z499" s="33" t="str">
        <f>IF(T499="","",IF(AND(T499&lt;&gt;'Tabelas auxiliares'!$B$240,T499&lt;&gt;'Tabelas auxiliares'!$B$241,T499&lt;&gt;'Tabelas auxiliares'!$C$240,T499&lt;&gt;'Tabelas auxiliares'!$C$241,T499&lt;&gt;'Tabelas auxiliares'!$D$240),"FOLHA DE PESSOAL",IF(Y499='Tabelas auxiliares'!$A$241,"CUSTEIO",IF(Y499='Tabelas auxiliares'!$A$240,"INVESTIMENTO","ERRO - VERIFICAR"))))</f>
        <v/>
      </c>
      <c r="AA499" s="46" t="str">
        <f t="shared" si="23"/>
        <v/>
      </c>
      <c r="AB499" s="206"/>
      <c r="AC499" s="206"/>
      <c r="AD499" s="206"/>
      <c r="AE499" s="54" t="str">
        <f t="shared" si="21"/>
        <v/>
      </c>
      <c r="AF499" s="54"/>
      <c r="AG499" s="54"/>
      <c r="AH499" s="54"/>
      <c r="AI499" s="54"/>
      <c r="AJ499" s="54"/>
      <c r="AK499" s="54"/>
      <c r="AL499" s="54"/>
      <c r="AM499" s="54"/>
      <c r="AN499" s="54"/>
      <c r="AO499" s="54"/>
      <c r="AP499" s="54"/>
    </row>
    <row r="500" spans="1:42" x14ac:dyDescent="0.25">
      <c r="A500" s="205"/>
      <c r="F500" s="33" t="str">
        <f>IFERROR(VLOOKUP(D500,'Tabelas auxiliares'!$A$3:$B$62,2,FALSE),"")</f>
        <v/>
      </c>
      <c r="G500" s="33" t="str">
        <f>IFERROR(VLOOKUP($B500,'Tabelas auxiliares'!$A$66:$C$106,2,FALSE),"")</f>
        <v/>
      </c>
      <c r="H500" s="33" t="str">
        <f>IFERROR(VLOOKUP($B500,'Tabelas auxiliares'!$A$66:$C$106,3,FALSE),"")</f>
        <v/>
      </c>
      <c r="I500" s="205"/>
      <c r="J500" s="205"/>
      <c r="K500" s="205"/>
      <c r="L500" s="205"/>
      <c r="M500" s="205"/>
      <c r="N500" s="205"/>
      <c r="O500" s="205"/>
      <c r="P500" s="205"/>
      <c r="Q500" s="205"/>
      <c r="R500" s="205"/>
      <c r="S500" s="205"/>
      <c r="T500" s="205"/>
      <c r="U500" s="205"/>
      <c r="V500" s="205"/>
      <c r="W500" s="205"/>
      <c r="X500" s="205"/>
      <c r="Y500" s="33" t="str">
        <f t="shared" si="22"/>
        <v/>
      </c>
      <c r="Z500" s="33" t="str">
        <f>IF(T500="","",IF(AND(T500&lt;&gt;'Tabelas auxiliares'!$B$240,T500&lt;&gt;'Tabelas auxiliares'!$B$241,T500&lt;&gt;'Tabelas auxiliares'!$C$240,T500&lt;&gt;'Tabelas auxiliares'!$C$241,T500&lt;&gt;'Tabelas auxiliares'!$D$240),"FOLHA DE PESSOAL",IF(Y500='Tabelas auxiliares'!$A$241,"CUSTEIO",IF(Y500='Tabelas auxiliares'!$A$240,"INVESTIMENTO","ERRO - VERIFICAR"))))</f>
        <v/>
      </c>
      <c r="AA500" s="46" t="str">
        <f t="shared" si="23"/>
        <v/>
      </c>
      <c r="AB500" s="206"/>
      <c r="AC500" s="206"/>
      <c r="AD500" s="206"/>
      <c r="AE500" s="54" t="str">
        <f t="shared" si="21"/>
        <v/>
      </c>
      <c r="AF500" s="54"/>
      <c r="AG500" s="54"/>
      <c r="AH500" s="54"/>
      <c r="AI500" s="54"/>
      <c r="AJ500" s="54"/>
      <c r="AK500" s="54"/>
      <c r="AL500" s="54"/>
      <c r="AM500" s="54"/>
      <c r="AN500" s="54"/>
      <c r="AO500" s="54"/>
      <c r="AP500" s="54"/>
    </row>
    <row r="501" spans="1:42" x14ac:dyDescent="0.25">
      <c r="A501" s="205"/>
      <c r="F501" s="33" t="str">
        <f>IFERROR(VLOOKUP(D501,'Tabelas auxiliares'!$A$3:$B$62,2,FALSE),"")</f>
        <v/>
      </c>
      <c r="G501" s="33" t="str">
        <f>IFERROR(VLOOKUP($B501,'Tabelas auxiliares'!$A$66:$C$106,2,FALSE),"")</f>
        <v/>
      </c>
      <c r="H501" s="33" t="str">
        <f>IFERROR(VLOOKUP($B501,'Tabelas auxiliares'!$A$66:$C$106,3,FALSE),"")</f>
        <v/>
      </c>
      <c r="I501" s="205"/>
      <c r="J501" s="205"/>
      <c r="K501" s="205"/>
      <c r="L501" s="205"/>
      <c r="M501" s="205"/>
      <c r="N501" s="205"/>
      <c r="O501" s="205"/>
      <c r="P501" s="205"/>
      <c r="Q501" s="205"/>
      <c r="R501" s="205"/>
      <c r="S501" s="205"/>
      <c r="T501" s="205"/>
      <c r="U501" s="205"/>
      <c r="V501" s="205"/>
      <c r="W501" s="205"/>
      <c r="X501" s="205"/>
      <c r="Y501" s="33" t="str">
        <f t="shared" si="22"/>
        <v/>
      </c>
      <c r="Z501" s="33" t="str">
        <f>IF(T501="","",IF(AND(T501&lt;&gt;'Tabelas auxiliares'!$B$240,T501&lt;&gt;'Tabelas auxiliares'!$B$241,T501&lt;&gt;'Tabelas auxiliares'!$C$240,T501&lt;&gt;'Tabelas auxiliares'!$C$241,T501&lt;&gt;'Tabelas auxiliares'!$D$240),"FOLHA DE PESSOAL",IF(Y501='Tabelas auxiliares'!$A$241,"CUSTEIO",IF(Y501='Tabelas auxiliares'!$A$240,"INVESTIMENTO","ERRO - VERIFICAR"))))</f>
        <v/>
      </c>
      <c r="AA501" s="46" t="str">
        <f t="shared" si="23"/>
        <v/>
      </c>
      <c r="AB501" s="206"/>
      <c r="AC501" s="206"/>
      <c r="AD501" s="206"/>
      <c r="AE501" s="54" t="str">
        <f t="shared" si="21"/>
        <v/>
      </c>
      <c r="AF501" s="54"/>
      <c r="AG501" s="54"/>
      <c r="AH501" s="54"/>
      <c r="AI501" s="54"/>
      <c r="AJ501" s="54"/>
      <c r="AK501" s="54"/>
      <c r="AL501" s="54"/>
      <c r="AM501" s="54"/>
      <c r="AN501" s="54"/>
      <c r="AO501" s="54"/>
      <c r="AP501" s="54"/>
    </row>
    <row r="502" spans="1:42" x14ac:dyDescent="0.25">
      <c r="A502" s="205"/>
      <c r="F502" s="33" t="str">
        <f>IFERROR(VLOOKUP(D502,'Tabelas auxiliares'!$A$3:$B$62,2,FALSE),"")</f>
        <v/>
      </c>
      <c r="G502" s="33" t="str">
        <f>IFERROR(VLOOKUP($B502,'Tabelas auxiliares'!$A$66:$C$106,2,FALSE),"")</f>
        <v/>
      </c>
      <c r="H502" s="33" t="str">
        <f>IFERROR(VLOOKUP($B502,'Tabelas auxiliares'!$A$66:$C$106,3,FALSE),"")</f>
        <v/>
      </c>
      <c r="I502" s="205"/>
      <c r="J502" s="205"/>
      <c r="K502" s="205"/>
      <c r="L502" s="205"/>
      <c r="M502" s="205"/>
      <c r="N502" s="205"/>
      <c r="O502" s="205"/>
      <c r="P502" s="205"/>
      <c r="Q502" s="205"/>
      <c r="R502" s="205"/>
      <c r="S502" s="205"/>
      <c r="T502" s="205"/>
      <c r="U502" s="205"/>
      <c r="V502" s="205"/>
      <c r="W502" s="205"/>
      <c r="X502" s="205"/>
      <c r="Y502" s="33" t="str">
        <f t="shared" si="22"/>
        <v/>
      </c>
      <c r="Z502" s="33" t="str">
        <f>IF(T502="","",IF(AND(T502&lt;&gt;'Tabelas auxiliares'!$B$240,T502&lt;&gt;'Tabelas auxiliares'!$B$241,T502&lt;&gt;'Tabelas auxiliares'!$C$240,T502&lt;&gt;'Tabelas auxiliares'!$C$241,T502&lt;&gt;'Tabelas auxiliares'!$D$240),"FOLHA DE PESSOAL",IF(Y502='Tabelas auxiliares'!$A$241,"CUSTEIO",IF(Y502='Tabelas auxiliares'!$A$240,"INVESTIMENTO","ERRO - VERIFICAR"))))</f>
        <v/>
      </c>
      <c r="AA502" s="46" t="str">
        <f t="shared" si="23"/>
        <v/>
      </c>
      <c r="AB502" s="206"/>
      <c r="AC502" s="206"/>
      <c r="AD502" s="206"/>
      <c r="AE502" s="54" t="str">
        <f t="shared" si="21"/>
        <v/>
      </c>
      <c r="AF502" s="54"/>
      <c r="AG502" s="54"/>
      <c r="AH502" s="54"/>
      <c r="AI502" s="54"/>
      <c r="AJ502" s="54"/>
      <c r="AK502" s="54"/>
      <c r="AL502" s="54"/>
      <c r="AM502" s="54"/>
      <c r="AN502" s="54"/>
      <c r="AO502" s="54"/>
      <c r="AP502" s="54"/>
    </row>
    <row r="503" spans="1:42" x14ac:dyDescent="0.25">
      <c r="A503" s="205"/>
      <c r="F503" s="33" t="str">
        <f>IFERROR(VLOOKUP(D503,'Tabelas auxiliares'!$A$3:$B$62,2,FALSE),"")</f>
        <v/>
      </c>
      <c r="G503" s="33" t="str">
        <f>IFERROR(VLOOKUP($B503,'Tabelas auxiliares'!$A$66:$C$106,2,FALSE),"")</f>
        <v/>
      </c>
      <c r="H503" s="33" t="str">
        <f>IFERROR(VLOOKUP($B503,'Tabelas auxiliares'!$A$66:$C$106,3,FALSE),"")</f>
        <v/>
      </c>
      <c r="I503" s="205"/>
      <c r="J503" s="205"/>
      <c r="K503" s="205"/>
      <c r="L503" s="205"/>
      <c r="M503" s="205"/>
      <c r="N503" s="205"/>
      <c r="O503" s="205"/>
      <c r="P503" s="205"/>
      <c r="Q503" s="205"/>
      <c r="R503" s="205"/>
      <c r="S503" s="205"/>
      <c r="T503" s="205"/>
      <c r="U503" s="205"/>
      <c r="V503" s="205"/>
      <c r="W503" s="205"/>
      <c r="X503" s="205"/>
      <c r="Y503" s="33" t="str">
        <f t="shared" si="22"/>
        <v/>
      </c>
      <c r="Z503" s="33" t="str">
        <f>IF(T503="","",IF(AND(T503&lt;&gt;'Tabelas auxiliares'!$B$240,T503&lt;&gt;'Tabelas auxiliares'!$B$241,T503&lt;&gt;'Tabelas auxiliares'!$C$240,T503&lt;&gt;'Tabelas auxiliares'!$C$241,T503&lt;&gt;'Tabelas auxiliares'!$D$240),"FOLHA DE PESSOAL",IF(Y503='Tabelas auxiliares'!$A$241,"CUSTEIO",IF(Y503='Tabelas auxiliares'!$A$240,"INVESTIMENTO","ERRO - VERIFICAR"))))</f>
        <v/>
      </c>
      <c r="AA503" s="46" t="str">
        <f t="shared" si="23"/>
        <v/>
      </c>
      <c r="AB503" s="206"/>
      <c r="AC503" s="206"/>
      <c r="AD503" s="206"/>
      <c r="AE503" s="54" t="str">
        <f t="shared" si="21"/>
        <v/>
      </c>
      <c r="AF503" s="54"/>
      <c r="AG503" s="54"/>
      <c r="AH503" s="54"/>
      <c r="AI503" s="54"/>
      <c r="AJ503" s="54"/>
      <c r="AK503" s="54"/>
      <c r="AL503" s="54"/>
      <c r="AM503" s="54"/>
      <c r="AN503" s="54"/>
      <c r="AO503" s="54"/>
      <c r="AP503" s="54"/>
    </row>
    <row r="504" spans="1:42" x14ac:dyDescent="0.25">
      <c r="A504" s="205"/>
      <c r="F504" s="33" t="str">
        <f>IFERROR(VLOOKUP(D504,'Tabelas auxiliares'!$A$3:$B$62,2,FALSE),"")</f>
        <v/>
      </c>
      <c r="G504" s="33" t="str">
        <f>IFERROR(VLOOKUP($B504,'Tabelas auxiliares'!$A$66:$C$106,2,FALSE),"")</f>
        <v/>
      </c>
      <c r="H504" s="33" t="str">
        <f>IFERROR(VLOOKUP($B504,'Tabelas auxiliares'!$A$66:$C$106,3,FALSE),"")</f>
        <v/>
      </c>
      <c r="I504" s="205"/>
      <c r="J504" s="205"/>
      <c r="K504" s="205"/>
      <c r="L504" s="205"/>
      <c r="M504" s="205"/>
      <c r="N504" s="205"/>
      <c r="O504" s="205"/>
      <c r="P504" s="205"/>
      <c r="Q504" s="205"/>
      <c r="R504" s="205"/>
      <c r="S504" s="205"/>
      <c r="T504" s="205"/>
      <c r="U504" s="205"/>
      <c r="V504" s="205"/>
      <c r="W504" s="205"/>
      <c r="X504" s="205"/>
      <c r="Y504" s="33" t="str">
        <f t="shared" si="22"/>
        <v/>
      </c>
      <c r="Z504" s="33" t="str">
        <f>IF(T504="","",IF(AND(T504&lt;&gt;'Tabelas auxiliares'!$B$240,T504&lt;&gt;'Tabelas auxiliares'!$B$241,T504&lt;&gt;'Tabelas auxiliares'!$C$240,T504&lt;&gt;'Tabelas auxiliares'!$C$241,T504&lt;&gt;'Tabelas auxiliares'!$D$240),"FOLHA DE PESSOAL",IF(Y504='Tabelas auxiliares'!$A$241,"CUSTEIO",IF(Y504='Tabelas auxiliares'!$A$240,"INVESTIMENTO","ERRO - VERIFICAR"))))</f>
        <v/>
      </c>
      <c r="AA504" s="46" t="str">
        <f t="shared" si="23"/>
        <v/>
      </c>
      <c r="AB504" s="206"/>
      <c r="AC504" s="206"/>
      <c r="AD504" s="206"/>
      <c r="AE504" s="54" t="str">
        <f t="shared" si="21"/>
        <v/>
      </c>
      <c r="AF504" s="54"/>
      <c r="AG504" s="54"/>
      <c r="AH504" s="54"/>
      <c r="AI504" s="54"/>
      <c r="AJ504" s="54"/>
      <c r="AK504" s="54"/>
      <c r="AL504" s="54"/>
      <c r="AM504" s="54"/>
      <c r="AN504" s="54"/>
      <c r="AO504" s="54"/>
      <c r="AP504" s="54"/>
    </row>
    <row r="505" spans="1:42" x14ac:dyDescent="0.25">
      <c r="A505" s="205"/>
      <c r="F505" s="33" t="str">
        <f>IFERROR(VLOOKUP(D505,'Tabelas auxiliares'!$A$3:$B$62,2,FALSE),"")</f>
        <v/>
      </c>
      <c r="G505" s="33" t="str">
        <f>IFERROR(VLOOKUP($B505,'Tabelas auxiliares'!$A$66:$C$106,2,FALSE),"")</f>
        <v/>
      </c>
      <c r="H505" s="33" t="str">
        <f>IFERROR(VLOOKUP($B505,'Tabelas auxiliares'!$A$66:$C$106,3,FALSE),"")</f>
        <v/>
      </c>
      <c r="I505" s="205"/>
      <c r="J505" s="205"/>
      <c r="K505" s="205"/>
      <c r="L505" s="205"/>
      <c r="M505" s="205"/>
      <c r="N505" s="205"/>
      <c r="O505" s="205"/>
      <c r="P505" s="205"/>
      <c r="Q505" s="205"/>
      <c r="R505" s="205"/>
      <c r="S505" s="205"/>
      <c r="T505" s="205"/>
      <c r="U505" s="205"/>
      <c r="V505" s="205"/>
      <c r="W505" s="205"/>
      <c r="X505" s="205"/>
      <c r="Y505" s="33" t="str">
        <f t="shared" si="22"/>
        <v/>
      </c>
      <c r="Z505" s="33" t="str">
        <f>IF(T505="","",IF(AND(T505&lt;&gt;'Tabelas auxiliares'!$B$240,T505&lt;&gt;'Tabelas auxiliares'!$B$241,T505&lt;&gt;'Tabelas auxiliares'!$C$240,T505&lt;&gt;'Tabelas auxiliares'!$C$241,T505&lt;&gt;'Tabelas auxiliares'!$D$240),"FOLHA DE PESSOAL",IF(Y505='Tabelas auxiliares'!$A$241,"CUSTEIO",IF(Y505='Tabelas auxiliares'!$A$240,"INVESTIMENTO","ERRO - VERIFICAR"))))</f>
        <v/>
      </c>
      <c r="AA505" s="46" t="str">
        <f t="shared" si="23"/>
        <v/>
      </c>
      <c r="AB505" s="206"/>
      <c r="AC505" s="206"/>
      <c r="AD505" s="206"/>
      <c r="AE505" s="54" t="str">
        <f t="shared" si="21"/>
        <v/>
      </c>
      <c r="AF505" s="54"/>
      <c r="AG505" s="54"/>
      <c r="AH505" s="54"/>
      <c r="AI505" s="54"/>
      <c r="AJ505" s="54"/>
      <c r="AK505" s="54"/>
      <c r="AL505" s="54"/>
      <c r="AM505" s="54"/>
      <c r="AN505" s="54"/>
      <c r="AO505" s="54"/>
      <c r="AP505" s="54"/>
    </row>
    <row r="506" spans="1:42" x14ac:dyDescent="0.25">
      <c r="A506" s="205"/>
      <c r="F506" s="33" t="str">
        <f>IFERROR(VLOOKUP(D506,'Tabelas auxiliares'!$A$3:$B$62,2,FALSE),"")</f>
        <v/>
      </c>
      <c r="G506" s="33" t="str">
        <f>IFERROR(VLOOKUP($B506,'Tabelas auxiliares'!$A$66:$C$106,2,FALSE),"")</f>
        <v/>
      </c>
      <c r="H506" s="33" t="str">
        <f>IFERROR(VLOOKUP($B506,'Tabelas auxiliares'!$A$66:$C$106,3,FALSE),"")</f>
        <v/>
      </c>
      <c r="I506" s="205"/>
      <c r="J506" s="205"/>
      <c r="K506" s="205"/>
      <c r="L506" s="205"/>
      <c r="M506" s="205"/>
      <c r="N506" s="205"/>
      <c r="O506" s="205"/>
      <c r="P506" s="205"/>
      <c r="Q506" s="205"/>
      <c r="R506" s="205"/>
      <c r="S506" s="205"/>
      <c r="T506" s="205"/>
      <c r="U506" s="205"/>
      <c r="V506" s="205"/>
      <c r="W506" s="205"/>
      <c r="X506" s="205"/>
      <c r="Y506" s="33" t="str">
        <f t="shared" si="22"/>
        <v/>
      </c>
      <c r="Z506" s="33" t="str">
        <f>IF(T506="","",IF(AND(T506&lt;&gt;'Tabelas auxiliares'!$B$240,T506&lt;&gt;'Tabelas auxiliares'!$B$241,T506&lt;&gt;'Tabelas auxiliares'!$C$240,T506&lt;&gt;'Tabelas auxiliares'!$C$241,T506&lt;&gt;'Tabelas auxiliares'!$D$240),"FOLHA DE PESSOAL",IF(Y506='Tabelas auxiliares'!$A$241,"CUSTEIO",IF(Y506='Tabelas auxiliares'!$A$240,"INVESTIMENTO","ERRO - VERIFICAR"))))</f>
        <v/>
      </c>
      <c r="AA506" s="46" t="str">
        <f t="shared" si="23"/>
        <v/>
      </c>
      <c r="AB506" s="206"/>
      <c r="AC506" s="206"/>
      <c r="AD506" s="205"/>
      <c r="AE506" s="54" t="str">
        <f t="shared" si="21"/>
        <v/>
      </c>
      <c r="AF506" s="54"/>
      <c r="AG506" s="54"/>
      <c r="AH506" s="54"/>
      <c r="AI506" s="54"/>
      <c r="AJ506" s="54"/>
      <c r="AK506" s="54"/>
      <c r="AL506" s="54"/>
      <c r="AM506" s="54"/>
      <c r="AN506" s="54"/>
      <c r="AO506" s="54"/>
      <c r="AP506" s="54"/>
    </row>
    <row r="507" spans="1:42" x14ac:dyDescent="0.25">
      <c r="A507" s="205"/>
      <c r="F507" s="33" t="str">
        <f>IFERROR(VLOOKUP(D507,'Tabelas auxiliares'!$A$3:$B$62,2,FALSE),"")</f>
        <v/>
      </c>
      <c r="G507" s="33" t="str">
        <f>IFERROR(VLOOKUP($B507,'Tabelas auxiliares'!$A$66:$C$106,2,FALSE),"")</f>
        <v/>
      </c>
      <c r="H507" s="33" t="str">
        <f>IFERROR(VLOOKUP($B507,'Tabelas auxiliares'!$A$66:$C$106,3,FALSE),"")</f>
        <v/>
      </c>
      <c r="I507" s="205"/>
      <c r="J507" s="205"/>
      <c r="K507" s="205"/>
      <c r="L507" s="205"/>
      <c r="M507" s="205"/>
      <c r="N507" s="205"/>
      <c r="O507" s="205"/>
      <c r="P507" s="205"/>
      <c r="Q507" s="205"/>
      <c r="R507" s="205"/>
      <c r="S507" s="205"/>
      <c r="T507" s="205"/>
      <c r="U507" s="205"/>
      <c r="V507" s="205"/>
      <c r="W507" s="205"/>
      <c r="X507" s="205"/>
      <c r="Y507" s="33" t="str">
        <f t="shared" si="22"/>
        <v/>
      </c>
      <c r="Z507" s="33" t="str">
        <f>IF(T507="","",IF(AND(T507&lt;&gt;'Tabelas auxiliares'!$B$240,T507&lt;&gt;'Tabelas auxiliares'!$B$241,T507&lt;&gt;'Tabelas auxiliares'!$C$240,T507&lt;&gt;'Tabelas auxiliares'!$C$241,T507&lt;&gt;'Tabelas auxiliares'!$D$240),"FOLHA DE PESSOAL",IF(Y507='Tabelas auxiliares'!$A$241,"CUSTEIO",IF(Y507='Tabelas auxiliares'!$A$240,"INVESTIMENTO","ERRO - VERIFICAR"))))</f>
        <v/>
      </c>
      <c r="AA507" s="46" t="str">
        <f t="shared" si="23"/>
        <v/>
      </c>
      <c r="AB507" s="206"/>
      <c r="AC507" s="206"/>
      <c r="AD507" s="206"/>
      <c r="AE507" s="54" t="str">
        <f t="shared" si="21"/>
        <v/>
      </c>
      <c r="AF507" s="54"/>
      <c r="AG507" s="54"/>
      <c r="AH507" s="54"/>
      <c r="AI507" s="54"/>
      <c r="AJ507" s="54"/>
      <c r="AK507" s="54"/>
      <c r="AL507" s="54"/>
      <c r="AM507" s="54"/>
      <c r="AN507" s="54"/>
      <c r="AO507" s="54"/>
      <c r="AP507" s="54"/>
    </row>
    <row r="508" spans="1:42" x14ac:dyDescent="0.25">
      <c r="A508" s="205"/>
      <c r="F508" s="33" t="str">
        <f>IFERROR(VLOOKUP(D508,'Tabelas auxiliares'!$A$3:$B$62,2,FALSE),"")</f>
        <v/>
      </c>
      <c r="G508" s="33" t="str">
        <f>IFERROR(VLOOKUP($B508,'Tabelas auxiliares'!$A$66:$C$106,2,FALSE),"")</f>
        <v/>
      </c>
      <c r="H508" s="33" t="str">
        <f>IFERROR(VLOOKUP($B508,'Tabelas auxiliares'!$A$66:$C$106,3,FALSE),"")</f>
        <v/>
      </c>
      <c r="I508" s="205"/>
      <c r="J508" s="205"/>
      <c r="K508" s="205"/>
      <c r="L508" s="205"/>
      <c r="M508" s="205"/>
      <c r="N508" s="205"/>
      <c r="O508" s="205"/>
      <c r="P508" s="205"/>
      <c r="Q508" s="205"/>
      <c r="R508" s="205"/>
      <c r="S508" s="205"/>
      <c r="T508" s="205"/>
      <c r="U508" s="205"/>
      <c r="V508" s="205"/>
      <c r="W508" s="205"/>
      <c r="X508" s="205"/>
      <c r="Y508" s="33" t="str">
        <f t="shared" si="22"/>
        <v/>
      </c>
      <c r="Z508" s="33" t="str">
        <f>IF(T508="","",IF(AND(T508&lt;&gt;'Tabelas auxiliares'!$B$240,T508&lt;&gt;'Tabelas auxiliares'!$B$241,T508&lt;&gt;'Tabelas auxiliares'!$C$240,T508&lt;&gt;'Tabelas auxiliares'!$C$241,T508&lt;&gt;'Tabelas auxiliares'!$D$240),"FOLHA DE PESSOAL",IF(Y508='Tabelas auxiliares'!$A$241,"CUSTEIO",IF(Y508='Tabelas auxiliares'!$A$240,"INVESTIMENTO","ERRO - VERIFICAR"))))</f>
        <v/>
      </c>
      <c r="AA508" s="46" t="str">
        <f t="shared" si="23"/>
        <v/>
      </c>
      <c r="AB508" s="206"/>
      <c r="AC508" s="206"/>
      <c r="AD508" s="206"/>
      <c r="AE508" s="54" t="str">
        <f t="shared" si="21"/>
        <v/>
      </c>
      <c r="AF508" s="54"/>
      <c r="AG508" s="54"/>
      <c r="AH508" s="54"/>
      <c r="AI508" s="54"/>
      <c r="AJ508" s="54"/>
      <c r="AK508" s="54"/>
      <c r="AL508" s="54"/>
      <c r="AM508" s="54"/>
      <c r="AN508" s="54"/>
      <c r="AO508" s="54"/>
      <c r="AP508" s="54"/>
    </row>
    <row r="509" spans="1:42" x14ac:dyDescent="0.25">
      <c r="A509" s="205"/>
      <c r="F509" s="33" t="str">
        <f>IFERROR(VLOOKUP(D509,'Tabelas auxiliares'!$A$3:$B$62,2,FALSE),"")</f>
        <v/>
      </c>
      <c r="G509" s="33" t="str">
        <f>IFERROR(VLOOKUP($B509,'Tabelas auxiliares'!$A$66:$C$106,2,FALSE),"")</f>
        <v/>
      </c>
      <c r="H509" s="33" t="str">
        <f>IFERROR(VLOOKUP($B509,'Tabelas auxiliares'!$A$66:$C$106,3,FALSE),"")</f>
        <v/>
      </c>
      <c r="I509" s="205"/>
      <c r="J509" s="205"/>
      <c r="K509" s="205"/>
      <c r="L509" s="205"/>
      <c r="M509" s="205"/>
      <c r="N509" s="205"/>
      <c r="O509" s="205"/>
      <c r="P509" s="205"/>
      <c r="Q509" s="205"/>
      <c r="R509" s="205"/>
      <c r="S509" s="205"/>
      <c r="T509" s="205"/>
      <c r="U509" s="205"/>
      <c r="V509" s="205"/>
      <c r="W509" s="205"/>
      <c r="X509" s="205"/>
      <c r="Y509" s="33" t="str">
        <f t="shared" si="22"/>
        <v/>
      </c>
      <c r="Z509" s="33" t="str">
        <f>IF(T509="","",IF(AND(T509&lt;&gt;'Tabelas auxiliares'!$B$240,T509&lt;&gt;'Tabelas auxiliares'!$B$241,T509&lt;&gt;'Tabelas auxiliares'!$C$240,T509&lt;&gt;'Tabelas auxiliares'!$C$241,T509&lt;&gt;'Tabelas auxiliares'!$D$240),"FOLHA DE PESSOAL",IF(Y509='Tabelas auxiliares'!$A$241,"CUSTEIO",IF(Y509='Tabelas auxiliares'!$A$240,"INVESTIMENTO","ERRO - VERIFICAR"))))</f>
        <v/>
      </c>
      <c r="AA509" s="46" t="str">
        <f t="shared" si="23"/>
        <v/>
      </c>
      <c r="AB509" s="206"/>
      <c r="AC509" s="206"/>
      <c r="AD509" s="206"/>
      <c r="AE509" s="54" t="str">
        <f t="shared" si="21"/>
        <v/>
      </c>
      <c r="AF509" s="54"/>
      <c r="AG509" s="54"/>
      <c r="AH509" s="54"/>
      <c r="AI509" s="54"/>
      <c r="AJ509" s="54"/>
      <c r="AK509" s="54"/>
      <c r="AL509" s="54"/>
      <c r="AM509" s="54"/>
      <c r="AN509" s="54"/>
      <c r="AO509" s="54"/>
      <c r="AP509" s="54"/>
    </row>
    <row r="510" spans="1:42" x14ac:dyDescent="0.25">
      <c r="A510" s="205"/>
      <c r="F510" s="33" t="str">
        <f>IFERROR(VLOOKUP(D510,'Tabelas auxiliares'!$A$3:$B$62,2,FALSE),"")</f>
        <v/>
      </c>
      <c r="G510" s="33" t="str">
        <f>IFERROR(VLOOKUP($B510,'Tabelas auxiliares'!$A$66:$C$106,2,FALSE),"")</f>
        <v/>
      </c>
      <c r="H510" s="33" t="str">
        <f>IFERROR(VLOOKUP($B510,'Tabelas auxiliares'!$A$66:$C$106,3,FALSE),"")</f>
        <v/>
      </c>
      <c r="I510" s="205"/>
      <c r="J510" s="205"/>
      <c r="K510" s="205"/>
      <c r="L510" s="205"/>
      <c r="M510" s="205"/>
      <c r="N510" s="205"/>
      <c r="O510" s="205"/>
      <c r="P510" s="205"/>
      <c r="Q510" s="205"/>
      <c r="R510" s="205"/>
      <c r="S510" s="205"/>
      <c r="T510" s="205"/>
      <c r="U510" s="205"/>
      <c r="V510" s="205"/>
      <c r="W510" s="205"/>
      <c r="X510" s="205"/>
      <c r="Y510" s="33" t="str">
        <f t="shared" si="22"/>
        <v/>
      </c>
      <c r="Z510" s="33" t="str">
        <f>IF(T510="","",IF(AND(T510&lt;&gt;'Tabelas auxiliares'!$B$240,T510&lt;&gt;'Tabelas auxiliares'!$B$241,T510&lt;&gt;'Tabelas auxiliares'!$C$240,T510&lt;&gt;'Tabelas auxiliares'!$C$241,T510&lt;&gt;'Tabelas auxiliares'!$D$240),"FOLHA DE PESSOAL",IF(Y510='Tabelas auxiliares'!$A$241,"CUSTEIO",IF(Y510='Tabelas auxiliares'!$A$240,"INVESTIMENTO","ERRO - VERIFICAR"))))</f>
        <v/>
      </c>
      <c r="AA510" s="46" t="str">
        <f t="shared" si="23"/>
        <v/>
      </c>
      <c r="AB510" s="206"/>
      <c r="AC510" s="206"/>
      <c r="AD510" s="206"/>
      <c r="AE510" s="54" t="str">
        <f t="shared" si="21"/>
        <v/>
      </c>
      <c r="AF510" s="54"/>
      <c r="AG510" s="54"/>
      <c r="AH510" s="54"/>
      <c r="AI510" s="54"/>
      <c r="AJ510" s="54"/>
      <c r="AK510" s="54"/>
      <c r="AL510" s="54"/>
      <c r="AM510" s="54"/>
      <c r="AN510" s="54"/>
      <c r="AO510" s="54"/>
      <c r="AP510" s="54"/>
    </row>
    <row r="511" spans="1:42" x14ac:dyDescent="0.25">
      <c r="A511" s="205"/>
      <c r="F511" s="33" t="str">
        <f>IFERROR(VLOOKUP(D511,'Tabelas auxiliares'!$A$3:$B$62,2,FALSE),"")</f>
        <v/>
      </c>
      <c r="G511" s="33" t="str">
        <f>IFERROR(VLOOKUP($B511,'Tabelas auxiliares'!$A$66:$C$106,2,FALSE),"")</f>
        <v/>
      </c>
      <c r="H511" s="33" t="str">
        <f>IFERROR(VLOOKUP($B511,'Tabelas auxiliares'!$A$66:$C$106,3,FALSE),"")</f>
        <v/>
      </c>
      <c r="I511" s="205"/>
      <c r="J511" s="205"/>
      <c r="K511" s="205"/>
      <c r="L511" s="205"/>
      <c r="M511" s="205"/>
      <c r="N511" s="205"/>
      <c r="O511" s="205"/>
      <c r="P511" s="205"/>
      <c r="Q511" s="205"/>
      <c r="R511" s="205"/>
      <c r="S511" s="205"/>
      <c r="T511" s="205"/>
      <c r="U511" s="205"/>
      <c r="V511" s="205"/>
      <c r="W511" s="205"/>
      <c r="X511" s="205"/>
      <c r="Y511" s="33" t="str">
        <f t="shared" si="22"/>
        <v/>
      </c>
      <c r="Z511" s="33" t="str">
        <f>IF(T511="","",IF(AND(T511&lt;&gt;'Tabelas auxiliares'!$B$240,T511&lt;&gt;'Tabelas auxiliares'!$B$241,T511&lt;&gt;'Tabelas auxiliares'!$C$240,T511&lt;&gt;'Tabelas auxiliares'!$C$241,T511&lt;&gt;'Tabelas auxiliares'!$D$240),"FOLHA DE PESSOAL",IF(Y511='Tabelas auxiliares'!$A$241,"CUSTEIO",IF(Y511='Tabelas auxiliares'!$A$240,"INVESTIMENTO","ERRO - VERIFICAR"))))</f>
        <v/>
      </c>
      <c r="AA511" s="46" t="str">
        <f t="shared" si="23"/>
        <v/>
      </c>
      <c r="AB511" s="206"/>
      <c r="AC511" s="206"/>
      <c r="AD511" s="206"/>
      <c r="AE511" s="54" t="str">
        <f t="shared" si="21"/>
        <v/>
      </c>
      <c r="AF511" s="54"/>
      <c r="AG511" s="54"/>
      <c r="AH511" s="54"/>
      <c r="AI511" s="54"/>
      <c r="AJ511" s="54"/>
      <c r="AK511" s="54"/>
      <c r="AL511" s="54"/>
      <c r="AM511" s="54"/>
      <c r="AN511" s="54"/>
      <c r="AO511" s="54"/>
      <c r="AP511" s="54"/>
    </row>
    <row r="512" spans="1:42" x14ac:dyDescent="0.25">
      <c r="A512" s="205"/>
      <c r="F512" s="33" t="str">
        <f>IFERROR(VLOOKUP(D512,'Tabelas auxiliares'!$A$3:$B$62,2,FALSE),"")</f>
        <v/>
      </c>
      <c r="G512" s="33" t="str">
        <f>IFERROR(VLOOKUP($B512,'Tabelas auxiliares'!$A$66:$C$106,2,FALSE),"")</f>
        <v/>
      </c>
      <c r="H512" s="33" t="str">
        <f>IFERROR(VLOOKUP($B512,'Tabelas auxiliares'!$A$66:$C$106,3,FALSE),"")</f>
        <v/>
      </c>
      <c r="I512" s="205"/>
      <c r="J512" s="205"/>
      <c r="K512" s="205"/>
      <c r="L512" s="205"/>
      <c r="M512" s="205"/>
      <c r="N512" s="205"/>
      <c r="O512" s="205"/>
      <c r="P512" s="205"/>
      <c r="Q512" s="205"/>
      <c r="R512" s="205"/>
      <c r="S512" s="205"/>
      <c r="T512" s="205"/>
      <c r="U512" s="205"/>
      <c r="V512" s="205"/>
      <c r="W512" s="205"/>
      <c r="X512" s="205"/>
      <c r="Y512" s="33" t="str">
        <f t="shared" si="22"/>
        <v/>
      </c>
      <c r="Z512" s="33" t="str">
        <f>IF(T512="","",IF(AND(T512&lt;&gt;'Tabelas auxiliares'!$B$240,T512&lt;&gt;'Tabelas auxiliares'!$B$241,T512&lt;&gt;'Tabelas auxiliares'!$C$240,T512&lt;&gt;'Tabelas auxiliares'!$C$241,T512&lt;&gt;'Tabelas auxiliares'!$D$240),"FOLHA DE PESSOAL",IF(Y512='Tabelas auxiliares'!$A$241,"CUSTEIO",IF(Y512='Tabelas auxiliares'!$A$240,"INVESTIMENTO","ERRO - VERIFICAR"))))</f>
        <v/>
      </c>
      <c r="AA512" s="46" t="str">
        <f t="shared" si="23"/>
        <v/>
      </c>
      <c r="AB512" s="206"/>
      <c r="AC512" s="206"/>
      <c r="AD512" s="206"/>
      <c r="AE512" s="54" t="str">
        <f t="shared" si="21"/>
        <v/>
      </c>
      <c r="AF512" s="54"/>
      <c r="AG512" s="54"/>
      <c r="AH512" s="54"/>
      <c r="AI512" s="54"/>
      <c r="AJ512" s="54"/>
      <c r="AK512" s="54"/>
      <c r="AL512" s="54"/>
      <c r="AM512" s="54"/>
      <c r="AN512" s="54"/>
      <c r="AO512" s="54"/>
      <c r="AP512" s="54"/>
    </row>
    <row r="513" spans="1:42" x14ac:dyDescent="0.25">
      <c r="A513" s="205"/>
      <c r="F513" s="33" t="str">
        <f>IFERROR(VLOOKUP(D513,'Tabelas auxiliares'!$A$3:$B$62,2,FALSE),"")</f>
        <v/>
      </c>
      <c r="G513" s="33" t="str">
        <f>IFERROR(VLOOKUP($B513,'Tabelas auxiliares'!$A$66:$C$106,2,FALSE),"")</f>
        <v/>
      </c>
      <c r="H513" s="33" t="str">
        <f>IFERROR(VLOOKUP($B513,'Tabelas auxiliares'!$A$66:$C$106,3,FALSE),"")</f>
        <v/>
      </c>
      <c r="I513" s="205"/>
      <c r="J513" s="205"/>
      <c r="K513" s="205"/>
      <c r="L513" s="205"/>
      <c r="M513" s="205"/>
      <c r="N513" s="205"/>
      <c r="O513" s="205"/>
      <c r="P513" s="205"/>
      <c r="Q513" s="205"/>
      <c r="R513" s="205"/>
      <c r="S513" s="205"/>
      <c r="T513" s="205"/>
      <c r="U513" s="205"/>
      <c r="V513" s="205"/>
      <c r="W513" s="205"/>
      <c r="X513" s="205"/>
      <c r="Y513" s="33" t="str">
        <f t="shared" si="22"/>
        <v/>
      </c>
      <c r="Z513" s="33" t="str">
        <f>IF(T513="","",IF(AND(T513&lt;&gt;'Tabelas auxiliares'!$B$240,T513&lt;&gt;'Tabelas auxiliares'!$B$241,T513&lt;&gt;'Tabelas auxiliares'!$C$240,T513&lt;&gt;'Tabelas auxiliares'!$C$241,T513&lt;&gt;'Tabelas auxiliares'!$D$240),"FOLHA DE PESSOAL",IF(Y513='Tabelas auxiliares'!$A$241,"CUSTEIO",IF(Y513='Tabelas auxiliares'!$A$240,"INVESTIMENTO","ERRO - VERIFICAR"))))</f>
        <v/>
      </c>
      <c r="AA513" s="46" t="str">
        <f t="shared" si="23"/>
        <v/>
      </c>
      <c r="AB513" s="206"/>
      <c r="AC513" s="206"/>
      <c r="AD513" s="206"/>
      <c r="AE513" s="54" t="str">
        <f t="shared" si="21"/>
        <v/>
      </c>
      <c r="AF513" s="54"/>
      <c r="AG513" s="54"/>
      <c r="AH513" s="54"/>
      <c r="AI513" s="54"/>
      <c r="AJ513" s="54"/>
      <c r="AK513" s="54"/>
      <c r="AL513" s="54"/>
      <c r="AM513" s="54"/>
      <c r="AN513" s="54"/>
      <c r="AO513" s="54"/>
      <c r="AP513" s="54"/>
    </row>
    <row r="514" spans="1:42" x14ac:dyDescent="0.25">
      <c r="A514" s="205"/>
      <c r="F514" s="33" t="str">
        <f>IFERROR(VLOOKUP(D514,'Tabelas auxiliares'!$A$3:$B$62,2,FALSE),"")</f>
        <v/>
      </c>
      <c r="G514" s="33" t="str">
        <f>IFERROR(VLOOKUP($B514,'Tabelas auxiliares'!$A$66:$C$106,2,FALSE),"")</f>
        <v/>
      </c>
      <c r="H514" s="33" t="str">
        <f>IFERROR(VLOOKUP($B514,'Tabelas auxiliares'!$A$66:$C$106,3,FALSE),"")</f>
        <v/>
      </c>
      <c r="I514" s="205"/>
      <c r="J514" s="205"/>
      <c r="K514" s="205"/>
      <c r="L514" s="205"/>
      <c r="M514" s="205"/>
      <c r="N514" s="205"/>
      <c r="O514" s="205"/>
      <c r="P514" s="205"/>
      <c r="Q514" s="205"/>
      <c r="R514" s="205"/>
      <c r="S514" s="205"/>
      <c r="T514" s="205"/>
      <c r="U514" s="205"/>
      <c r="V514" s="205"/>
      <c r="W514" s="205"/>
      <c r="X514" s="205"/>
      <c r="Y514" s="33" t="str">
        <f t="shared" si="22"/>
        <v/>
      </c>
      <c r="Z514" s="33" t="str">
        <f>IF(T514="","",IF(AND(T514&lt;&gt;'Tabelas auxiliares'!$B$240,T514&lt;&gt;'Tabelas auxiliares'!$B$241,T514&lt;&gt;'Tabelas auxiliares'!$C$240,T514&lt;&gt;'Tabelas auxiliares'!$C$241,T514&lt;&gt;'Tabelas auxiliares'!$D$240),"FOLHA DE PESSOAL",IF(Y514='Tabelas auxiliares'!$A$241,"CUSTEIO",IF(Y514='Tabelas auxiliares'!$A$240,"INVESTIMENTO","ERRO - VERIFICAR"))))</f>
        <v/>
      </c>
      <c r="AA514" s="46" t="str">
        <f t="shared" si="23"/>
        <v/>
      </c>
      <c r="AB514" s="206"/>
      <c r="AC514" s="206"/>
      <c r="AD514" s="206"/>
      <c r="AE514" s="54" t="str">
        <f t="shared" si="21"/>
        <v/>
      </c>
      <c r="AF514" s="54"/>
      <c r="AG514" s="54"/>
      <c r="AH514" s="54"/>
      <c r="AI514" s="54"/>
      <c r="AJ514" s="54"/>
      <c r="AK514" s="54"/>
      <c r="AL514" s="54"/>
      <c r="AM514" s="54"/>
      <c r="AN514" s="54"/>
      <c r="AO514" s="54"/>
      <c r="AP514" s="54"/>
    </row>
    <row r="515" spans="1:42" x14ac:dyDescent="0.25">
      <c r="A515" s="205"/>
      <c r="F515" s="33" t="str">
        <f>IFERROR(VLOOKUP(D515,'Tabelas auxiliares'!$A$3:$B$62,2,FALSE),"")</f>
        <v/>
      </c>
      <c r="G515" s="33" t="str">
        <f>IFERROR(VLOOKUP($B515,'Tabelas auxiliares'!$A$66:$C$106,2,FALSE),"")</f>
        <v/>
      </c>
      <c r="H515" s="33" t="str">
        <f>IFERROR(VLOOKUP($B515,'Tabelas auxiliares'!$A$66:$C$106,3,FALSE),"")</f>
        <v/>
      </c>
      <c r="I515" s="205"/>
      <c r="J515" s="205"/>
      <c r="K515" s="205"/>
      <c r="L515" s="205"/>
      <c r="M515" s="205"/>
      <c r="N515" s="205"/>
      <c r="O515" s="205"/>
      <c r="P515" s="205"/>
      <c r="Q515" s="205"/>
      <c r="R515" s="205"/>
      <c r="S515" s="205"/>
      <c r="T515" s="205"/>
      <c r="U515" s="205"/>
      <c r="V515" s="205"/>
      <c r="W515" s="205"/>
      <c r="X515" s="205"/>
      <c r="Y515" s="33" t="str">
        <f t="shared" si="22"/>
        <v/>
      </c>
      <c r="Z515" s="33" t="str">
        <f>IF(T515="","",IF(AND(T515&lt;&gt;'Tabelas auxiliares'!$B$240,T515&lt;&gt;'Tabelas auxiliares'!$B$241,T515&lt;&gt;'Tabelas auxiliares'!$C$240,T515&lt;&gt;'Tabelas auxiliares'!$C$241,T515&lt;&gt;'Tabelas auxiliares'!$D$240),"FOLHA DE PESSOAL",IF(Y515='Tabelas auxiliares'!$A$241,"CUSTEIO",IF(Y515='Tabelas auxiliares'!$A$240,"INVESTIMENTO","ERRO - VERIFICAR"))))</f>
        <v/>
      </c>
      <c r="AA515" s="46" t="str">
        <f t="shared" si="23"/>
        <v/>
      </c>
      <c r="AB515" s="206"/>
      <c r="AC515" s="206"/>
      <c r="AD515" s="205"/>
      <c r="AE515" s="54" t="str">
        <f t="shared" si="21"/>
        <v/>
      </c>
      <c r="AF515" s="54"/>
      <c r="AG515" s="54"/>
      <c r="AH515" s="54"/>
      <c r="AI515" s="54"/>
      <c r="AJ515" s="54"/>
      <c r="AK515" s="54"/>
      <c r="AL515" s="54"/>
      <c r="AM515" s="54"/>
      <c r="AN515" s="54"/>
      <c r="AO515" s="54"/>
      <c r="AP515" s="54"/>
    </row>
    <row r="516" spans="1:42" x14ac:dyDescent="0.25">
      <c r="A516" s="205"/>
      <c r="F516" s="33" t="str">
        <f>IFERROR(VLOOKUP(D516,'Tabelas auxiliares'!$A$3:$B$62,2,FALSE),"")</f>
        <v/>
      </c>
      <c r="G516" s="33" t="str">
        <f>IFERROR(VLOOKUP($B516,'Tabelas auxiliares'!$A$66:$C$106,2,FALSE),"")</f>
        <v/>
      </c>
      <c r="H516" s="33" t="str">
        <f>IFERROR(VLOOKUP($B516,'Tabelas auxiliares'!$A$66:$C$106,3,FALSE),"")</f>
        <v/>
      </c>
      <c r="I516" s="205"/>
      <c r="J516" s="205"/>
      <c r="K516" s="205"/>
      <c r="L516" s="205"/>
      <c r="M516" s="205"/>
      <c r="N516" s="205"/>
      <c r="O516" s="205"/>
      <c r="P516" s="205"/>
      <c r="Q516" s="205"/>
      <c r="R516" s="205"/>
      <c r="S516" s="205"/>
      <c r="T516" s="205"/>
      <c r="U516" s="205"/>
      <c r="V516" s="205"/>
      <c r="W516" s="205"/>
      <c r="X516" s="205"/>
      <c r="Y516" s="33" t="str">
        <f t="shared" si="22"/>
        <v/>
      </c>
      <c r="Z516" s="33" t="str">
        <f>IF(T516="","",IF(AND(T516&lt;&gt;'Tabelas auxiliares'!$B$240,T516&lt;&gt;'Tabelas auxiliares'!$B$241,T516&lt;&gt;'Tabelas auxiliares'!$C$240,T516&lt;&gt;'Tabelas auxiliares'!$C$241,T516&lt;&gt;'Tabelas auxiliares'!$D$240),"FOLHA DE PESSOAL",IF(Y516='Tabelas auxiliares'!$A$241,"CUSTEIO",IF(Y516='Tabelas auxiliares'!$A$240,"INVESTIMENTO","ERRO - VERIFICAR"))))</f>
        <v/>
      </c>
      <c r="AA516" s="46" t="str">
        <f t="shared" si="23"/>
        <v/>
      </c>
      <c r="AB516" s="206"/>
      <c r="AC516" s="206"/>
      <c r="AD516" s="206"/>
      <c r="AE516" s="54" t="str">
        <f t="shared" si="21"/>
        <v/>
      </c>
      <c r="AF516" s="54"/>
      <c r="AG516" s="54"/>
      <c r="AH516" s="54"/>
      <c r="AI516" s="54"/>
      <c r="AJ516" s="54"/>
      <c r="AK516" s="54"/>
      <c r="AL516" s="54"/>
      <c r="AM516" s="54"/>
      <c r="AN516" s="54"/>
      <c r="AO516" s="54"/>
      <c r="AP516" s="54"/>
    </row>
    <row r="517" spans="1:42" x14ac:dyDescent="0.25">
      <c r="A517" s="205"/>
      <c r="F517" s="33" t="str">
        <f>IFERROR(VLOOKUP(D517,'Tabelas auxiliares'!$A$3:$B$62,2,FALSE),"")</f>
        <v/>
      </c>
      <c r="G517" s="33" t="str">
        <f>IFERROR(VLOOKUP($B517,'Tabelas auxiliares'!$A$66:$C$106,2,FALSE),"")</f>
        <v/>
      </c>
      <c r="H517" s="33" t="str">
        <f>IFERROR(VLOOKUP($B517,'Tabelas auxiliares'!$A$66:$C$106,3,FALSE),"")</f>
        <v/>
      </c>
      <c r="I517" s="205"/>
      <c r="J517" s="205"/>
      <c r="K517" s="205"/>
      <c r="L517" s="205"/>
      <c r="M517" s="205"/>
      <c r="N517" s="205"/>
      <c r="O517" s="205"/>
      <c r="P517" s="205"/>
      <c r="Q517" s="205"/>
      <c r="R517" s="205"/>
      <c r="S517" s="205"/>
      <c r="T517" s="205"/>
      <c r="U517" s="205"/>
      <c r="V517" s="205"/>
      <c r="W517" s="205"/>
      <c r="X517" s="205"/>
      <c r="Y517" s="33" t="str">
        <f t="shared" si="22"/>
        <v/>
      </c>
      <c r="Z517" s="33" t="str">
        <f>IF(T517="","",IF(AND(T517&lt;&gt;'Tabelas auxiliares'!$B$240,T517&lt;&gt;'Tabelas auxiliares'!$B$241,T517&lt;&gt;'Tabelas auxiliares'!$C$240,T517&lt;&gt;'Tabelas auxiliares'!$C$241,T517&lt;&gt;'Tabelas auxiliares'!$D$240),"FOLHA DE PESSOAL",IF(Y517='Tabelas auxiliares'!$A$241,"CUSTEIO",IF(Y517='Tabelas auxiliares'!$A$240,"INVESTIMENTO","ERRO - VERIFICAR"))))</f>
        <v/>
      </c>
      <c r="AA517" s="46" t="str">
        <f t="shared" si="23"/>
        <v/>
      </c>
      <c r="AB517" s="206"/>
      <c r="AC517" s="206"/>
      <c r="AD517" s="206"/>
      <c r="AE517" s="54" t="str">
        <f t="shared" ref="AE517:AE580" si="24">LEFT(X517,4)</f>
        <v/>
      </c>
      <c r="AF517" s="54"/>
      <c r="AG517" s="54"/>
      <c r="AH517" s="54"/>
      <c r="AI517" s="54"/>
      <c r="AJ517" s="54"/>
      <c r="AK517" s="54"/>
      <c r="AL517" s="54"/>
      <c r="AM517" s="54"/>
      <c r="AN517" s="54"/>
      <c r="AO517" s="54"/>
      <c r="AP517" s="54"/>
    </row>
    <row r="518" spans="1:42" x14ac:dyDescent="0.25">
      <c r="A518" s="205"/>
      <c r="F518" s="33" t="str">
        <f>IFERROR(VLOOKUP(D518,'Tabelas auxiliares'!$A$3:$B$62,2,FALSE),"")</f>
        <v/>
      </c>
      <c r="G518" s="33" t="str">
        <f>IFERROR(VLOOKUP($B518,'Tabelas auxiliares'!$A$66:$C$106,2,FALSE),"")</f>
        <v/>
      </c>
      <c r="H518" s="33" t="str">
        <f>IFERROR(VLOOKUP($B518,'Tabelas auxiliares'!$A$66:$C$106,3,FALSE),"")</f>
        <v/>
      </c>
      <c r="I518" s="205"/>
      <c r="J518" s="205"/>
      <c r="K518" s="205"/>
      <c r="L518" s="205"/>
      <c r="M518" s="205"/>
      <c r="N518" s="205"/>
      <c r="O518" s="205"/>
      <c r="P518" s="205"/>
      <c r="Q518" s="205"/>
      <c r="R518" s="205"/>
      <c r="S518" s="205"/>
      <c r="T518" s="205"/>
      <c r="U518" s="205"/>
      <c r="V518" s="205"/>
      <c r="W518" s="205"/>
      <c r="X518" s="205"/>
      <c r="Y518" s="33" t="str">
        <f t="shared" si="22"/>
        <v/>
      </c>
      <c r="Z518" s="33" t="str">
        <f>IF(T518="","",IF(AND(T518&lt;&gt;'Tabelas auxiliares'!$B$240,T518&lt;&gt;'Tabelas auxiliares'!$B$241,T518&lt;&gt;'Tabelas auxiliares'!$C$240,T518&lt;&gt;'Tabelas auxiliares'!$C$241,T518&lt;&gt;'Tabelas auxiliares'!$D$240),"FOLHA DE PESSOAL",IF(Y518='Tabelas auxiliares'!$A$241,"CUSTEIO",IF(Y518='Tabelas auxiliares'!$A$240,"INVESTIMENTO","ERRO - VERIFICAR"))))</f>
        <v/>
      </c>
      <c r="AA518" s="46" t="str">
        <f t="shared" si="23"/>
        <v/>
      </c>
      <c r="AB518" s="206"/>
      <c r="AC518" s="206"/>
      <c r="AD518" s="206"/>
      <c r="AE518" s="54" t="str">
        <f t="shared" si="24"/>
        <v/>
      </c>
      <c r="AF518" s="54"/>
      <c r="AG518" s="54"/>
      <c r="AH518" s="54"/>
      <c r="AI518" s="54"/>
      <c r="AJ518" s="54"/>
      <c r="AK518" s="54"/>
      <c r="AL518" s="54"/>
      <c r="AM518" s="54"/>
      <c r="AN518" s="54"/>
      <c r="AO518" s="54"/>
      <c r="AP518" s="54"/>
    </row>
    <row r="519" spans="1:42" x14ac:dyDescent="0.25">
      <c r="A519" s="205"/>
      <c r="F519" s="33" t="str">
        <f>IFERROR(VLOOKUP(D519,'Tabelas auxiliares'!$A$3:$B$62,2,FALSE),"")</f>
        <v/>
      </c>
      <c r="G519" s="33" t="str">
        <f>IFERROR(VLOOKUP($B519,'Tabelas auxiliares'!$A$66:$C$106,2,FALSE),"")</f>
        <v/>
      </c>
      <c r="H519" s="33" t="str">
        <f>IFERROR(VLOOKUP($B519,'Tabelas auxiliares'!$A$66:$C$106,3,FALSE),"")</f>
        <v/>
      </c>
      <c r="I519" s="205"/>
      <c r="J519" s="205"/>
      <c r="K519" s="205"/>
      <c r="L519" s="205"/>
      <c r="M519" s="205"/>
      <c r="N519" s="205"/>
      <c r="O519" s="205"/>
      <c r="P519" s="205"/>
      <c r="Q519" s="205"/>
      <c r="R519" s="205"/>
      <c r="S519" s="205"/>
      <c r="T519" s="205"/>
      <c r="U519" s="205"/>
      <c r="V519" s="205"/>
      <c r="W519" s="205"/>
      <c r="X519" s="205"/>
      <c r="Y519" s="33" t="str">
        <f t="shared" si="22"/>
        <v/>
      </c>
      <c r="Z519" s="33" t="str">
        <f>IF(T519="","",IF(AND(T519&lt;&gt;'Tabelas auxiliares'!$B$240,T519&lt;&gt;'Tabelas auxiliares'!$B$241,T519&lt;&gt;'Tabelas auxiliares'!$C$240,T519&lt;&gt;'Tabelas auxiliares'!$C$241,T519&lt;&gt;'Tabelas auxiliares'!$D$240),"FOLHA DE PESSOAL",IF(Y519='Tabelas auxiliares'!$A$241,"CUSTEIO",IF(Y519='Tabelas auxiliares'!$A$240,"INVESTIMENTO","ERRO - VERIFICAR"))))</f>
        <v/>
      </c>
      <c r="AA519" s="46" t="str">
        <f t="shared" si="23"/>
        <v/>
      </c>
      <c r="AB519" s="206"/>
      <c r="AC519" s="206"/>
      <c r="AD519" s="206"/>
      <c r="AE519" s="54" t="str">
        <f t="shared" si="24"/>
        <v/>
      </c>
      <c r="AF519" s="54"/>
      <c r="AG519" s="54"/>
      <c r="AH519" s="54"/>
      <c r="AI519" s="54"/>
      <c r="AJ519" s="54"/>
      <c r="AK519" s="54"/>
      <c r="AL519" s="54"/>
      <c r="AM519" s="54"/>
      <c r="AN519" s="54"/>
      <c r="AO519" s="54"/>
      <c r="AP519" s="54"/>
    </row>
    <row r="520" spans="1:42" x14ac:dyDescent="0.25">
      <c r="A520" s="205"/>
      <c r="F520" s="33" t="str">
        <f>IFERROR(VLOOKUP(D520,'Tabelas auxiliares'!$A$3:$B$62,2,FALSE),"")</f>
        <v/>
      </c>
      <c r="G520" s="33" t="str">
        <f>IFERROR(VLOOKUP($B520,'Tabelas auxiliares'!$A$66:$C$106,2,FALSE),"")</f>
        <v/>
      </c>
      <c r="H520" s="33" t="str">
        <f>IFERROR(VLOOKUP($B520,'Tabelas auxiliares'!$A$66:$C$106,3,FALSE),"")</f>
        <v/>
      </c>
      <c r="I520" s="205"/>
      <c r="J520" s="205"/>
      <c r="K520" s="205"/>
      <c r="L520" s="205"/>
      <c r="M520" s="205"/>
      <c r="N520" s="205"/>
      <c r="O520" s="205"/>
      <c r="P520" s="205"/>
      <c r="Q520" s="205"/>
      <c r="R520" s="205"/>
      <c r="S520" s="205"/>
      <c r="T520" s="205"/>
      <c r="U520" s="205"/>
      <c r="V520" s="205"/>
      <c r="W520" s="205"/>
      <c r="X520" s="205"/>
      <c r="Y520" s="33" t="str">
        <f t="shared" si="22"/>
        <v/>
      </c>
      <c r="Z520" s="33" t="str">
        <f>IF(T520="","",IF(AND(T520&lt;&gt;'Tabelas auxiliares'!$B$240,T520&lt;&gt;'Tabelas auxiliares'!$B$241,T520&lt;&gt;'Tabelas auxiliares'!$C$240,T520&lt;&gt;'Tabelas auxiliares'!$C$241,T520&lt;&gt;'Tabelas auxiliares'!$D$240),"FOLHA DE PESSOAL",IF(Y520='Tabelas auxiliares'!$A$241,"CUSTEIO",IF(Y520='Tabelas auxiliares'!$A$240,"INVESTIMENTO","ERRO - VERIFICAR"))))</f>
        <v/>
      </c>
      <c r="AA520" s="46" t="str">
        <f t="shared" si="23"/>
        <v/>
      </c>
      <c r="AB520" s="206"/>
      <c r="AC520" s="206"/>
      <c r="AD520" s="206"/>
      <c r="AE520" s="54" t="str">
        <f t="shared" si="24"/>
        <v/>
      </c>
      <c r="AF520" s="54"/>
      <c r="AG520" s="54"/>
      <c r="AH520" s="54"/>
      <c r="AI520" s="54"/>
      <c r="AJ520" s="54"/>
      <c r="AK520" s="54"/>
      <c r="AL520" s="54"/>
      <c r="AM520" s="54"/>
      <c r="AN520" s="54"/>
      <c r="AO520" s="54"/>
      <c r="AP520" s="54"/>
    </row>
    <row r="521" spans="1:42" x14ac:dyDescent="0.25">
      <c r="A521" s="205"/>
      <c r="F521" s="33" t="str">
        <f>IFERROR(VLOOKUP(D521,'Tabelas auxiliares'!$A$3:$B$62,2,FALSE),"")</f>
        <v/>
      </c>
      <c r="G521" s="33" t="str">
        <f>IFERROR(VLOOKUP($B521,'Tabelas auxiliares'!$A$66:$C$106,2,FALSE),"")</f>
        <v/>
      </c>
      <c r="H521" s="33" t="str">
        <f>IFERROR(VLOOKUP($B521,'Tabelas auxiliares'!$A$66:$C$106,3,FALSE),"")</f>
        <v/>
      </c>
      <c r="I521" s="205"/>
      <c r="J521" s="205"/>
      <c r="K521" s="205"/>
      <c r="L521" s="205"/>
      <c r="M521" s="205"/>
      <c r="N521" s="205"/>
      <c r="O521" s="205"/>
      <c r="P521" s="205"/>
      <c r="Q521" s="205"/>
      <c r="R521" s="205"/>
      <c r="S521" s="205"/>
      <c r="T521" s="205"/>
      <c r="U521" s="205"/>
      <c r="V521" s="205"/>
      <c r="W521" s="205"/>
      <c r="X521" s="205"/>
      <c r="Y521" s="33" t="str">
        <f t="shared" si="22"/>
        <v/>
      </c>
      <c r="Z521" s="33" t="str">
        <f>IF(T521="","",IF(AND(T521&lt;&gt;'Tabelas auxiliares'!$B$240,T521&lt;&gt;'Tabelas auxiliares'!$B$241,T521&lt;&gt;'Tabelas auxiliares'!$C$240,T521&lt;&gt;'Tabelas auxiliares'!$C$241,T521&lt;&gt;'Tabelas auxiliares'!$D$240),"FOLHA DE PESSOAL",IF(Y521='Tabelas auxiliares'!$A$241,"CUSTEIO",IF(Y521='Tabelas auxiliares'!$A$240,"INVESTIMENTO","ERRO - VERIFICAR"))))</f>
        <v/>
      </c>
      <c r="AA521" s="46" t="str">
        <f t="shared" si="23"/>
        <v/>
      </c>
      <c r="AB521" s="206"/>
      <c r="AC521" s="206"/>
      <c r="AD521" s="206"/>
      <c r="AE521" s="54" t="str">
        <f t="shared" si="24"/>
        <v/>
      </c>
      <c r="AF521" s="54"/>
      <c r="AG521" s="54"/>
      <c r="AH521" s="54"/>
      <c r="AI521" s="54"/>
      <c r="AJ521" s="54"/>
      <c r="AK521" s="54"/>
      <c r="AL521" s="54"/>
      <c r="AM521" s="54"/>
      <c r="AN521" s="54"/>
      <c r="AO521" s="54"/>
      <c r="AP521" s="54"/>
    </row>
    <row r="522" spans="1:42" x14ac:dyDescent="0.25">
      <c r="A522" s="205"/>
      <c r="F522" s="33" t="str">
        <f>IFERROR(VLOOKUP(D522,'Tabelas auxiliares'!$A$3:$B$62,2,FALSE),"")</f>
        <v/>
      </c>
      <c r="G522" s="33" t="str">
        <f>IFERROR(VLOOKUP($B522,'Tabelas auxiliares'!$A$66:$C$106,2,FALSE),"")</f>
        <v/>
      </c>
      <c r="H522" s="33" t="str">
        <f>IFERROR(VLOOKUP($B522,'Tabelas auxiliares'!$A$66:$C$106,3,FALSE),"")</f>
        <v/>
      </c>
      <c r="I522" s="205"/>
      <c r="J522" s="205"/>
      <c r="K522" s="205"/>
      <c r="L522" s="205"/>
      <c r="M522" s="205"/>
      <c r="N522" s="205"/>
      <c r="O522" s="205"/>
      <c r="P522" s="205"/>
      <c r="Q522" s="205"/>
      <c r="R522" s="205"/>
      <c r="S522" s="205"/>
      <c r="T522" s="205"/>
      <c r="U522" s="205"/>
      <c r="V522" s="205"/>
      <c r="W522" s="205"/>
      <c r="X522" s="205"/>
      <c r="Y522" s="33" t="str">
        <f t="shared" si="22"/>
        <v/>
      </c>
      <c r="Z522" s="33" t="str">
        <f>IF(T522="","",IF(AND(T522&lt;&gt;'Tabelas auxiliares'!$B$240,T522&lt;&gt;'Tabelas auxiliares'!$B$241,T522&lt;&gt;'Tabelas auxiliares'!$C$240,T522&lt;&gt;'Tabelas auxiliares'!$C$241,T522&lt;&gt;'Tabelas auxiliares'!$D$240),"FOLHA DE PESSOAL",IF(Y522='Tabelas auxiliares'!$A$241,"CUSTEIO",IF(Y522='Tabelas auxiliares'!$A$240,"INVESTIMENTO","ERRO - VERIFICAR"))))</f>
        <v/>
      </c>
      <c r="AA522" s="46" t="str">
        <f t="shared" si="23"/>
        <v/>
      </c>
      <c r="AB522" s="206"/>
      <c r="AC522" s="206"/>
      <c r="AD522" s="206"/>
      <c r="AE522" s="54" t="str">
        <f t="shared" si="24"/>
        <v/>
      </c>
      <c r="AF522" s="54"/>
      <c r="AG522" s="54"/>
      <c r="AH522" s="54"/>
      <c r="AI522" s="54"/>
      <c r="AJ522" s="54"/>
      <c r="AK522" s="54"/>
      <c r="AL522" s="54"/>
      <c r="AM522" s="54"/>
      <c r="AN522" s="54"/>
      <c r="AO522" s="54"/>
      <c r="AP522" s="54"/>
    </row>
    <row r="523" spans="1:42" x14ac:dyDescent="0.25">
      <c r="A523" s="205"/>
      <c r="F523" s="33" t="str">
        <f>IFERROR(VLOOKUP(D523,'Tabelas auxiliares'!$A$3:$B$62,2,FALSE),"")</f>
        <v/>
      </c>
      <c r="G523" s="33" t="str">
        <f>IFERROR(VLOOKUP($B523,'Tabelas auxiliares'!$A$66:$C$106,2,FALSE),"")</f>
        <v/>
      </c>
      <c r="H523" s="33" t="str">
        <f>IFERROR(VLOOKUP($B523,'Tabelas auxiliares'!$A$66:$C$106,3,FALSE),"")</f>
        <v/>
      </c>
      <c r="I523" s="205"/>
      <c r="J523" s="205"/>
      <c r="K523" s="205"/>
      <c r="L523" s="205"/>
      <c r="M523" s="205"/>
      <c r="N523" s="205"/>
      <c r="O523" s="205"/>
      <c r="P523" s="205"/>
      <c r="Q523" s="205"/>
      <c r="R523" s="205"/>
      <c r="S523" s="205"/>
      <c r="T523" s="205"/>
      <c r="U523" s="205"/>
      <c r="V523" s="205"/>
      <c r="W523" s="205"/>
      <c r="X523" s="205"/>
      <c r="Y523" s="33" t="str">
        <f t="shared" si="22"/>
        <v/>
      </c>
      <c r="Z523" s="33" t="str">
        <f>IF(T523="","",IF(AND(T523&lt;&gt;'Tabelas auxiliares'!$B$240,T523&lt;&gt;'Tabelas auxiliares'!$B$241,T523&lt;&gt;'Tabelas auxiliares'!$C$240,T523&lt;&gt;'Tabelas auxiliares'!$C$241,T523&lt;&gt;'Tabelas auxiliares'!$D$240),"FOLHA DE PESSOAL",IF(Y523='Tabelas auxiliares'!$A$241,"CUSTEIO",IF(Y523='Tabelas auxiliares'!$A$240,"INVESTIMENTO","ERRO - VERIFICAR"))))</f>
        <v/>
      </c>
      <c r="AA523" s="46" t="str">
        <f t="shared" si="23"/>
        <v/>
      </c>
      <c r="AB523" s="206"/>
      <c r="AC523" s="206"/>
      <c r="AD523" s="206"/>
      <c r="AE523" s="54" t="str">
        <f t="shared" si="24"/>
        <v/>
      </c>
      <c r="AF523" s="54"/>
      <c r="AG523" s="54"/>
      <c r="AH523" s="54"/>
      <c r="AI523" s="54"/>
      <c r="AJ523" s="54"/>
      <c r="AK523" s="54"/>
      <c r="AL523" s="54"/>
      <c r="AM523" s="54"/>
      <c r="AN523" s="54"/>
      <c r="AO523" s="54"/>
      <c r="AP523" s="54"/>
    </row>
    <row r="524" spans="1:42" x14ac:dyDescent="0.25">
      <c r="A524" s="205"/>
      <c r="F524" s="33" t="str">
        <f>IFERROR(VLOOKUP(D524,'Tabelas auxiliares'!$A$3:$B$62,2,FALSE),"")</f>
        <v/>
      </c>
      <c r="G524" s="33" t="str">
        <f>IFERROR(VLOOKUP($B524,'Tabelas auxiliares'!$A$66:$C$106,2,FALSE),"")</f>
        <v/>
      </c>
      <c r="H524" s="33" t="str">
        <f>IFERROR(VLOOKUP($B524,'Tabelas auxiliares'!$A$66:$C$106,3,FALSE),"")</f>
        <v/>
      </c>
      <c r="I524" s="205"/>
      <c r="J524" s="205"/>
      <c r="K524" s="205"/>
      <c r="L524" s="205"/>
      <c r="M524" s="205"/>
      <c r="N524" s="205"/>
      <c r="O524" s="205"/>
      <c r="P524" s="205"/>
      <c r="Q524" s="205"/>
      <c r="R524" s="205"/>
      <c r="S524" s="205"/>
      <c r="T524" s="205"/>
      <c r="U524" s="205"/>
      <c r="V524" s="205"/>
      <c r="W524" s="205"/>
      <c r="X524" s="205"/>
      <c r="Y524" s="33" t="str">
        <f t="shared" si="22"/>
        <v/>
      </c>
      <c r="Z524" s="33" t="str">
        <f>IF(T524="","",IF(AND(T524&lt;&gt;'Tabelas auxiliares'!$B$240,T524&lt;&gt;'Tabelas auxiliares'!$B$241,T524&lt;&gt;'Tabelas auxiliares'!$C$240,T524&lt;&gt;'Tabelas auxiliares'!$C$241,T524&lt;&gt;'Tabelas auxiliares'!$D$240),"FOLHA DE PESSOAL",IF(Y524='Tabelas auxiliares'!$A$241,"CUSTEIO",IF(Y524='Tabelas auxiliares'!$A$240,"INVESTIMENTO","ERRO - VERIFICAR"))))</f>
        <v/>
      </c>
      <c r="AA524" s="46" t="str">
        <f t="shared" si="23"/>
        <v/>
      </c>
      <c r="AB524" s="206"/>
      <c r="AC524" s="206"/>
      <c r="AD524" s="206"/>
      <c r="AE524" s="54" t="str">
        <f t="shared" si="24"/>
        <v/>
      </c>
      <c r="AF524" s="54"/>
      <c r="AG524" s="54"/>
      <c r="AH524" s="54"/>
      <c r="AI524" s="54"/>
      <c r="AJ524" s="54"/>
      <c r="AK524" s="54"/>
      <c r="AL524" s="54"/>
      <c r="AM524" s="54"/>
      <c r="AN524" s="54"/>
      <c r="AO524" s="54"/>
      <c r="AP524" s="54"/>
    </row>
    <row r="525" spans="1:42" x14ac:dyDescent="0.25">
      <c r="A525" s="205"/>
      <c r="F525" s="33" t="str">
        <f>IFERROR(VLOOKUP(D525,'Tabelas auxiliares'!$A$3:$B$62,2,FALSE),"")</f>
        <v/>
      </c>
      <c r="G525" s="33" t="str">
        <f>IFERROR(VLOOKUP($B525,'Tabelas auxiliares'!$A$66:$C$106,2,FALSE),"")</f>
        <v/>
      </c>
      <c r="H525" s="33" t="str">
        <f>IFERROR(VLOOKUP($B525,'Tabelas auxiliares'!$A$66:$C$106,3,FALSE),"")</f>
        <v/>
      </c>
      <c r="I525" s="205"/>
      <c r="J525" s="205"/>
      <c r="K525" s="205"/>
      <c r="L525" s="205"/>
      <c r="M525" s="205"/>
      <c r="N525" s="205"/>
      <c r="O525" s="205"/>
      <c r="P525" s="205"/>
      <c r="Q525" s="205"/>
      <c r="R525" s="205"/>
      <c r="S525" s="205"/>
      <c r="T525" s="205"/>
      <c r="U525" s="205"/>
      <c r="V525" s="205"/>
      <c r="W525" s="205"/>
      <c r="X525" s="205"/>
      <c r="Y525" s="33" t="str">
        <f t="shared" si="22"/>
        <v/>
      </c>
      <c r="Z525" s="33" t="str">
        <f>IF(T525="","",IF(AND(T525&lt;&gt;'Tabelas auxiliares'!$B$240,T525&lt;&gt;'Tabelas auxiliares'!$B$241,T525&lt;&gt;'Tabelas auxiliares'!$C$240,T525&lt;&gt;'Tabelas auxiliares'!$C$241,T525&lt;&gt;'Tabelas auxiliares'!$D$240),"FOLHA DE PESSOAL",IF(Y525='Tabelas auxiliares'!$A$241,"CUSTEIO",IF(Y525='Tabelas auxiliares'!$A$240,"INVESTIMENTO","ERRO - VERIFICAR"))))</f>
        <v/>
      </c>
      <c r="AA525" s="46" t="str">
        <f t="shared" si="23"/>
        <v/>
      </c>
      <c r="AB525" s="206"/>
      <c r="AC525" s="206"/>
      <c r="AD525" s="206"/>
      <c r="AE525" s="54" t="str">
        <f t="shared" si="24"/>
        <v/>
      </c>
      <c r="AF525" s="54"/>
      <c r="AG525" s="54"/>
      <c r="AH525" s="54"/>
      <c r="AI525" s="54"/>
      <c r="AJ525" s="54"/>
      <c r="AK525" s="54"/>
      <c r="AL525" s="54"/>
      <c r="AM525" s="54"/>
      <c r="AN525" s="54"/>
      <c r="AO525" s="54"/>
      <c r="AP525" s="54"/>
    </row>
    <row r="526" spans="1:42" x14ac:dyDescent="0.25">
      <c r="A526" s="205"/>
      <c r="F526" s="33" t="str">
        <f>IFERROR(VLOOKUP(D526,'Tabelas auxiliares'!$A$3:$B$62,2,FALSE),"")</f>
        <v/>
      </c>
      <c r="G526" s="33" t="str">
        <f>IFERROR(VLOOKUP($B526,'Tabelas auxiliares'!$A$66:$C$106,2,FALSE),"")</f>
        <v/>
      </c>
      <c r="H526" s="33" t="str">
        <f>IFERROR(VLOOKUP($B526,'Tabelas auxiliares'!$A$66:$C$106,3,FALSE),"")</f>
        <v/>
      </c>
      <c r="I526" s="205"/>
      <c r="J526" s="205"/>
      <c r="K526" s="205"/>
      <c r="L526" s="205"/>
      <c r="M526" s="205"/>
      <c r="N526" s="205"/>
      <c r="O526" s="205"/>
      <c r="P526" s="205"/>
      <c r="Q526" s="205"/>
      <c r="R526" s="205"/>
      <c r="S526" s="205"/>
      <c r="T526" s="205"/>
      <c r="U526" s="205"/>
      <c r="V526" s="205"/>
      <c r="W526" s="205"/>
      <c r="X526" s="205"/>
      <c r="Y526" s="33" t="str">
        <f t="shared" si="22"/>
        <v/>
      </c>
      <c r="Z526" s="33" t="str">
        <f>IF(T526="","",IF(AND(T526&lt;&gt;'Tabelas auxiliares'!$B$240,T526&lt;&gt;'Tabelas auxiliares'!$B$241,T526&lt;&gt;'Tabelas auxiliares'!$C$240,T526&lt;&gt;'Tabelas auxiliares'!$C$241,T526&lt;&gt;'Tabelas auxiliares'!$D$240),"FOLHA DE PESSOAL",IF(Y526='Tabelas auxiliares'!$A$241,"CUSTEIO",IF(Y526='Tabelas auxiliares'!$A$240,"INVESTIMENTO","ERRO - VERIFICAR"))))</f>
        <v/>
      </c>
      <c r="AA526" s="46" t="str">
        <f t="shared" si="23"/>
        <v/>
      </c>
      <c r="AB526" s="206"/>
      <c r="AC526" s="206"/>
      <c r="AD526" s="206"/>
      <c r="AE526" s="54" t="str">
        <f t="shared" si="24"/>
        <v/>
      </c>
      <c r="AF526" s="54"/>
      <c r="AG526" s="54"/>
      <c r="AH526" s="54"/>
      <c r="AI526" s="54"/>
      <c r="AJ526" s="54"/>
      <c r="AK526" s="54"/>
      <c r="AL526" s="54"/>
      <c r="AM526" s="54"/>
      <c r="AN526" s="54"/>
      <c r="AO526" s="54"/>
      <c r="AP526" s="54"/>
    </row>
    <row r="527" spans="1:42" x14ac:dyDescent="0.25">
      <c r="A527" s="205"/>
      <c r="F527" s="33" t="str">
        <f>IFERROR(VLOOKUP(D527,'Tabelas auxiliares'!$A$3:$B$62,2,FALSE),"")</f>
        <v/>
      </c>
      <c r="G527" s="33" t="str">
        <f>IFERROR(VLOOKUP($B527,'Tabelas auxiliares'!$A$66:$C$106,2,FALSE),"")</f>
        <v/>
      </c>
      <c r="H527" s="33" t="str">
        <f>IFERROR(VLOOKUP($B527,'Tabelas auxiliares'!$A$66:$C$106,3,FALSE),"")</f>
        <v/>
      </c>
      <c r="I527" s="205"/>
      <c r="J527" s="205"/>
      <c r="K527" s="205"/>
      <c r="L527" s="205"/>
      <c r="M527" s="205"/>
      <c r="N527" s="205"/>
      <c r="O527" s="205"/>
      <c r="P527" s="205"/>
      <c r="Q527" s="205"/>
      <c r="R527" s="205"/>
      <c r="S527" s="205"/>
      <c r="T527" s="205"/>
      <c r="U527" s="205"/>
      <c r="V527" s="205"/>
      <c r="W527" s="205"/>
      <c r="X527" s="205"/>
      <c r="Y527" s="33" t="str">
        <f t="shared" si="22"/>
        <v/>
      </c>
      <c r="Z527" s="33" t="str">
        <f>IF(T527="","",IF(AND(T527&lt;&gt;'Tabelas auxiliares'!$B$240,T527&lt;&gt;'Tabelas auxiliares'!$B$241,T527&lt;&gt;'Tabelas auxiliares'!$C$240,T527&lt;&gt;'Tabelas auxiliares'!$C$241,T527&lt;&gt;'Tabelas auxiliares'!$D$240),"FOLHA DE PESSOAL",IF(Y527='Tabelas auxiliares'!$A$241,"CUSTEIO",IF(Y527='Tabelas auxiliares'!$A$240,"INVESTIMENTO","ERRO - VERIFICAR"))))</f>
        <v/>
      </c>
      <c r="AA527" s="46" t="str">
        <f t="shared" si="23"/>
        <v/>
      </c>
      <c r="AB527" s="206"/>
      <c r="AC527" s="206"/>
      <c r="AD527" s="206"/>
      <c r="AE527" s="54" t="str">
        <f t="shared" si="24"/>
        <v/>
      </c>
      <c r="AF527" s="54"/>
      <c r="AG527" s="54"/>
      <c r="AH527" s="54"/>
      <c r="AI527" s="54"/>
      <c r="AJ527" s="54"/>
      <c r="AK527" s="54"/>
      <c r="AL527" s="54"/>
      <c r="AM527" s="54"/>
      <c r="AN527" s="54"/>
      <c r="AO527" s="54"/>
      <c r="AP527" s="54"/>
    </row>
    <row r="528" spans="1:42" x14ac:dyDescent="0.25">
      <c r="A528" s="205"/>
      <c r="F528" s="33" t="str">
        <f>IFERROR(VLOOKUP(D528,'Tabelas auxiliares'!$A$3:$B$62,2,FALSE),"")</f>
        <v/>
      </c>
      <c r="G528" s="33" t="str">
        <f>IFERROR(VLOOKUP($B528,'Tabelas auxiliares'!$A$66:$C$106,2,FALSE),"")</f>
        <v/>
      </c>
      <c r="H528" s="33" t="str">
        <f>IFERROR(VLOOKUP($B528,'Tabelas auxiliares'!$A$66:$C$106,3,FALSE),"")</f>
        <v/>
      </c>
      <c r="I528" s="205"/>
      <c r="J528" s="205"/>
      <c r="K528" s="205"/>
      <c r="L528" s="205"/>
      <c r="M528" s="205"/>
      <c r="N528" s="205"/>
      <c r="O528" s="205"/>
      <c r="P528" s="205"/>
      <c r="Q528" s="205"/>
      <c r="R528" s="205"/>
      <c r="S528" s="205"/>
      <c r="T528" s="205"/>
      <c r="U528" s="205"/>
      <c r="V528" s="205"/>
      <c r="W528" s="205"/>
      <c r="X528" s="205"/>
      <c r="Y528" s="33" t="str">
        <f t="shared" si="22"/>
        <v/>
      </c>
      <c r="Z528" s="33" t="str">
        <f>IF(T528="","",IF(AND(T528&lt;&gt;'Tabelas auxiliares'!$B$240,T528&lt;&gt;'Tabelas auxiliares'!$B$241,T528&lt;&gt;'Tabelas auxiliares'!$C$240,T528&lt;&gt;'Tabelas auxiliares'!$C$241,T528&lt;&gt;'Tabelas auxiliares'!$D$240),"FOLHA DE PESSOAL",IF(Y528='Tabelas auxiliares'!$A$241,"CUSTEIO",IF(Y528='Tabelas auxiliares'!$A$240,"INVESTIMENTO","ERRO - VERIFICAR"))))</f>
        <v/>
      </c>
      <c r="AA528" s="46" t="str">
        <f t="shared" si="23"/>
        <v/>
      </c>
      <c r="AB528" s="206"/>
      <c r="AC528" s="206"/>
      <c r="AD528" s="206"/>
      <c r="AE528" s="54" t="str">
        <f t="shared" si="24"/>
        <v/>
      </c>
      <c r="AF528" s="54"/>
      <c r="AG528" s="54"/>
      <c r="AH528" s="54"/>
      <c r="AI528" s="54"/>
      <c r="AJ528" s="54"/>
      <c r="AK528" s="54"/>
      <c r="AL528" s="54"/>
      <c r="AM528" s="54"/>
      <c r="AN528" s="54"/>
      <c r="AO528" s="54"/>
      <c r="AP528" s="54"/>
    </row>
    <row r="529" spans="1:42" x14ac:dyDescent="0.25">
      <c r="A529" s="205"/>
      <c r="F529" s="33" t="str">
        <f>IFERROR(VLOOKUP(D529,'Tabelas auxiliares'!$A$3:$B$62,2,FALSE),"")</f>
        <v/>
      </c>
      <c r="G529" s="33" t="str">
        <f>IFERROR(VLOOKUP($B529,'Tabelas auxiliares'!$A$66:$C$106,2,FALSE),"")</f>
        <v/>
      </c>
      <c r="H529" s="33" t="str">
        <f>IFERROR(VLOOKUP($B529,'Tabelas auxiliares'!$A$66:$C$106,3,FALSE),"")</f>
        <v/>
      </c>
      <c r="I529" s="205"/>
      <c r="J529" s="205"/>
      <c r="K529" s="205"/>
      <c r="L529" s="205"/>
      <c r="M529" s="205"/>
      <c r="N529" s="205"/>
      <c r="O529" s="205"/>
      <c r="P529" s="205"/>
      <c r="Q529" s="205"/>
      <c r="R529" s="205"/>
      <c r="S529" s="205"/>
      <c r="T529" s="205"/>
      <c r="U529" s="205"/>
      <c r="V529" s="205"/>
      <c r="W529" s="205"/>
      <c r="X529" s="205"/>
      <c r="Y529" s="33" t="str">
        <f t="shared" si="22"/>
        <v/>
      </c>
      <c r="Z529" s="33" t="str">
        <f>IF(T529="","",IF(AND(T529&lt;&gt;'Tabelas auxiliares'!$B$240,T529&lt;&gt;'Tabelas auxiliares'!$B$241,T529&lt;&gt;'Tabelas auxiliares'!$C$240,T529&lt;&gt;'Tabelas auxiliares'!$C$241,T529&lt;&gt;'Tabelas auxiliares'!$D$240),"FOLHA DE PESSOAL",IF(Y529='Tabelas auxiliares'!$A$241,"CUSTEIO",IF(Y529='Tabelas auxiliares'!$A$240,"INVESTIMENTO","ERRO - VERIFICAR"))))</f>
        <v/>
      </c>
      <c r="AA529" s="46" t="str">
        <f t="shared" si="23"/>
        <v/>
      </c>
      <c r="AB529" s="206"/>
      <c r="AC529" s="206"/>
      <c r="AD529" s="206"/>
      <c r="AE529" s="54" t="str">
        <f t="shared" si="24"/>
        <v/>
      </c>
      <c r="AF529" s="54"/>
      <c r="AG529" s="54"/>
      <c r="AH529" s="54"/>
      <c r="AI529" s="54"/>
      <c r="AJ529" s="54"/>
      <c r="AK529" s="54"/>
      <c r="AL529" s="54"/>
      <c r="AM529" s="54"/>
      <c r="AN529" s="54"/>
      <c r="AO529" s="54"/>
      <c r="AP529" s="54"/>
    </row>
    <row r="530" spans="1:42" x14ac:dyDescent="0.25">
      <c r="A530" s="205"/>
      <c r="F530" s="33" t="str">
        <f>IFERROR(VLOOKUP(D530,'Tabelas auxiliares'!$A$3:$B$62,2,FALSE),"")</f>
        <v/>
      </c>
      <c r="G530" s="33" t="str">
        <f>IFERROR(VLOOKUP($B530,'Tabelas auxiliares'!$A$66:$C$106,2,FALSE),"")</f>
        <v/>
      </c>
      <c r="H530" s="33" t="str">
        <f>IFERROR(VLOOKUP($B530,'Tabelas auxiliares'!$A$66:$C$106,3,FALSE),"")</f>
        <v/>
      </c>
      <c r="I530" s="205"/>
      <c r="J530" s="205"/>
      <c r="K530" s="205"/>
      <c r="L530" s="205"/>
      <c r="M530" s="205"/>
      <c r="N530" s="205"/>
      <c r="O530" s="205"/>
      <c r="P530" s="205"/>
      <c r="Q530" s="205"/>
      <c r="R530" s="205"/>
      <c r="S530" s="205"/>
      <c r="T530" s="205"/>
      <c r="U530" s="205"/>
      <c r="V530" s="205"/>
      <c r="W530" s="205"/>
      <c r="X530" s="205"/>
      <c r="Y530" s="33" t="str">
        <f t="shared" si="22"/>
        <v/>
      </c>
      <c r="Z530" s="33" t="str">
        <f>IF(T530="","",IF(AND(T530&lt;&gt;'Tabelas auxiliares'!$B$240,T530&lt;&gt;'Tabelas auxiliares'!$B$241,T530&lt;&gt;'Tabelas auxiliares'!$C$240,T530&lt;&gt;'Tabelas auxiliares'!$C$241,T530&lt;&gt;'Tabelas auxiliares'!$D$240),"FOLHA DE PESSOAL",IF(Y530='Tabelas auxiliares'!$A$241,"CUSTEIO",IF(Y530='Tabelas auxiliares'!$A$240,"INVESTIMENTO","ERRO - VERIFICAR"))))</f>
        <v/>
      </c>
      <c r="AA530" s="46" t="str">
        <f t="shared" si="23"/>
        <v/>
      </c>
      <c r="AB530" s="206"/>
      <c r="AC530" s="206"/>
      <c r="AD530" s="205"/>
      <c r="AE530" s="54" t="str">
        <f t="shared" si="24"/>
        <v/>
      </c>
      <c r="AF530" s="54"/>
      <c r="AG530" s="54"/>
      <c r="AH530" s="54"/>
      <c r="AI530" s="54"/>
      <c r="AJ530" s="54"/>
      <c r="AK530" s="54"/>
      <c r="AL530" s="54"/>
      <c r="AM530" s="54"/>
      <c r="AN530" s="54"/>
      <c r="AO530" s="54"/>
      <c r="AP530" s="54"/>
    </row>
    <row r="531" spans="1:42" x14ac:dyDescent="0.25">
      <c r="A531" s="205"/>
      <c r="F531" s="33" t="str">
        <f>IFERROR(VLOOKUP(D531,'Tabelas auxiliares'!$A$3:$B$62,2,FALSE),"")</f>
        <v/>
      </c>
      <c r="G531" s="33" t="str">
        <f>IFERROR(VLOOKUP($B531,'Tabelas auxiliares'!$A$66:$C$106,2,FALSE),"")</f>
        <v/>
      </c>
      <c r="H531" s="33" t="str">
        <f>IFERROR(VLOOKUP($B531,'Tabelas auxiliares'!$A$66:$C$106,3,FALSE),"")</f>
        <v/>
      </c>
      <c r="I531" s="205"/>
      <c r="J531" s="205"/>
      <c r="K531" s="205"/>
      <c r="L531" s="205"/>
      <c r="M531" s="205"/>
      <c r="N531" s="205"/>
      <c r="O531" s="205"/>
      <c r="P531" s="205"/>
      <c r="Q531" s="205"/>
      <c r="R531" s="205"/>
      <c r="S531" s="205"/>
      <c r="T531" s="205"/>
      <c r="U531" s="205"/>
      <c r="V531" s="205"/>
      <c r="W531" s="205"/>
      <c r="X531" s="205"/>
      <c r="Y531" s="33" t="str">
        <f t="shared" si="22"/>
        <v/>
      </c>
      <c r="Z531" s="33" t="str">
        <f>IF(T531="","",IF(AND(T531&lt;&gt;'Tabelas auxiliares'!$B$240,T531&lt;&gt;'Tabelas auxiliares'!$B$241,T531&lt;&gt;'Tabelas auxiliares'!$C$240,T531&lt;&gt;'Tabelas auxiliares'!$C$241,T531&lt;&gt;'Tabelas auxiliares'!$D$240),"FOLHA DE PESSOAL",IF(Y531='Tabelas auxiliares'!$A$241,"CUSTEIO",IF(Y531='Tabelas auxiliares'!$A$240,"INVESTIMENTO","ERRO - VERIFICAR"))))</f>
        <v/>
      </c>
      <c r="AA531" s="46" t="str">
        <f t="shared" si="23"/>
        <v/>
      </c>
      <c r="AB531" s="206"/>
      <c r="AC531" s="206"/>
      <c r="AD531" s="205"/>
      <c r="AE531" s="54" t="str">
        <f t="shared" si="24"/>
        <v/>
      </c>
      <c r="AF531" s="54"/>
      <c r="AG531" s="54"/>
      <c r="AH531" s="54"/>
      <c r="AI531" s="54"/>
      <c r="AJ531" s="54"/>
      <c r="AK531" s="54"/>
      <c r="AL531" s="54"/>
      <c r="AM531" s="54"/>
      <c r="AN531" s="54"/>
      <c r="AO531" s="54"/>
      <c r="AP531" s="54"/>
    </row>
    <row r="532" spans="1:42" x14ac:dyDescent="0.25">
      <c r="A532" s="205"/>
      <c r="F532" s="33" t="str">
        <f>IFERROR(VLOOKUP(D532,'Tabelas auxiliares'!$A$3:$B$62,2,FALSE),"")</f>
        <v/>
      </c>
      <c r="G532" s="33" t="str">
        <f>IFERROR(VLOOKUP($B532,'Tabelas auxiliares'!$A$66:$C$106,2,FALSE),"")</f>
        <v/>
      </c>
      <c r="H532" s="33" t="str">
        <f>IFERROR(VLOOKUP($B532,'Tabelas auxiliares'!$A$66:$C$106,3,FALSE),"")</f>
        <v/>
      </c>
      <c r="I532" s="205"/>
      <c r="J532" s="205"/>
      <c r="K532" s="205"/>
      <c r="L532" s="205"/>
      <c r="M532" s="205"/>
      <c r="N532" s="205"/>
      <c r="O532" s="205"/>
      <c r="P532" s="205"/>
      <c r="Q532" s="205"/>
      <c r="R532" s="205"/>
      <c r="S532" s="205"/>
      <c r="T532" s="205"/>
      <c r="U532" s="205"/>
      <c r="V532" s="205"/>
      <c r="W532" s="205"/>
      <c r="X532" s="205"/>
      <c r="Y532" s="33" t="str">
        <f t="shared" si="22"/>
        <v/>
      </c>
      <c r="Z532" s="33" t="str">
        <f>IF(T532="","",IF(AND(T532&lt;&gt;'Tabelas auxiliares'!$B$240,T532&lt;&gt;'Tabelas auxiliares'!$B$241,T532&lt;&gt;'Tabelas auxiliares'!$C$240,T532&lt;&gt;'Tabelas auxiliares'!$C$241,T532&lt;&gt;'Tabelas auxiliares'!$D$240),"FOLHA DE PESSOAL",IF(Y532='Tabelas auxiliares'!$A$241,"CUSTEIO",IF(Y532='Tabelas auxiliares'!$A$240,"INVESTIMENTO","ERRO - VERIFICAR"))))</f>
        <v/>
      </c>
      <c r="AA532" s="46" t="str">
        <f t="shared" si="23"/>
        <v/>
      </c>
      <c r="AB532" s="206"/>
      <c r="AC532" s="206"/>
      <c r="AD532" s="206"/>
      <c r="AE532" s="54" t="str">
        <f t="shared" si="24"/>
        <v/>
      </c>
      <c r="AF532" s="54"/>
      <c r="AG532" s="54"/>
      <c r="AH532" s="54"/>
      <c r="AI532" s="54"/>
      <c r="AJ532" s="54"/>
      <c r="AK532" s="54"/>
      <c r="AL532" s="54"/>
      <c r="AM532" s="54"/>
      <c r="AN532" s="54"/>
      <c r="AO532" s="54"/>
      <c r="AP532" s="54"/>
    </row>
    <row r="533" spans="1:42" x14ac:dyDescent="0.25">
      <c r="A533" s="205"/>
      <c r="F533" s="33" t="str">
        <f>IFERROR(VLOOKUP(D533,'Tabelas auxiliares'!$A$3:$B$62,2,FALSE),"")</f>
        <v/>
      </c>
      <c r="G533" s="33" t="str">
        <f>IFERROR(VLOOKUP($B533,'Tabelas auxiliares'!$A$66:$C$106,2,FALSE),"")</f>
        <v/>
      </c>
      <c r="H533" s="33" t="str">
        <f>IFERROR(VLOOKUP($B533,'Tabelas auxiliares'!$A$66:$C$106,3,FALSE),"")</f>
        <v/>
      </c>
      <c r="I533" s="205"/>
      <c r="J533" s="205"/>
      <c r="K533" s="205"/>
      <c r="L533" s="205"/>
      <c r="M533" s="205"/>
      <c r="N533" s="205"/>
      <c r="O533" s="205"/>
      <c r="P533" s="205"/>
      <c r="Q533" s="205"/>
      <c r="R533" s="205"/>
      <c r="S533" s="205"/>
      <c r="T533" s="205"/>
      <c r="U533" s="205"/>
      <c r="V533" s="205"/>
      <c r="W533" s="205"/>
      <c r="X533" s="205"/>
      <c r="Y533" s="33" t="str">
        <f t="shared" si="22"/>
        <v/>
      </c>
      <c r="Z533" s="33" t="str">
        <f>IF(T533="","",IF(AND(T533&lt;&gt;'Tabelas auxiliares'!$B$240,T533&lt;&gt;'Tabelas auxiliares'!$B$241,T533&lt;&gt;'Tabelas auxiliares'!$C$240,T533&lt;&gt;'Tabelas auxiliares'!$C$241,T533&lt;&gt;'Tabelas auxiliares'!$D$240),"FOLHA DE PESSOAL",IF(Y533='Tabelas auxiliares'!$A$241,"CUSTEIO",IF(Y533='Tabelas auxiliares'!$A$240,"INVESTIMENTO","ERRO - VERIFICAR"))))</f>
        <v/>
      </c>
      <c r="AA533" s="46" t="str">
        <f t="shared" si="23"/>
        <v/>
      </c>
      <c r="AB533" s="206"/>
      <c r="AC533" s="206"/>
      <c r="AD533" s="206"/>
      <c r="AE533" s="54" t="str">
        <f t="shared" si="24"/>
        <v/>
      </c>
      <c r="AF533" s="54"/>
      <c r="AG533" s="54"/>
      <c r="AH533" s="54"/>
      <c r="AI533" s="54"/>
      <c r="AJ533" s="54"/>
      <c r="AK533" s="54"/>
      <c r="AL533" s="54"/>
      <c r="AM533" s="54"/>
      <c r="AN533" s="54"/>
      <c r="AO533" s="54"/>
      <c r="AP533" s="54"/>
    </row>
    <row r="534" spans="1:42" x14ac:dyDescent="0.25">
      <c r="A534" s="205"/>
      <c r="F534" s="33" t="str">
        <f>IFERROR(VLOOKUP(D534,'Tabelas auxiliares'!$A$3:$B$62,2,FALSE),"")</f>
        <v/>
      </c>
      <c r="G534" s="33" t="str">
        <f>IFERROR(VLOOKUP($B534,'Tabelas auxiliares'!$A$66:$C$106,2,FALSE),"")</f>
        <v/>
      </c>
      <c r="H534" s="33" t="str">
        <f>IFERROR(VLOOKUP($B534,'Tabelas auxiliares'!$A$66:$C$106,3,FALSE),"")</f>
        <v/>
      </c>
      <c r="I534" s="205"/>
      <c r="J534" s="205"/>
      <c r="K534" s="205"/>
      <c r="L534" s="205"/>
      <c r="M534" s="205"/>
      <c r="N534" s="205"/>
      <c r="O534" s="205"/>
      <c r="P534" s="205"/>
      <c r="Q534" s="205"/>
      <c r="R534" s="205"/>
      <c r="S534" s="205"/>
      <c r="T534" s="205"/>
      <c r="U534" s="205"/>
      <c r="V534" s="205"/>
      <c r="W534" s="205"/>
      <c r="X534" s="205"/>
      <c r="Y534" s="33" t="str">
        <f t="shared" si="22"/>
        <v/>
      </c>
      <c r="Z534" s="33" t="str">
        <f>IF(T534="","",IF(AND(T534&lt;&gt;'Tabelas auxiliares'!$B$240,T534&lt;&gt;'Tabelas auxiliares'!$B$241,T534&lt;&gt;'Tabelas auxiliares'!$C$240,T534&lt;&gt;'Tabelas auxiliares'!$C$241,T534&lt;&gt;'Tabelas auxiliares'!$D$240),"FOLHA DE PESSOAL",IF(Y534='Tabelas auxiliares'!$A$241,"CUSTEIO",IF(Y534='Tabelas auxiliares'!$A$240,"INVESTIMENTO","ERRO - VERIFICAR"))))</f>
        <v/>
      </c>
      <c r="AA534" s="46" t="str">
        <f t="shared" si="23"/>
        <v/>
      </c>
      <c r="AB534" s="206"/>
      <c r="AC534" s="206"/>
      <c r="AD534" s="206"/>
      <c r="AE534" s="54" t="str">
        <f t="shared" si="24"/>
        <v/>
      </c>
      <c r="AF534" s="54"/>
      <c r="AG534" s="54"/>
      <c r="AH534" s="54"/>
      <c r="AI534" s="54"/>
      <c r="AJ534" s="54"/>
      <c r="AK534" s="54"/>
      <c r="AL534" s="54"/>
      <c r="AM534" s="54"/>
      <c r="AN534" s="54"/>
      <c r="AO534" s="54"/>
      <c r="AP534" s="54"/>
    </row>
    <row r="535" spans="1:42" x14ac:dyDescent="0.25">
      <c r="A535" s="205"/>
      <c r="F535" s="33" t="str">
        <f>IFERROR(VLOOKUP(D535,'Tabelas auxiliares'!$A$3:$B$62,2,FALSE),"")</f>
        <v/>
      </c>
      <c r="G535" s="33" t="str">
        <f>IFERROR(VLOOKUP($B535,'Tabelas auxiliares'!$A$66:$C$106,2,FALSE),"")</f>
        <v/>
      </c>
      <c r="H535" s="33" t="str">
        <f>IFERROR(VLOOKUP($B535,'Tabelas auxiliares'!$A$66:$C$106,3,FALSE),"")</f>
        <v/>
      </c>
      <c r="I535" s="205"/>
      <c r="J535" s="205"/>
      <c r="K535" s="205"/>
      <c r="L535" s="205"/>
      <c r="M535" s="205"/>
      <c r="N535" s="205"/>
      <c r="O535" s="205"/>
      <c r="P535" s="205"/>
      <c r="Q535" s="205"/>
      <c r="R535" s="205"/>
      <c r="S535" s="205"/>
      <c r="T535" s="205"/>
      <c r="U535" s="205"/>
      <c r="V535" s="205"/>
      <c r="W535" s="205"/>
      <c r="X535" s="205"/>
      <c r="Y535" s="33" t="str">
        <f t="shared" si="22"/>
        <v/>
      </c>
      <c r="Z535" s="33" t="str">
        <f>IF(T535="","",IF(AND(T535&lt;&gt;'Tabelas auxiliares'!$B$240,T535&lt;&gt;'Tabelas auxiliares'!$B$241,T535&lt;&gt;'Tabelas auxiliares'!$C$240,T535&lt;&gt;'Tabelas auxiliares'!$C$241,T535&lt;&gt;'Tabelas auxiliares'!$D$240),"FOLHA DE PESSOAL",IF(Y535='Tabelas auxiliares'!$A$241,"CUSTEIO",IF(Y535='Tabelas auxiliares'!$A$240,"INVESTIMENTO","ERRO - VERIFICAR"))))</f>
        <v/>
      </c>
      <c r="AA535" s="46" t="str">
        <f t="shared" si="23"/>
        <v/>
      </c>
      <c r="AB535" s="206"/>
      <c r="AC535" s="206"/>
      <c r="AD535" s="206"/>
      <c r="AE535" s="54" t="str">
        <f t="shared" si="24"/>
        <v/>
      </c>
      <c r="AF535" s="54"/>
      <c r="AG535" s="54"/>
      <c r="AH535" s="54"/>
      <c r="AI535" s="54"/>
      <c r="AJ535" s="54"/>
      <c r="AK535" s="54"/>
      <c r="AL535" s="54"/>
      <c r="AM535" s="54"/>
      <c r="AN535" s="54"/>
      <c r="AO535" s="54"/>
      <c r="AP535" s="54"/>
    </row>
    <row r="536" spans="1:42" x14ac:dyDescent="0.25">
      <c r="A536" s="205"/>
      <c r="F536" s="33" t="str">
        <f>IFERROR(VLOOKUP(D536,'Tabelas auxiliares'!$A$3:$B$62,2,FALSE),"")</f>
        <v/>
      </c>
      <c r="G536" s="33" t="str">
        <f>IFERROR(VLOOKUP($B536,'Tabelas auxiliares'!$A$66:$C$106,2,FALSE),"")</f>
        <v/>
      </c>
      <c r="H536" s="33" t="str">
        <f>IFERROR(VLOOKUP($B536,'Tabelas auxiliares'!$A$66:$C$106,3,FALSE),"")</f>
        <v/>
      </c>
      <c r="I536" s="205"/>
      <c r="J536" s="205"/>
      <c r="K536" s="205"/>
      <c r="L536" s="205"/>
      <c r="M536" s="205"/>
      <c r="N536" s="205"/>
      <c r="O536" s="205"/>
      <c r="P536" s="205"/>
      <c r="Q536" s="205"/>
      <c r="R536" s="205"/>
      <c r="S536" s="205"/>
      <c r="T536" s="205"/>
      <c r="U536" s="205"/>
      <c r="V536" s="205"/>
      <c r="W536" s="205"/>
      <c r="X536" s="205"/>
      <c r="Y536" s="33" t="str">
        <f t="shared" si="22"/>
        <v/>
      </c>
      <c r="Z536" s="33" t="str">
        <f>IF(T536="","",IF(AND(T536&lt;&gt;'Tabelas auxiliares'!$B$240,T536&lt;&gt;'Tabelas auxiliares'!$B$241,T536&lt;&gt;'Tabelas auxiliares'!$C$240,T536&lt;&gt;'Tabelas auxiliares'!$C$241,T536&lt;&gt;'Tabelas auxiliares'!$D$240),"FOLHA DE PESSOAL",IF(Y536='Tabelas auxiliares'!$A$241,"CUSTEIO",IF(Y536='Tabelas auxiliares'!$A$240,"INVESTIMENTO","ERRO - VERIFICAR"))))</f>
        <v/>
      </c>
      <c r="AA536" s="46" t="str">
        <f t="shared" si="23"/>
        <v/>
      </c>
      <c r="AB536" s="206"/>
      <c r="AC536" s="206"/>
      <c r="AD536" s="206"/>
      <c r="AE536" s="54" t="str">
        <f t="shared" si="24"/>
        <v/>
      </c>
      <c r="AF536" s="54"/>
      <c r="AG536" s="54"/>
      <c r="AH536" s="54"/>
      <c r="AI536" s="54"/>
      <c r="AJ536" s="54"/>
      <c r="AK536" s="54"/>
      <c r="AL536" s="54"/>
      <c r="AM536" s="54"/>
      <c r="AN536" s="54"/>
      <c r="AO536" s="54"/>
      <c r="AP536" s="54"/>
    </row>
    <row r="537" spans="1:42" x14ac:dyDescent="0.25">
      <c r="A537" s="205"/>
      <c r="F537" s="33" t="str">
        <f>IFERROR(VLOOKUP(D537,'Tabelas auxiliares'!$A$3:$B$62,2,FALSE),"")</f>
        <v/>
      </c>
      <c r="G537" s="33" t="str">
        <f>IFERROR(VLOOKUP($B537,'Tabelas auxiliares'!$A$66:$C$106,2,FALSE),"")</f>
        <v/>
      </c>
      <c r="H537" s="33" t="str">
        <f>IFERROR(VLOOKUP($B537,'Tabelas auxiliares'!$A$66:$C$106,3,FALSE),"")</f>
        <v/>
      </c>
      <c r="I537" s="205"/>
      <c r="J537" s="205"/>
      <c r="K537" s="205"/>
      <c r="L537" s="205"/>
      <c r="M537" s="205"/>
      <c r="N537" s="205"/>
      <c r="O537" s="205"/>
      <c r="P537" s="205"/>
      <c r="Q537" s="205"/>
      <c r="R537" s="205"/>
      <c r="S537" s="205"/>
      <c r="T537" s="205"/>
      <c r="U537" s="205"/>
      <c r="V537" s="205"/>
      <c r="W537" s="205"/>
      <c r="X537" s="205"/>
      <c r="Y537" s="33" t="str">
        <f t="shared" si="22"/>
        <v/>
      </c>
      <c r="Z537" s="33" t="str">
        <f>IF(T537="","",IF(AND(T537&lt;&gt;'Tabelas auxiliares'!$B$240,T537&lt;&gt;'Tabelas auxiliares'!$B$241,T537&lt;&gt;'Tabelas auxiliares'!$C$240,T537&lt;&gt;'Tabelas auxiliares'!$C$241,T537&lt;&gt;'Tabelas auxiliares'!$D$240),"FOLHA DE PESSOAL",IF(Y537='Tabelas auxiliares'!$A$241,"CUSTEIO",IF(Y537='Tabelas auxiliares'!$A$240,"INVESTIMENTO","ERRO - VERIFICAR"))))</f>
        <v/>
      </c>
      <c r="AA537" s="46" t="str">
        <f t="shared" si="23"/>
        <v/>
      </c>
      <c r="AB537" s="206"/>
      <c r="AC537" s="206"/>
      <c r="AD537" s="205"/>
      <c r="AE537" s="54" t="str">
        <f t="shared" si="24"/>
        <v/>
      </c>
      <c r="AF537" s="54"/>
      <c r="AG537" s="54"/>
      <c r="AH537" s="54"/>
      <c r="AI537" s="54"/>
      <c r="AJ537" s="54"/>
      <c r="AK537" s="54"/>
      <c r="AL537" s="54"/>
      <c r="AM537" s="54"/>
      <c r="AN537" s="54"/>
      <c r="AO537" s="54"/>
      <c r="AP537" s="54"/>
    </row>
    <row r="538" spans="1:42" x14ac:dyDescent="0.25">
      <c r="A538" s="205"/>
      <c r="F538" s="33" t="str">
        <f>IFERROR(VLOOKUP(D538,'Tabelas auxiliares'!$A$3:$B$62,2,FALSE),"")</f>
        <v/>
      </c>
      <c r="G538" s="33" t="str">
        <f>IFERROR(VLOOKUP($B538,'Tabelas auxiliares'!$A$66:$C$106,2,FALSE),"")</f>
        <v/>
      </c>
      <c r="H538" s="33" t="str">
        <f>IFERROR(VLOOKUP($B538,'Tabelas auxiliares'!$A$66:$C$106,3,FALSE),"")</f>
        <v/>
      </c>
      <c r="I538" s="205"/>
      <c r="J538" s="205"/>
      <c r="K538" s="205"/>
      <c r="L538" s="205"/>
      <c r="M538" s="205"/>
      <c r="N538" s="205"/>
      <c r="O538" s="205"/>
      <c r="P538" s="205"/>
      <c r="Q538" s="205"/>
      <c r="R538" s="205"/>
      <c r="S538" s="205"/>
      <c r="T538" s="205"/>
      <c r="U538" s="205"/>
      <c r="V538" s="205"/>
      <c r="W538" s="205"/>
      <c r="X538" s="205"/>
      <c r="Y538" s="33" t="str">
        <f t="shared" si="22"/>
        <v/>
      </c>
      <c r="Z538" s="33" t="str">
        <f>IF(T538="","",IF(AND(T538&lt;&gt;'Tabelas auxiliares'!$B$240,T538&lt;&gt;'Tabelas auxiliares'!$B$241,T538&lt;&gt;'Tabelas auxiliares'!$C$240,T538&lt;&gt;'Tabelas auxiliares'!$C$241,T538&lt;&gt;'Tabelas auxiliares'!$D$240),"FOLHA DE PESSOAL",IF(Y538='Tabelas auxiliares'!$A$241,"CUSTEIO",IF(Y538='Tabelas auxiliares'!$A$240,"INVESTIMENTO","ERRO - VERIFICAR"))))</f>
        <v/>
      </c>
      <c r="AA538" s="46" t="str">
        <f t="shared" si="23"/>
        <v/>
      </c>
      <c r="AB538" s="206"/>
      <c r="AC538" s="206"/>
      <c r="AD538" s="205"/>
      <c r="AE538" s="54" t="str">
        <f t="shared" si="24"/>
        <v/>
      </c>
      <c r="AF538" s="54"/>
      <c r="AG538" s="54"/>
      <c r="AH538" s="54"/>
      <c r="AI538" s="54"/>
      <c r="AJ538" s="54"/>
      <c r="AK538" s="54"/>
      <c r="AL538" s="54"/>
      <c r="AM538" s="54"/>
      <c r="AN538" s="54"/>
      <c r="AO538" s="54"/>
      <c r="AP538" s="54"/>
    </row>
    <row r="539" spans="1:42" x14ac:dyDescent="0.25">
      <c r="A539" s="205"/>
      <c r="F539" s="33" t="str">
        <f>IFERROR(VLOOKUP(D539,'Tabelas auxiliares'!$A$3:$B$62,2,FALSE),"")</f>
        <v/>
      </c>
      <c r="G539" s="33" t="str">
        <f>IFERROR(VLOOKUP($B539,'Tabelas auxiliares'!$A$66:$C$106,2,FALSE),"")</f>
        <v/>
      </c>
      <c r="H539" s="33" t="str">
        <f>IFERROR(VLOOKUP($B539,'Tabelas auxiliares'!$A$66:$C$106,3,FALSE),"")</f>
        <v/>
      </c>
      <c r="I539" s="205"/>
      <c r="J539" s="205"/>
      <c r="K539" s="205"/>
      <c r="L539" s="205"/>
      <c r="M539" s="205"/>
      <c r="N539" s="205"/>
      <c r="O539" s="205"/>
      <c r="P539" s="205"/>
      <c r="Q539" s="205"/>
      <c r="R539" s="205"/>
      <c r="S539" s="205"/>
      <c r="T539" s="205"/>
      <c r="U539" s="205"/>
      <c r="V539" s="205"/>
      <c r="W539" s="205"/>
      <c r="X539" s="205"/>
      <c r="Y539" s="33" t="str">
        <f t="shared" si="22"/>
        <v/>
      </c>
      <c r="Z539" s="33" t="str">
        <f>IF(T539="","",IF(AND(T539&lt;&gt;'Tabelas auxiliares'!$B$240,T539&lt;&gt;'Tabelas auxiliares'!$B$241,T539&lt;&gt;'Tabelas auxiliares'!$C$240,T539&lt;&gt;'Tabelas auxiliares'!$C$241,T539&lt;&gt;'Tabelas auxiliares'!$D$240),"FOLHA DE PESSOAL",IF(Y539='Tabelas auxiliares'!$A$241,"CUSTEIO",IF(Y539='Tabelas auxiliares'!$A$240,"INVESTIMENTO","ERRO - VERIFICAR"))))</f>
        <v/>
      </c>
      <c r="AA539" s="46" t="str">
        <f t="shared" si="23"/>
        <v/>
      </c>
      <c r="AB539" s="206"/>
      <c r="AC539" s="206"/>
      <c r="AD539" s="206"/>
      <c r="AE539" s="54" t="str">
        <f t="shared" si="24"/>
        <v/>
      </c>
      <c r="AF539" s="54"/>
      <c r="AG539" s="54"/>
      <c r="AH539" s="54"/>
      <c r="AI539" s="54"/>
      <c r="AJ539" s="54"/>
      <c r="AK539" s="54"/>
      <c r="AL539" s="54"/>
      <c r="AM539" s="54"/>
      <c r="AN539" s="54"/>
      <c r="AO539" s="54"/>
      <c r="AP539" s="54"/>
    </row>
    <row r="540" spans="1:42" x14ac:dyDescent="0.25">
      <c r="A540" s="205"/>
      <c r="F540" s="33" t="str">
        <f>IFERROR(VLOOKUP(D540,'Tabelas auxiliares'!$A$3:$B$62,2,FALSE),"")</f>
        <v/>
      </c>
      <c r="G540" s="33" t="str">
        <f>IFERROR(VLOOKUP($B540,'Tabelas auxiliares'!$A$66:$C$106,2,FALSE),"")</f>
        <v/>
      </c>
      <c r="H540" s="33" t="str">
        <f>IFERROR(VLOOKUP($B540,'Tabelas auxiliares'!$A$66:$C$106,3,FALSE),"")</f>
        <v/>
      </c>
      <c r="I540" s="205"/>
      <c r="J540" s="205"/>
      <c r="K540" s="205"/>
      <c r="L540" s="205"/>
      <c r="M540" s="205"/>
      <c r="N540" s="205"/>
      <c r="O540" s="205"/>
      <c r="P540" s="205"/>
      <c r="Q540" s="205"/>
      <c r="R540" s="205"/>
      <c r="S540" s="205"/>
      <c r="T540" s="205"/>
      <c r="U540" s="205"/>
      <c r="V540" s="205"/>
      <c r="W540" s="205"/>
      <c r="X540" s="205"/>
      <c r="Y540" s="33" t="str">
        <f t="shared" si="22"/>
        <v/>
      </c>
      <c r="Z540" s="33" t="str">
        <f>IF(T540="","",IF(AND(T540&lt;&gt;'Tabelas auxiliares'!$B$240,T540&lt;&gt;'Tabelas auxiliares'!$B$241,T540&lt;&gt;'Tabelas auxiliares'!$C$240,T540&lt;&gt;'Tabelas auxiliares'!$C$241,T540&lt;&gt;'Tabelas auxiliares'!$D$240),"FOLHA DE PESSOAL",IF(Y540='Tabelas auxiliares'!$A$241,"CUSTEIO",IF(Y540='Tabelas auxiliares'!$A$240,"INVESTIMENTO","ERRO - VERIFICAR"))))</f>
        <v/>
      </c>
      <c r="AA540" s="46" t="str">
        <f t="shared" si="23"/>
        <v/>
      </c>
      <c r="AB540" s="206"/>
      <c r="AC540" s="206"/>
      <c r="AD540" s="205"/>
      <c r="AE540" s="54" t="str">
        <f t="shared" si="24"/>
        <v/>
      </c>
      <c r="AF540" s="54"/>
      <c r="AG540" s="54"/>
      <c r="AH540" s="54"/>
      <c r="AI540" s="54"/>
      <c r="AJ540" s="54"/>
      <c r="AK540" s="54"/>
      <c r="AL540" s="54"/>
      <c r="AM540" s="54"/>
      <c r="AN540" s="54"/>
      <c r="AO540" s="54"/>
      <c r="AP540" s="54"/>
    </row>
    <row r="541" spans="1:42" x14ac:dyDescent="0.25">
      <c r="A541" s="205"/>
      <c r="F541" s="33" t="str">
        <f>IFERROR(VLOOKUP(D541,'Tabelas auxiliares'!$A$3:$B$62,2,FALSE),"")</f>
        <v/>
      </c>
      <c r="G541" s="33" t="str">
        <f>IFERROR(VLOOKUP($B541,'Tabelas auxiliares'!$A$66:$C$106,2,FALSE),"")</f>
        <v/>
      </c>
      <c r="H541" s="33" t="str">
        <f>IFERROR(VLOOKUP($B541,'Tabelas auxiliares'!$A$66:$C$106,3,FALSE),"")</f>
        <v/>
      </c>
      <c r="I541" s="205"/>
      <c r="J541" s="205"/>
      <c r="K541" s="205"/>
      <c r="L541" s="205"/>
      <c r="M541" s="205"/>
      <c r="N541" s="205"/>
      <c r="O541" s="205"/>
      <c r="P541" s="205"/>
      <c r="Q541" s="205"/>
      <c r="R541" s="205"/>
      <c r="S541" s="205"/>
      <c r="T541" s="205"/>
      <c r="U541" s="205"/>
      <c r="V541" s="205"/>
      <c r="W541" s="205"/>
      <c r="X541" s="205"/>
      <c r="Y541" s="33" t="str">
        <f t="shared" si="22"/>
        <v/>
      </c>
      <c r="Z541" s="33" t="str">
        <f>IF(T541="","",IF(AND(T541&lt;&gt;'Tabelas auxiliares'!$B$240,T541&lt;&gt;'Tabelas auxiliares'!$B$241,T541&lt;&gt;'Tabelas auxiliares'!$C$240,T541&lt;&gt;'Tabelas auxiliares'!$C$241,T541&lt;&gt;'Tabelas auxiliares'!$D$240),"FOLHA DE PESSOAL",IF(Y541='Tabelas auxiliares'!$A$241,"CUSTEIO",IF(Y541='Tabelas auxiliares'!$A$240,"INVESTIMENTO","ERRO - VERIFICAR"))))</f>
        <v/>
      </c>
      <c r="AA541" s="46" t="str">
        <f t="shared" si="23"/>
        <v/>
      </c>
      <c r="AB541" s="206"/>
      <c r="AC541" s="206"/>
      <c r="AD541" s="205"/>
      <c r="AE541" s="54" t="str">
        <f t="shared" si="24"/>
        <v/>
      </c>
      <c r="AF541" s="54"/>
      <c r="AG541" s="54"/>
      <c r="AH541" s="54"/>
      <c r="AI541" s="54"/>
      <c r="AJ541" s="54"/>
      <c r="AK541" s="54"/>
      <c r="AL541" s="54"/>
      <c r="AM541" s="54"/>
      <c r="AN541" s="54"/>
      <c r="AO541" s="54"/>
      <c r="AP541" s="54"/>
    </row>
    <row r="542" spans="1:42" x14ac:dyDescent="0.25">
      <c r="A542" s="205"/>
      <c r="F542" s="33" t="str">
        <f>IFERROR(VLOOKUP(D542,'Tabelas auxiliares'!$A$3:$B$62,2,FALSE),"")</f>
        <v/>
      </c>
      <c r="G542" s="33" t="str">
        <f>IFERROR(VLOOKUP($B542,'Tabelas auxiliares'!$A$66:$C$106,2,FALSE),"")</f>
        <v/>
      </c>
      <c r="H542" s="33" t="str">
        <f>IFERROR(VLOOKUP($B542,'Tabelas auxiliares'!$A$66:$C$106,3,FALSE),"")</f>
        <v/>
      </c>
      <c r="I542" s="205"/>
      <c r="J542" s="205"/>
      <c r="K542" s="205"/>
      <c r="L542" s="205"/>
      <c r="M542" s="205"/>
      <c r="N542" s="205"/>
      <c r="O542" s="205"/>
      <c r="P542" s="205"/>
      <c r="Q542" s="205"/>
      <c r="R542" s="205"/>
      <c r="S542" s="205"/>
      <c r="T542" s="205"/>
      <c r="U542" s="205"/>
      <c r="V542" s="205"/>
      <c r="W542" s="205"/>
      <c r="X542" s="205"/>
      <c r="Y542" s="33" t="str">
        <f t="shared" si="22"/>
        <v/>
      </c>
      <c r="Z542" s="33" t="str">
        <f>IF(T542="","",IF(AND(T542&lt;&gt;'Tabelas auxiliares'!$B$240,T542&lt;&gt;'Tabelas auxiliares'!$B$241,T542&lt;&gt;'Tabelas auxiliares'!$C$240,T542&lt;&gt;'Tabelas auxiliares'!$C$241,T542&lt;&gt;'Tabelas auxiliares'!$D$240),"FOLHA DE PESSOAL",IF(Y542='Tabelas auxiliares'!$A$241,"CUSTEIO",IF(Y542='Tabelas auxiliares'!$A$240,"INVESTIMENTO","ERRO - VERIFICAR"))))</f>
        <v/>
      </c>
      <c r="AA542" s="46" t="str">
        <f t="shared" si="23"/>
        <v/>
      </c>
      <c r="AB542" s="206"/>
      <c r="AC542" s="206"/>
      <c r="AD542" s="205"/>
      <c r="AE542" s="54" t="str">
        <f t="shared" si="24"/>
        <v/>
      </c>
      <c r="AF542" s="54"/>
      <c r="AG542" s="54"/>
      <c r="AH542" s="54"/>
      <c r="AI542" s="54"/>
      <c r="AJ542" s="54"/>
      <c r="AK542" s="54"/>
      <c r="AL542" s="54"/>
      <c r="AM542" s="54"/>
      <c r="AN542" s="54"/>
      <c r="AO542" s="54"/>
      <c r="AP542" s="54"/>
    </row>
    <row r="543" spans="1:42" x14ac:dyDescent="0.25">
      <c r="A543" s="205"/>
      <c r="F543" s="33" t="str">
        <f>IFERROR(VLOOKUP(D543,'Tabelas auxiliares'!$A$3:$B$62,2,FALSE),"")</f>
        <v/>
      </c>
      <c r="G543" s="33" t="str">
        <f>IFERROR(VLOOKUP($B543,'Tabelas auxiliares'!$A$66:$C$106,2,FALSE),"")</f>
        <v/>
      </c>
      <c r="H543" s="33" t="str">
        <f>IFERROR(VLOOKUP($B543,'Tabelas auxiliares'!$A$66:$C$106,3,FALSE),"")</f>
        <v/>
      </c>
      <c r="I543" s="205"/>
      <c r="J543" s="205"/>
      <c r="K543" s="205"/>
      <c r="L543" s="205"/>
      <c r="M543" s="205"/>
      <c r="N543" s="205"/>
      <c r="O543" s="205"/>
      <c r="P543" s="205"/>
      <c r="Q543" s="205"/>
      <c r="R543" s="205"/>
      <c r="S543" s="205"/>
      <c r="T543" s="205"/>
      <c r="U543" s="205"/>
      <c r="V543" s="205"/>
      <c r="W543" s="205"/>
      <c r="X543" s="205"/>
      <c r="Y543" s="33" t="str">
        <f t="shared" si="22"/>
        <v/>
      </c>
      <c r="Z543" s="33" t="str">
        <f>IF(T543="","",IF(AND(T543&lt;&gt;'Tabelas auxiliares'!$B$240,T543&lt;&gt;'Tabelas auxiliares'!$B$241,T543&lt;&gt;'Tabelas auxiliares'!$C$240,T543&lt;&gt;'Tabelas auxiliares'!$C$241,T543&lt;&gt;'Tabelas auxiliares'!$D$240),"FOLHA DE PESSOAL",IF(Y543='Tabelas auxiliares'!$A$241,"CUSTEIO",IF(Y543='Tabelas auxiliares'!$A$240,"INVESTIMENTO","ERRO - VERIFICAR"))))</f>
        <v/>
      </c>
      <c r="AA543" s="46" t="str">
        <f t="shared" si="23"/>
        <v/>
      </c>
      <c r="AB543" s="206"/>
      <c r="AC543" s="206"/>
      <c r="AD543" s="205"/>
      <c r="AE543" s="54" t="str">
        <f t="shared" si="24"/>
        <v/>
      </c>
      <c r="AF543" s="54"/>
      <c r="AG543" s="54"/>
      <c r="AH543" s="54"/>
      <c r="AI543" s="54"/>
      <c r="AJ543" s="54"/>
      <c r="AK543" s="54"/>
      <c r="AL543" s="54"/>
      <c r="AM543" s="54"/>
      <c r="AN543" s="54"/>
      <c r="AO543" s="54"/>
      <c r="AP543" s="54"/>
    </row>
    <row r="544" spans="1:42" x14ac:dyDescent="0.25">
      <c r="A544" s="205"/>
      <c r="F544" s="33" t="str">
        <f>IFERROR(VLOOKUP(D544,'Tabelas auxiliares'!$A$3:$B$62,2,FALSE),"")</f>
        <v/>
      </c>
      <c r="G544" s="33" t="str">
        <f>IFERROR(VLOOKUP($B544,'Tabelas auxiliares'!$A$66:$C$106,2,FALSE),"")</f>
        <v/>
      </c>
      <c r="H544" s="33" t="str">
        <f>IFERROR(VLOOKUP($B544,'Tabelas auxiliares'!$A$66:$C$106,3,FALSE),"")</f>
        <v/>
      </c>
      <c r="I544" s="205"/>
      <c r="J544" s="205"/>
      <c r="K544" s="205"/>
      <c r="L544" s="205"/>
      <c r="M544" s="205"/>
      <c r="N544" s="205"/>
      <c r="O544" s="205"/>
      <c r="P544" s="205"/>
      <c r="Q544" s="205"/>
      <c r="R544" s="205"/>
      <c r="S544" s="205"/>
      <c r="T544" s="205"/>
      <c r="U544" s="205"/>
      <c r="V544" s="205"/>
      <c r="W544" s="205"/>
      <c r="X544" s="205"/>
      <c r="Y544" s="33" t="str">
        <f t="shared" si="22"/>
        <v/>
      </c>
      <c r="Z544" s="33" t="str">
        <f>IF(T544="","",IF(AND(T544&lt;&gt;'Tabelas auxiliares'!$B$240,T544&lt;&gt;'Tabelas auxiliares'!$B$241,T544&lt;&gt;'Tabelas auxiliares'!$C$240,T544&lt;&gt;'Tabelas auxiliares'!$C$241,T544&lt;&gt;'Tabelas auxiliares'!$D$240),"FOLHA DE PESSOAL",IF(Y544='Tabelas auxiliares'!$A$241,"CUSTEIO",IF(Y544='Tabelas auxiliares'!$A$240,"INVESTIMENTO","ERRO - VERIFICAR"))))</f>
        <v/>
      </c>
      <c r="AA544" s="46" t="str">
        <f t="shared" si="23"/>
        <v/>
      </c>
      <c r="AB544" s="206"/>
      <c r="AC544" s="206"/>
      <c r="AD544" s="205"/>
      <c r="AE544" s="54" t="str">
        <f t="shared" si="24"/>
        <v/>
      </c>
      <c r="AF544" s="54"/>
      <c r="AG544" s="54"/>
      <c r="AH544" s="54"/>
      <c r="AI544" s="54"/>
      <c r="AJ544" s="54"/>
      <c r="AK544" s="54"/>
      <c r="AL544" s="54"/>
      <c r="AM544" s="54"/>
      <c r="AN544" s="54"/>
      <c r="AO544" s="54"/>
      <c r="AP544" s="54"/>
    </row>
    <row r="545" spans="1:42" x14ac:dyDescent="0.25">
      <c r="A545" s="205"/>
      <c r="F545" s="33" t="str">
        <f>IFERROR(VLOOKUP(D545,'Tabelas auxiliares'!$A$3:$B$62,2,FALSE),"")</f>
        <v/>
      </c>
      <c r="G545" s="33" t="str">
        <f>IFERROR(VLOOKUP($B545,'Tabelas auxiliares'!$A$66:$C$106,2,FALSE),"")</f>
        <v/>
      </c>
      <c r="H545" s="33" t="str">
        <f>IFERROR(VLOOKUP($B545,'Tabelas auxiliares'!$A$66:$C$106,3,FALSE),"")</f>
        <v/>
      </c>
      <c r="I545" s="205"/>
      <c r="J545" s="205"/>
      <c r="K545" s="205"/>
      <c r="L545" s="205"/>
      <c r="M545" s="205"/>
      <c r="N545" s="205"/>
      <c r="O545" s="205"/>
      <c r="P545" s="205"/>
      <c r="Q545" s="205"/>
      <c r="R545" s="205"/>
      <c r="S545" s="205"/>
      <c r="T545" s="205"/>
      <c r="U545" s="205"/>
      <c r="V545" s="205"/>
      <c r="W545" s="205"/>
      <c r="X545" s="205"/>
      <c r="Y545" s="33" t="str">
        <f t="shared" si="22"/>
        <v/>
      </c>
      <c r="Z545" s="33" t="str">
        <f>IF(T545="","",IF(AND(T545&lt;&gt;'Tabelas auxiliares'!$B$240,T545&lt;&gt;'Tabelas auxiliares'!$B$241,T545&lt;&gt;'Tabelas auxiliares'!$C$240,T545&lt;&gt;'Tabelas auxiliares'!$C$241,T545&lt;&gt;'Tabelas auxiliares'!$D$240),"FOLHA DE PESSOAL",IF(Y545='Tabelas auxiliares'!$A$241,"CUSTEIO",IF(Y545='Tabelas auxiliares'!$A$240,"INVESTIMENTO","ERRO - VERIFICAR"))))</f>
        <v/>
      </c>
      <c r="AA545" s="46" t="str">
        <f t="shared" si="23"/>
        <v/>
      </c>
      <c r="AB545" s="206"/>
      <c r="AC545" s="206"/>
      <c r="AD545" s="205"/>
      <c r="AE545" s="54" t="str">
        <f t="shared" si="24"/>
        <v/>
      </c>
      <c r="AF545" s="54"/>
      <c r="AG545" s="54"/>
      <c r="AH545" s="54"/>
      <c r="AI545" s="54"/>
      <c r="AJ545" s="54"/>
      <c r="AK545" s="54"/>
      <c r="AL545" s="54"/>
      <c r="AM545" s="54"/>
      <c r="AN545" s="54"/>
      <c r="AO545" s="54"/>
      <c r="AP545" s="54"/>
    </row>
    <row r="546" spans="1:42" x14ac:dyDescent="0.25">
      <c r="A546" s="205"/>
      <c r="F546" s="33" t="str">
        <f>IFERROR(VLOOKUP(D546,'Tabelas auxiliares'!$A$3:$B$62,2,FALSE),"")</f>
        <v/>
      </c>
      <c r="G546" s="33" t="str">
        <f>IFERROR(VLOOKUP($B546,'Tabelas auxiliares'!$A$66:$C$106,2,FALSE),"")</f>
        <v/>
      </c>
      <c r="H546" s="33" t="str">
        <f>IFERROR(VLOOKUP($B546,'Tabelas auxiliares'!$A$66:$C$106,3,FALSE),"")</f>
        <v/>
      </c>
      <c r="I546" s="205"/>
      <c r="J546" s="205"/>
      <c r="K546" s="205"/>
      <c r="L546" s="205"/>
      <c r="M546" s="205"/>
      <c r="N546" s="205"/>
      <c r="O546" s="205"/>
      <c r="P546" s="205"/>
      <c r="Q546" s="205"/>
      <c r="R546" s="205"/>
      <c r="S546" s="205"/>
      <c r="T546" s="205"/>
      <c r="U546" s="205"/>
      <c r="V546" s="205"/>
      <c r="W546" s="205"/>
      <c r="X546" s="205"/>
      <c r="Y546" s="33" t="str">
        <f t="shared" si="22"/>
        <v/>
      </c>
      <c r="Z546" s="33" t="str">
        <f>IF(T546="","",IF(AND(T546&lt;&gt;'Tabelas auxiliares'!$B$240,T546&lt;&gt;'Tabelas auxiliares'!$B$241,T546&lt;&gt;'Tabelas auxiliares'!$C$240,T546&lt;&gt;'Tabelas auxiliares'!$C$241,T546&lt;&gt;'Tabelas auxiliares'!$D$240),"FOLHA DE PESSOAL",IF(Y546='Tabelas auxiliares'!$A$241,"CUSTEIO",IF(Y546='Tabelas auxiliares'!$A$240,"INVESTIMENTO","ERRO - VERIFICAR"))))</f>
        <v/>
      </c>
      <c r="AA546" s="46" t="str">
        <f t="shared" si="23"/>
        <v/>
      </c>
      <c r="AB546" s="206"/>
      <c r="AC546" s="206"/>
      <c r="AD546" s="205"/>
      <c r="AE546" s="54" t="str">
        <f t="shared" si="24"/>
        <v/>
      </c>
      <c r="AF546" s="54"/>
      <c r="AG546" s="54"/>
      <c r="AH546" s="54"/>
      <c r="AI546" s="54"/>
      <c r="AJ546" s="54"/>
      <c r="AK546" s="54"/>
      <c r="AL546" s="54"/>
      <c r="AM546" s="54"/>
      <c r="AN546" s="54"/>
      <c r="AO546" s="54"/>
      <c r="AP546" s="54"/>
    </row>
    <row r="547" spans="1:42" x14ac:dyDescent="0.25">
      <c r="A547" s="205"/>
      <c r="F547" s="33" t="str">
        <f>IFERROR(VLOOKUP(D547,'Tabelas auxiliares'!$A$3:$B$62,2,FALSE),"")</f>
        <v/>
      </c>
      <c r="G547" s="33" t="str">
        <f>IFERROR(VLOOKUP($B547,'Tabelas auxiliares'!$A$66:$C$106,2,FALSE),"")</f>
        <v/>
      </c>
      <c r="H547" s="33" t="str">
        <f>IFERROR(VLOOKUP($B547,'Tabelas auxiliares'!$A$66:$C$106,3,FALSE),"")</f>
        <v/>
      </c>
      <c r="I547" s="205"/>
      <c r="J547" s="205"/>
      <c r="K547" s="205"/>
      <c r="L547" s="205"/>
      <c r="M547" s="205"/>
      <c r="N547" s="205"/>
      <c r="O547" s="205"/>
      <c r="P547" s="205"/>
      <c r="Q547" s="205"/>
      <c r="R547" s="205"/>
      <c r="S547" s="205"/>
      <c r="T547" s="205"/>
      <c r="U547" s="205"/>
      <c r="V547" s="205"/>
      <c r="W547" s="205"/>
      <c r="X547" s="205"/>
      <c r="Y547" s="33" t="str">
        <f t="shared" si="22"/>
        <v/>
      </c>
      <c r="Z547" s="33" t="str">
        <f>IF(T547="","",IF(AND(T547&lt;&gt;'Tabelas auxiliares'!$B$240,T547&lt;&gt;'Tabelas auxiliares'!$B$241,T547&lt;&gt;'Tabelas auxiliares'!$C$240,T547&lt;&gt;'Tabelas auxiliares'!$C$241,T547&lt;&gt;'Tabelas auxiliares'!$D$240),"FOLHA DE PESSOAL",IF(Y547='Tabelas auxiliares'!$A$241,"CUSTEIO",IF(Y547='Tabelas auxiliares'!$A$240,"INVESTIMENTO","ERRO - VERIFICAR"))))</f>
        <v/>
      </c>
      <c r="AA547" s="46" t="str">
        <f t="shared" si="23"/>
        <v/>
      </c>
      <c r="AB547" s="206"/>
      <c r="AC547" s="206"/>
      <c r="AD547" s="206"/>
      <c r="AE547" s="54" t="str">
        <f t="shared" si="24"/>
        <v/>
      </c>
      <c r="AF547" s="54"/>
      <c r="AG547" s="54"/>
      <c r="AH547" s="54"/>
      <c r="AI547" s="54"/>
      <c r="AJ547" s="54"/>
      <c r="AK547" s="54"/>
      <c r="AL547" s="54"/>
      <c r="AM547" s="54"/>
      <c r="AN547" s="54"/>
      <c r="AO547" s="54"/>
      <c r="AP547" s="54"/>
    </row>
    <row r="548" spans="1:42" x14ac:dyDescent="0.25">
      <c r="A548" s="205"/>
      <c r="F548" s="33" t="str">
        <f>IFERROR(VLOOKUP(D548,'Tabelas auxiliares'!$A$3:$B$62,2,FALSE),"")</f>
        <v/>
      </c>
      <c r="G548" s="33" t="str">
        <f>IFERROR(VLOOKUP($B548,'Tabelas auxiliares'!$A$66:$C$106,2,FALSE),"")</f>
        <v/>
      </c>
      <c r="H548" s="33" t="str">
        <f>IFERROR(VLOOKUP($B548,'Tabelas auxiliares'!$A$66:$C$106,3,FALSE),"")</f>
        <v/>
      </c>
      <c r="I548" s="205"/>
      <c r="J548" s="205"/>
      <c r="K548" s="205"/>
      <c r="L548" s="205"/>
      <c r="M548" s="205"/>
      <c r="N548" s="205"/>
      <c r="O548" s="205"/>
      <c r="P548" s="205"/>
      <c r="Q548" s="205"/>
      <c r="R548" s="205"/>
      <c r="S548" s="205"/>
      <c r="T548" s="205"/>
      <c r="U548" s="205"/>
      <c r="V548" s="205"/>
      <c r="W548" s="205"/>
      <c r="X548" s="205"/>
      <c r="Y548" s="33" t="str">
        <f t="shared" si="22"/>
        <v/>
      </c>
      <c r="Z548" s="33" t="str">
        <f>IF(T548="","",IF(AND(T548&lt;&gt;'Tabelas auxiliares'!$B$240,T548&lt;&gt;'Tabelas auxiliares'!$B$241,T548&lt;&gt;'Tabelas auxiliares'!$C$240,T548&lt;&gt;'Tabelas auxiliares'!$C$241,T548&lt;&gt;'Tabelas auxiliares'!$D$240),"FOLHA DE PESSOAL",IF(Y548='Tabelas auxiliares'!$A$241,"CUSTEIO",IF(Y548='Tabelas auxiliares'!$A$240,"INVESTIMENTO","ERRO - VERIFICAR"))))</f>
        <v/>
      </c>
      <c r="AA548" s="46" t="str">
        <f t="shared" si="23"/>
        <v/>
      </c>
      <c r="AB548" s="206"/>
      <c r="AC548" s="206"/>
      <c r="AD548" s="206"/>
      <c r="AE548" s="54" t="str">
        <f t="shared" si="24"/>
        <v/>
      </c>
      <c r="AF548" s="54"/>
      <c r="AG548" s="54"/>
      <c r="AH548" s="54"/>
      <c r="AI548" s="54"/>
      <c r="AJ548" s="54"/>
      <c r="AK548" s="54"/>
      <c r="AL548" s="54"/>
      <c r="AM548" s="54"/>
      <c r="AN548" s="54"/>
      <c r="AO548" s="54"/>
      <c r="AP548" s="54"/>
    </row>
    <row r="549" spans="1:42" x14ac:dyDescent="0.25">
      <c r="A549" s="205"/>
      <c r="F549" s="33" t="str">
        <f>IFERROR(VLOOKUP(D549,'Tabelas auxiliares'!$A$3:$B$62,2,FALSE),"")</f>
        <v/>
      </c>
      <c r="G549" s="33" t="str">
        <f>IFERROR(VLOOKUP($B549,'Tabelas auxiliares'!$A$66:$C$106,2,FALSE),"")</f>
        <v/>
      </c>
      <c r="H549" s="33" t="str">
        <f>IFERROR(VLOOKUP($B549,'Tabelas auxiliares'!$A$66:$C$106,3,FALSE),"")</f>
        <v/>
      </c>
      <c r="I549" s="205"/>
      <c r="J549" s="205"/>
      <c r="K549" s="205"/>
      <c r="L549" s="205"/>
      <c r="M549" s="205"/>
      <c r="N549" s="205"/>
      <c r="O549" s="205"/>
      <c r="P549" s="205"/>
      <c r="Q549" s="205"/>
      <c r="R549" s="205"/>
      <c r="S549" s="205"/>
      <c r="T549" s="205"/>
      <c r="U549" s="205"/>
      <c r="V549" s="205"/>
      <c r="W549" s="205"/>
      <c r="X549" s="205"/>
      <c r="Y549" s="33" t="str">
        <f t="shared" si="22"/>
        <v/>
      </c>
      <c r="Z549" s="33" t="str">
        <f>IF(T549="","",IF(AND(T549&lt;&gt;'Tabelas auxiliares'!$B$240,T549&lt;&gt;'Tabelas auxiliares'!$B$241,T549&lt;&gt;'Tabelas auxiliares'!$C$240,T549&lt;&gt;'Tabelas auxiliares'!$C$241,T549&lt;&gt;'Tabelas auxiliares'!$D$240),"FOLHA DE PESSOAL",IF(Y549='Tabelas auxiliares'!$A$241,"CUSTEIO",IF(Y549='Tabelas auxiliares'!$A$240,"INVESTIMENTO","ERRO - VERIFICAR"))))</f>
        <v/>
      </c>
      <c r="AA549" s="46" t="str">
        <f t="shared" si="23"/>
        <v/>
      </c>
      <c r="AB549" s="206"/>
      <c r="AC549" s="206"/>
      <c r="AD549" s="205"/>
      <c r="AE549" s="54" t="str">
        <f t="shared" si="24"/>
        <v/>
      </c>
      <c r="AF549" s="54"/>
      <c r="AG549" s="54"/>
      <c r="AH549" s="54"/>
      <c r="AI549" s="54"/>
      <c r="AJ549" s="54"/>
      <c r="AK549" s="54"/>
      <c r="AL549" s="54"/>
      <c r="AM549" s="54"/>
      <c r="AN549" s="54"/>
      <c r="AO549" s="54"/>
      <c r="AP549" s="54"/>
    </row>
    <row r="550" spans="1:42" x14ac:dyDescent="0.25">
      <c r="A550" s="205"/>
      <c r="F550" s="33" t="str">
        <f>IFERROR(VLOOKUP(D550,'Tabelas auxiliares'!$A$3:$B$62,2,FALSE),"")</f>
        <v/>
      </c>
      <c r="G550" s="33" t="str">
        <f>IFERROR(VLOOKUP($B550,'Tabelas auxiliares'!$A$66:$C$106,2,FALSE),"")</f>
        <v/>
      </c>
      <c r="H550" s="33" t="str">
        <f>IFERROR(VLOOKUP($B550,'Tabelas auxiliares'!$A$66:$C$106,3,FALSE),"")</f>
        <v/>
      </c>
      <c r="I550" s="205"/>
      <c r="J550" s="205"/>
      <c r="K550" s="205"/>
      <c r="L550" s="205"/>
      <c r="M550" s="205"/>
      <c r="N550" s="205"/>
      <c r="O550" s="205"/>
      <c r="P550" s="205"/>
      <c r="Q550" s="205"/>
      <c r="R550" s="205"/>
      <c r="S550" s="205"/>
      <c r="T550" s="205"/>
      <c r="U550" s="205"/>
      <c r="V550" s="205"/>
      <c r="W550" s="205"/>
      <c r="X550" s="205"/>
      <c r="Y550" s="33" t="str">
        <f t="shared" si="22"/>
        <v/>
      </c>
      <c r="Z550" s="33" t="str">
        <f>IF(T550="","",IF(AND(T550&lt;&gt;'Tabelas auxiliares'!$B$240,T550&lt;&gt;'Tabelas auxiliares'!$B$241,T550&lt;&gt;'Tabelas auxiliares'!$C$240,T550&lt;&gt;'Tabelas auxiliares'!$C$241,T550&lt;&gt;'Tabelas auxiliares'!$D$240),"FOLHA DE PESSOAL",IF(Y550='Tabelas auxiliares'!$A$241,"CUSTEIO",IF(Y550='Tabelas auxiliares'!$A$240,"INVESTIMENTO","ERRO - VERIFICAR"))))</f>
        <v/>
      </c>
      <c r="AA550" s="46" t="str">
        <f t="shared" si="23"/>
        <v/>
      </c>
      <c r="AB550" s="206"/>
      <c r="AC550" s="206"/>
      <c r="AD550" s="205"/>
      <c r="AE550" s="54" t="str">
        <f t="shared" si="24"/>
        <v/>
      </c>
      <c r="AF550" s="54"/>
      <c r="AG550" s="54"/>
      <c r="AH550" s="54"/>
      <c r="AI550" s="54"/>
      <c r="AJ550" s="54"/>
      <c r="AK550" s="54"/>
      <c r="AL550" s="54"/>
      <c r="AM550" s="54"/>
      <c r="AN550" s="54"/>
      <c r="AO550" s="54"/>
      <c r="AP550" s="54"/>
    </row>
    <row r="551" spans="1:42" x14ac:dyDescent="0.25">
      <c r="A551" s="205"/>
      <c r="F551" s="33" t="str">
        <f>IFERROR(VLOOKUP(D551,'Tabelas auxiliares'!$A$3:$B$62,2,FALSE),"")</f>
        <v/>
      </c>
      <c r="G551" s="33" t="str">
        <f>IFERROR(VLOOKUP($B551,'Tabelas auxiliares'!$A$66:$C$106,2,FALSE),"")</f>
        <v/>
      </c>
      <c r="H551" s="33" t="str">
        <f>IFERROR(VLOOKUP($B551,'Tabelas auxiliares'!$A$66:$C$106,3,FALSE),"")</f>
        <v/>
      </c>
      <c r="I551" s="205"/>
      <c r="J551" s="205"/>
      <c r="K551" s="205"/>
      <c r="L551" s="205"/>
      <c r="M551" s="205"/>
      <c r="N551" s="205"/>
      <c r="O551" s="205"/>
      <c r="P551" s="205"/>
      <c r="Q551" s="205"/>
      <c r="R551" s="205"/>
      <c r="S551" s="205"/>
      <c r="T551" s="205"/>
      <c r="U551" s="205"/>
      <c r="V551" s="205"/>
      <c r="W551" s="205"/>
      <c r="X551" s="205"/>
      <c r="Y551" s="33" t="str">
        <f t="shared" si="22"/>
        <v/>
      </c>
      <c r="Z551" s="33" t="str">
        <f>IF(T551="","",IF(AND(T551&lt;&gt;'Tabelas auxiliares'!$B$240,T551&lt;&gt;'Tabelas auxiliares'!$B$241,T551&lt;&gt;'Tabelas auxiliares'!$C$240,T551&lt;&gt;'Tabelas auxiliares'!$C$241,T551&lt;&gt;'Tabelas auxiliares'!$D$240),"FOLHA DE PESSOAL",IF(Y551='Tabelas auxiliares'!$A$241,"CUSTEIO",IF(Y551='Tabelas auxiliares'!$A$240,"INVESTIMENTO","ERRO - VERIFICAR"))))</f>
        <v/>
      </c>
      <c r="AA551" s="46" t="str">
        <f t="shared" si="23"/>
        <v/>
      </c>
      <c r="AB551" s="206"/>
      <c r="AC551" s="206"/>
      <c r="AD551" s="205"/>
      <c r="AE551" s="54" t="str">
        <f t="shared" si="24"/>
        <v/>
      </c>
      <c r="AF551" s="54"/>
      <c r="AG551" s="54"/>
      <c r="AH551" s="54"/>
      <c r="AI551" s="54"/>
      <c r="AJ551" s="54"/>
      <c r="AK551" s="54"/>
      <c r="AL551" s="54"/>
      <c r="AM551" s="54"/>
      <c r="AN551" s="54"/>
      <c r="AO551" s="54"/>
      <c r="AP551" s="54"/>
    </row>
    <row r="552" spans="1:42" x14ac:dyDescent="0.25">
      <c r="A552" s="205"/>
      <c r="F552" s="33" t="str">
        <f>IFERROR(VLOOKUP(D552,'Tabelas auxiliares'!$A$3:$B$62,2,FALSE),"")</f>
        <v/>
      </c>
      <c r="G552" s="33" t="str">
        <f>IFERROR(VLOOKUP($B552,'Tabelas auxiliares'!$A$66:$C$106,2,FALSE),"")</f>
        <v/>
      </c>
      <c r="H552" s="33" t="str">
        <f>IFERROR(VLOOKUP($B552,'Tabelas auxiliares'!$A$66:$C$106,3,FALSE),"")</f>
        <v/>
      </c>
      <c r="I552" s="205"/>
      <c r="J552" s="205"/>
      <c r="K552" s="205"/>
      <c r="L552" s="205"/>
      <c r="M552" s="205"/>
      <c r="N552" s="205"/>
      <c r="O552" s="205"/>
      <c r="P552" s="205"/>
      <c r="Q552" s="205"/>
      <c r="R552" s="205"/>
      <c r="S552" s="205"/>
      <c r="T552" s="205"/>
      <c r="U552" s="205"/>
      <c r="V552" s="205"/>
      <c r="W552" s="205"/>
      <c r="X552" s="205"/>
      <c r="Y552" s="33" t="str">
        <f t="shared" si="22"/>
        <v/>
      </c>
      <c r="Z552" s="33" t="str">
        <f>IF(T552="","",IF(AND(T552&lt;&gt;'Tabelas auxiliares'!$B$240,T552&lt;&gt;'Tabelas auxiliares'!$B$241,T552&lt;&gt;'Tabelas auxiliares'!$C$240,T552&lt;&gt;'Tabelas auxiliares'!$C$241,T552&lt;&gt;'Tabelas auxiliares'!$D$240),"FOLHA DE PESSOAL",IF(Y552='Tabelas auxiliares'!$A$241,"CUSTEIO",IF(Y552='Tabelas auxiliares'!$A$240,"INVESTIMENTO","ERRO - VERIFICAR"))))</f>
        <v/>
      </c>
      <c r="AA552" s="46" t="str">
        <f t="shared" si="23"/>
        <v/>
      </c>
      <c r="AB552" s="206"/>
      <c r="AC552" s="206"/>
      <c r="AD552" s="206"/>
      <c r="AE552" s="54" t="str">
        <f t="shared" si="24"/>
        <v/>
      </c>
      <c r="AF552" s="54"/>
      <c r="AG552" s="54"/>
      <c r="AH552" s="54"/>
      <c r="AI552" s="54"/>
      <c r="AJ552" s="54"/>
      <c r="AK552" s="54"/>
      <c r="AL552" s="54"/>
      <c r="AM552" s="54"/>
      <c r="AN552" s="54"/>
      <c r="AO552" s="54"/>
      <c r="AP552" s="54"/>
    </row>
    <row r="553" spans="1:42" x14ac:dyDescent="0.25">
      <c r="A553" s="205"/>
      <c r="F553" s="33" t="str">
        <f>IFERROR(VLOOKUP(D553,'Tabelas auxiliares'!$A$3:$B$62,2,FALSE),"")</f>
        <v/>
      </c>
      <c r="G553" s="33" t="str">
        <f>IFERROR(VLOOKUP($B553,'Tabelas auxiliares'!$A$66:$C$106,2,FALSE),"")</f>
        <v/>
      </c>
      <c r="H553" s="33" t="str">
        <f>IFERROR(VLOOKUP($B553,'Tabelas auxiliares'!$A$66:$C$106,3,FALSE),"")</f>
        <v/>
      </c>
      <c r="I553" s="205"/>
      <c r="J553" s="205"/>
      <c r="K553" s="205"/>
      <c r="L553" s="205"/>
      <c r="M553" s="205"/>
      <c r="N553" s="205"/>
      <c r="O553" s="205"/>
      <c r="P553" s="205"/>
      <c r="Q553" s="205"/>
      <c r="R553" s="205"/>
      <c r="S553" s="205"/>
      <c r="T553" s="205"/>
      <c r="U553" s="205"/>
      <c r="V553" s="205"/>
      <c r="W553" s="205"/>
      <c r="X553" s="205"/>
      <c r="Y553" s="33" t="str">
        <f t="shared" si="22"/>
        <v/>
      </c>
      <c r="Z553" s="33" t="str">
        <f>IF(T553="","",IF(AND(T553&lt;&gt;'Tabelas auxiliares'!$B$240,T553&lt;&gt;'Tabelas auxiliares'!$B$241,T553&lt;&gt;'Tabelas auxiliares'!$C$240,T553&lt;&gt;'Tabelas auxiliares'!$C$241,T553&lt;&gt;'Tabelas auxiliares'!$D$240),"FOLHA DE PESSOAL",IF(Y553='Tabelas auxiliares'!$A$241,"CUSTEIO",IF(Y553='Tabelas auxiliares'!$A$240,"INVESTIMENTO","ERRO - VERIFICAR"))))</f>
        <v/>
      </c>
      <c r="AA553" s="46" t="str">
        <f t="shared" si="23"/>
        <v/>
      </c>
      <c r="AB553" s="206"/>
      <c r="AC553" s="206"/>
      <c r="AD553" s="205"/>
      <c r="AE553" s="54" t="str">
        <f t="shared" si="24"/>
        <v/>
      </c>
      <c r="AF553" s="54"/>
      <c r="AG553" s="54"/>
      <c r="AH553" s="54"/>
      <c r="AI553" s="54"/>
      <c r="AJ553" s="54"/>
      <c r="AK553" s="54"/>
      <c r="AL553" s="54"/>
      <c r="AM553" s="54"/>
      <c r="AN553" s="54"/>
      <c r="AO553" s="54"/>
      <c r="AP553" s="54"/>
    </row>
    <row r="554" spans="1:42" x14ac:dyDescent="0.25">
      <c r="A554" s="205"/>
      <c r="F554" s="33" t="str">
        <f>IFERROR(VLOOKUP(D554,'Tabelas auxiliares'!$A$3:$B$62,2,FALSE),"")</f>
        <v/>
      </c>
      <c r="G554" s="33" t="str">
        <f>IFERROR(VLOOKUP($B554,'Tabelas auxiliares'!$A$66:$C$106,2,FALSE),"")</f>
        <v/>
      </c>
      <c r="H554" s="33" t="str">
        <f>IFERROR(VLOOKUP($B554,'Tabelas auxiliares'!$A$66:$C$106,3,FALSE),"")</f>
        <v/>
      </c>
      <c r="I554" s="205"/>
      <c r="J554" s="205"/>
      <c r="K554" s="205"/>
      <c r="L554" s="205"/>
      <c r="M554" s="205"/>
      <c r="N554" s="205"/>
      <c r="O554" s="205"/>
      <c r="P554" s="205"/>
      <c r="Q554" s="205"/>
      <c r="R554" s="205"/>
      <c r="S554" s="205"/>
      <c r="T554" s="205"/>
      <c r="U554" s="205"/>
      <c r="V554" s="205"/>
      <c r="W554" s="205"/>
      <c r="X554" s="205"/>
      <c r="Y554" s="33" t="str">
        <f t="shared" si="22"/>
        <v/>
      </c>
      <c r="Z554" s="33" t="str">
        <f>IF(T554="","",IF(AND(T554&lt;&gt;'Tabelas auxiliares'!$B$240,T554&lt;&gt;'Tabelas auxiliares'!$B$241,T554&lt;&gt;'Tabelas auxiliares'!$C$240,T554&lt;&gt;'Tabelas auxiliares'!$C$241,T554&lt;&gt;'Tabelas auxiliares'!$D$240),"FOLHA DE PESSOAL",IF(Y554='Tabelas auxiliares'!$A$241,"CUSTEIO",IF(Y554='Tabelas auxiliares'!$A$240,"INVESTIMENTO","ERRO - VERIFICAR"))))</f>
        <v/>
      </c>
      <c r="AA554" s="46" t="str">
        <f t="shared" si="23"/>
        <v/>
      </c>
      <c r="AB554" s="206"/>
      <c r="AC554" s="206"/>
      <c r="AD554" s="205"/>
      <c r="AE554" s="54" t="str">
        <f t="shared" si="24"/>
        <v/>
      </c>
      <c r="AF554" s="54"/>
      <c r="AG554" s="54"/>
      <c r="AH554" s="54"/>
      <c r="AI554" s="54"/>
      <c r="AJ554" s="54"/>
      <c r="AK554" s="54"/>
      <c r="AL554" s="54"/>
      <c r="AM554" s="54"/>
      <c r="AN554" s="54"/>
      <c r="AO554" s="54"/>
      <c r="AP554" s="54"/>
    </row>
    <row r="555" spans="1:42" x14ac:dyDescent="0.25">
      <c r="A555" s="205"/>
      <c r="F555" s="33" t="str">
        <f>IFERROR(VLOOKUP(D555,'Tabelas auxiliares'!$A$3:$B$62,2,FALSE),"")</f>
        <v/>
      </c>
      <c r="G555" s="33" t="str">
        <f>IFERROR(VLOOKUP($B555,'Tabelas auxiliares'!$A$66:$C$106,2,FALSE),"")</f>
        <v/>
      </c>
      <c r="H555" s="33" t="str">
        <f>IFERROR(VLOOKUP($B555,'Tabelas auxiliares'!$A$66:$C$106,3,FALSE),"")</f>
        <v/>
      </c>
      <c r="I555" s="205"/>
      <c r="J555" s="205"/>
      <c r="K555" s="205"/>
      <c r="L555" s="205"/>
      <c r="M555" s="205"/>
      <c r="N555" s="205"/>
      <c r="O555" s="205"/>
      <c r="P555" s="205"/>
      <c r="Q555" s="205"/>
      <c r="R555" s="205"/>
      <c r="S555" s="205"/>
      <c r="T555" s="205"/>
      <c r="U555" s="205"/>
      <c r="V555" s="205"/>
      <c r="W555" s="205"/>
      <c r="X555" s="205"/>
      <c r="Y555" s="33" t="str">
        <f t="shared" si="22"/>
        <v/>
      </c>
      <c r="Z555" s="33" t="str">
        <f>IF(T555="","",IF(AND(T555&lt;&gt;'Tabelas auxiliares'!$B$240,T555&lt;&gt;'Tabelas auxiliares'!$B$241,T555&lt;&gt;'Tabelas auxiliares'!$C$240,T555&lt;&gt;'Tabelas auxiliares'!$C$241,T555&lt;&gt;'Tabelas auxiliares'!$D$240),"FOLHA DE PESSOAL",IF(Y555='Tabelas auxiliares'!$A$241,"CUSTEIO",IF(Y555='Tabelas auxiliares'!$A$240,"INVESTIMENTO","ERRO - VERIFICAR"))))</f>
        <v/>
      </c>
      <c r="AA555" s="46" t="str">
        <f t="shared" si="23"/>
        <v/>
      </c>
      <c r="AB555" s="206"/>
      <c r="AC555" s="206"/>
      <c r="AD555" s="205"/>
      <c r="AE555" s="54" t="str">
        <f t="shared" si="24"/>
        <v/>
      </c>
      <c r="AF555" s="54"/>
      <c r="AG555" s="54"/>
      <c r="AH555" s="54"/>
      <c r="AI555" s="54"/>
      <c r="AJ555" s="54"/>
      <c r="AK555" s="54"/>
      <c r="AL555" s="54"/>
      <c r="AM555" s="54"/>
      <c r="AN555" s="54"/>
      <c r="AO555" s="54"/>
      <c r="AP555" s="54"/>
    </row>
    <row r="556" spans="1:42" x14ac:dyDescent="0.25">
      <c r="A556" s="205"/>
      <c r="F556" s="33" t="str">
        <f>IFERROR(VLOOKUP(D556,'Tabelas auxiliares'!$A$3:$B$62,2,FALSE),"")</f>
        <v/>
      </c>
      <c r="G556" s="33" t="str">
        <f>IFERROR(VLOOKUP($B556,'Tabelas auxiliares'!$A$66:$C$106,2,FALSE),"")</f>
        <v/>
      </c>
      <c r="H556" s="33" t="str">
        <f>IFERROR(VLOOKUP($B556,'Tabelas auxiliares'!$A$66:$C$106,3,FALSE),"")</f>
        <v/>
      </c>
      <c r="I556" s="205"/>
      <c r="J556" s="205"/>
      <c r="K556" s="205"/>
      <c r="L556" s="205"/>
      <c r="M556" s="205"/>
      <c r="N556" s="205"/>
      <c r="O556" s="205"/>
      <c r="P556" s="205"/>
      <c r="Q556" s="205"/>
      <c r="R556" s="205"/>
      <c r="S556" s="205"/>
      <c r="T556" s="205"/>
      <c r="U556" s="205"/>
      <c r="V556" s="205"/>
      <c r="W556" s="205"/>
      <c r="X556" s="205"/>
      <c r="Y556" s="33" t="str">
        <f t="shared" ref="Y556:Y619" si="25">LEFT(V556,1)</f>
        <v/>
      </c>
      <c r="Z556" s="33" t="str">
        <f>IF(T556="","",IF(AND(T556&lt;&gt;'Tabelas auxiliares'!$B$240,T556&lt;&gt;'Tabelas auxiliares'!$B$241,T556&lt;&gt;'Tabelas auxiliares'!$C$240,T556&lt;&gt;'Tabelas auxiliares'!$C$241,T556&lt;&gt;'Tabelas auxiliares'!$D$240),"FOLHA DE PESSOAL",IF(Y556='Tabelas auxiliares'!$A$241,"CUSTEIO",IF(Y556='Tabelas auxiliares'!$A$240,"INVESTIMENTO","ERRO - VERIFICAR"))))</f>
        <v/>
      </c>
      <c r="AA556" s="46" t="str">
        <f t="shared" si="23"/>
        <v/>
      </c>
      <c r="AB556" s="206"/>
      <c r="AC556" s="206"/>
      <c r="AD556" s="205"/>
      <c r="AE556" s="54" t="str">
        <f t="shared" si="24"/>
        <v/>
      </c>
      <c r="AF556" s="54"/>
      <c r="AG556" s="54"/>
      <c r="AH556" s="54"/>
      <c r="AI556" s="54"/>
      <c r="AJ556" s="54"/>
      <c r="AK556" s="54"/>
      <c r="AL556" s="54"/>
      <c r="AM556" s="54"/>
      <c r="AN556" s="54"/>
      <c r="AO556" s="54"/>
      <c r="AP556" s="54"/>
    </row>
    <row r="557" spans="1:42" x14ac:dyDescent="0.25">
      <c r="A557" s="205"/>
      <c r="F557" s="33" t="str">
        <f>IFERROR(VLOOKUP(D557,'Tabelas auxiliares'!$A$3:$B$62,2,FALSE),"")</f>
        <v/>
      </c>
      <c r="G557" s="33" t="str">
        <f>IFERROR(VLOOKUP($B557,'Tabelas auxiliares'!$A$66:$C$106,2,FALSE),"")</f>
        <v/>
      </c>
      <c r="H557" s="33" t="str">
        <f>IFERROR(VLOOKUP($B557,'Tabelas auxiliares'!$A$66:$C$106,3,FALSE),"")</f>
        <v/>
      </c>
      <c r="I557" s="205"/>
      <c r="J557" s="205"/>
      <c r="K557" s="205"/>
      <c r="L557" s="205"/>
      <c r="M557" s="205"/>
      <c r="N557" s="205"/>
      <c r="O557" s="205"/>
      <c r="P557" s="205"/>
      <c r="Q557" s="205"/>
      <c r="R557" s="205"/>
      <c r="S557" s="205"/>
      <c r="T557" s="205"/>
      <c r="U557" s="205"/>
      <c r="V557" s="205"/>
      <c r="W557" s="205"/>
      <c r="X557" s="205"/>
      <c r="Y557" s="33" t="str">
        <f t="shared" si="25"/>
        <v/>
      </c>
      <c r="Z557" s="33" t="str">
        <f>IF(T557="","",IF(AND(T557&lt;&gt;'Tabelas auxiliares'!$B$240,T557&lt;&gt;'Tabelas auxiliares'!$B$241,T557&lt;&gt;'Tabelas auxiliares'!$C$240,T557&lt;&gt;'Tabelas auxiliares'!$C$241,T557&lt;&gt;'Tabelas auxiliares'!$D$240),"FOLHA DE PESSOAL",IF(Y557='Tabelas auxiliares'!$A$241,"CUSTEIO",IF(Y557='Tabelas auxiliares'!$A$240,"INVESTIMENTO","ERRO - VERIFICAR"))))</f>
        <v/>
      </c>
      <c r="AA557" s="46" t="str">
        <f t="shared" ref="AA557:AA620" si="26">IF(AB557+AC557+AD557&lt;&gt;0,AB557+AC557+AD557,"")</f>
        <v/>
      </c>
      <c r="AB557" s="206"/>
      <c r="AC557" s="206"/>
      <c r="AD557" s="205"/>
      <c r="AE557" s="54" t="str">
        <f t="shared" si="24"/>
        <v/>
      </c>
      <c r="AF557" s="54"/>
      <c r="AG557" s="54"/>
      <c r="AH557" s="54"/>
      <c r="AI557" s="54"/>
      <c r="AJ557" s="54"/>
      <c r="AK557" s="54"/>
      <c r="AL557" s="54"/>
      <c r="AM557" s="54"/>
      <c r="AN557" s="54"/>
      <c r="AO557" s="54"/>
      <c r="AP557" s="54"/>
    </row>
    <row r="558" spans="1:42" x14ac:dyDescent="0.25">
      <c r="A558" s="205"/>
      <c r="F558" s="33" t="str">
        <f>IFERROR(VLOOKUP(D558,'Tabelas auxiliares'!$A$3:$B$62,2,FALSE),"")</f>
        <v/>
      </c>
      <c r="G558" s="33" t="str">
        <f>IFERROR(VLOOKUP($B558,'Tabelas auxiliares'!$A$66:$C$106,2,FALSE),"")</f>
        <v/>
      </c>
      <c r="H558" s="33" t="str">
        <f>IFERROR(VLOOKUP($B558,'Tabelas auxiliares'!$A$66:$C$106,3,FALSE),"")</f>
        <v/>
      </c>
      <c r="I558" s="205"/>
      <c r="J558" s="205"/>
      <c r="K558" s="205"/>
      <c r="L558" s="205"/>
      <c r="M558" s="205"/>
      <c r="N558" s="205"/>
      <c r="O558" s="205"/>
      <c r="P558" s="205"/>
      <c r="Q558" s="205"/>
      <c r="R558" s="205"/>
      <c r="S558" s="205"/>
      <c r="T558" s="205"/>
      <c r="U558" s="205"/>
      <c r="V558" s="205"/>
      <c r="W558" s="205"/>
      <c r="X558" s="205"/>
      <c r="Y558" s="33" t="str">
        <f t="shared" si="25"/>
        <v/>
      </c>
      <c r="Z558" s="33" t="str">
        <f>IF(T558="","",IF(AND(T558&lt;&gt;'Tabelas auxiliares'!$B$240,T558&lt;&gt;'Tabelas auxiliares'!$B$241,T558&lt;&gt;'Tabelas auxiliares'!$C$240,T558&lt;&gt;'Tabelas auxiliares'!$C$241,T558&lt;&gt;'Tabelas auxiliares'!$D$240),"FOLHA DE PESSOAL",IF(Y558='Tabelas auxiliares'!$A$241,"CUSTEIO",IF(Y558='Tabelas auxiliares'!$A$240,"INVESTIMENTO","ERRO - VERIFICAR"))))</f>
        <v/>
      </c>
      <c r="AA558" s="46" t="str">
        <f t="shared" si="26"/>
        <v/>
      </c>
      <c r="AB558" s="206"/>
      <c r="AC558" s="206"/>
      <c r="AD558" s="205"/>
      <c r="AE558" s="54" t="str">
        <f t="shared" si="24"/>
        <v/>
      </c>
      <c r="AF558" s="54"/>
      <c r="AG558" s="54"/>
      <c r="AH558" s="54"/>
      <c r="AI558" s="54"/>
      <c r="AJ558" s="54"/>
      <c r="AK558" s="54"/>
      <c r="AL558" s="54"/>
      <c r="AM558" s="54"/>
      <c r="AN558" s="54"/>
      <c r="AO558" s="54"/>
      <c r="AP558" s="54"/>
    </row>
    <row r="559" spans="1:42" x14ac:dyDescent="0.25">
      <c r="A559" s="205"/>
      <c r="F559" s="33" t="str">
        <f>IFERROR(VLOOKUP(D559,'Tabelas auxiliares'!$A$3:$B$62,2,FALSE),"")</f>
        <v/>
      </c>
      <c r="G559" s="33" t="str">
        <f>IFERROR(VLOOKUP($B559,'Tabelas auxiliares'!$A$66:$C$106,2,FALSE),"")</f>
        <v/>
      </c>
      <c r="H559" s="33" t="str">
        <f>IFERROR(VLOOKUP($B559,'Tabelas auxiliares'!$A$66:$C$106,3,FALSE),"")</f>
        <v/>
      </c>
      <c r="I559" s="205"/>
      <c r="J559" s="205"/>
      <c r="K559" s="205"/>
      <c r="L559" s="205"/>
      <c r="M559" s="205"/>
      <c r="N559" s="205"/>
      <c r="O559" s="205"/>
      <c r="P559" s="205"/>
      <c r="Q559" s="205"/>
      <c r="R559" s="205"/>
      <c r="S559" s="205"/>
      <c r="T559" s="205"/>
      <c r="U559" s="205"/>
      <c r="V559" s="205"/>
      <c r="W559" s="205"/>
      <c r="X559" s="205"/>
      <c r="Y559" s="33" t="str">
        <f t="shared" si="25"/>
        <v/>
      </c>
      <c r="Z559" s="33" t="str">
        <f>IF(T559="","",IF(AND(T559&lt;&gt;'Tabelas auxiliares'!$B$240,T559&lt;&gt;'Tabelas auxiliares'!$B$241,T559&lt;&gt;'Tabelas auxiliares'!$C$240,T559&lt;&gt;'Tabelas auxiliares'!$C$241,T559&lt;&gt;'Tabelas auxiliares'!$D$240),"FOLHA DE PESSOAL",IF(Y559='Tabelas auxiliares'!$A$241,"CUSTEIO",IF(Y559='Tabelas auxiliares'!$A$240,"INVESTIMENTO","ERRO - VERIFICAR"))))</f>
        <v/>
      </c>
      <c r="AA559" s="46" t="str">
        <f t="shared" si="26"/>
        <v/>
      </c>
      <c r="AB559" s="206"/>
      <c r="AC559" s="206"/>
      <c r="AD559" s="205"/>
      <c r="AE559" s="54" t="str">
        <f t="shared" si="24"/>
        <v/>
      </c>
      <c r="AF559" s="54"/>
      <c r="AG559" s="54"/>
      <c r="AH559" s="54"/>
      <c r="AI559" s="54"/>
      <c r="AJ559" s="54"/>
      <c r="AK559" s="54"/>
      <c r="AL559" s="54"/>
      <c r="AM559" s="54"/>
      <c r="AN559" s="54"/>
      <c r="AO559" s="54"/>
      <c r="AP559" s="54"/>
    </row>
    <row r="560" spans="1:42" x14ac:dyDescent="0.25">
      <c r="A560" s="205"/>
      <c r="F560" s="33" t="str">
        <f>IFERROR(VLOOKUP(D560,'Tabelas auxiliares'!$A$3:$B$62,2,FALSE),"")</f>
        <v/>
      </c>
      <c r="G560" s="33" t="str">
        <f>IFERROR(VLOOKUP($B560,'Tabelas auxiliares'!$A$66:$C$106,2,FALSE),"")</f>
        <v/>
      </c>
      <c r="H560" s="33" t="str">
        <f>IFERROR(VLOOKUP($B560,'Tabelas auxiliares'!$A$66:$C$106,3,FALSE),"")</f>
        <v/>
      </c>
      <c r="I560" s="205"/>
      <c r="J560" s="205"/>
      <c r="K560" s="205"/>
      <c r="L560" s="205"/>
      <c r="M560" s="205"/>
      <c r="N560" s="205"/>
      <c r="O560" s="205"/>
      <c r="P560" s="205"/>
      <c r="Q560" s="205"/>
      <c r="R560" s="205"/>
      <c r="S560" s="205"/>
      <c r="T560" s="205"/>
      <c r="U560" s="205"/>
      <c r="V560" s="205"/>
      <c r="W560" s="205"/>
      <c r="X560" s="205"/>
      <c r="Y560" s="33" t="str">
        <f t="shared" si="25"/>
        <v/>
      </c>
      <c r="Z560" s="33" t="str">
        <f>IF(T560="","",IF(AND(T560&lt;&gt;'Tabelas auxiliares'!$B$240,T560&lt;&gt;'Tabelas auxiliares'!$B$241,T560&lt;&gt;'Tabelas auxiliares'!$C$240,T560&lt;&gt;'Tabelas auxiliares'!$C$241,T560&lt;&gt;'Tabelas auxiliares'!$D$240),"FOLHA DE PESSOAL",IF(Y560='Tabelas auxiliares'!$A$241,"CUSTEIO",IF(Y560='Tabelas auxiliares'!$A$240,"INVESTIMENTO","ERRO - VERIFICAR"))))</f>
        <v/>
      </c>
      <c r="AA560" s="46" t="str">
        <f t="shared" si="26"/>
        <v/>
      </c>
      <c r="AB560" s="206"/>
      <c r="AC560" s="206"/>
      <c r="AD560" s="205"/>
      <c r="AE560" s="54" t="str">
        <f t="shared" si="24"/>
        <v/>
      </c>
      <c r="AF560" s="54"/>
      <c r="AG560" s="54"/>
      <c r="AH560" s="54"/>
      <c r="AI560" s="54"/>
      <c r="AJ560" s="54"/>
      <c r="AK560" s="54"/>
      <c r="AL560" s="54"/>
      <c r="AM560" s="54"/>
      <c r="AN560" s="54"/>
      <c r="AO560" s="54"/>
      <c r="AP560" s="54"/>
    </row>
    <row r="561" spans="1:42" x14ac:dyDescent="0.25">
      <c r="A561" s="205"/>
      <c r="F561" s="33" t="str">
        <f>IFERROR(VLOOKUP(D561,'Tabelas auxiliares'!$A$3:$B$62,2,FALSE),"")</f>
        <v/>
      </c>
      <c r="G561" s="33" t="str">
        <f>IFERROR(VLOOKUP($B561,'Tabelas auxiliares'!$A$66:$C$106,2,FALSE),"")</f>
        <v/>
      </c>
      <c r="H561" s="33" t="str">
        <f>IFERROR(VLOOKUP($B561,'Tabelas auxiliares'!$A$66:$C$106,3,FALSE),"")</f>
        <v/>
      </c>
      <c r="I561" s="205"/>
      <c r="J561" s="205"/>
      <c r="K561" s="205"/>
      <c r="L561" s="205"/>
      <c r="M561" s="205"/>
      <c r="N561" s="205"/>
      <c r="O561" s="205"/>
      <c r="P561" s="205"/>
      <c r="Q561" s="205"/>
      <c r="R561" s="205"/>
      <c r="S561" s="205"/>
      <c r="T561" s="205"/>
      <c r="U561" s="205"/>
      <c r="V561" s="205"/>
      <c r="W561" s="205"/>
      <c r="X561" s="205"/>
      <c r="Y561" s="33" t="str">
        <f t="shared" si="25"/>
        <v/>
      </c>
      <c r="Z561" s="33" t="str">
        <f>IF(T561="","",IF(AND(T561&lt;&gt;'Tabelas auxiliares'!$B$240,T561&lt;&gt;'Tabelas auxiliares'!$B$241,T561&lt;&gt;'Tabelas auxiliares'!$C$240,T561&lt;&gt;'Tabelas auxiliares'!$C$241,T561&lt;&gt;'Tabelas auxiliares'!$D$240),"FOLHA DE PESSOAL",IF(Y561='Tabelas auxiliares'!$A$241,"CUSTEIO",IF(Y561='Tabelas auxiliares'!$A$240,"INVESTIMENTO","ERRO - VERIFICAR"))))</f>
        <v/>
      </c>
      <c r="AA561" s="46" t="str">
        <f t="shared" si="26"/>
        <v/>
      </c>
      <c r="AB561" s="206"/>
      <c r="AC561" s="206"/>
      <c r="AD561" s="205"/>
      <c r="AE561" s="54" t="str">
        <f t="shared" si="24"/>
        <v/>
      </c>
      <c r="AF561" s="54"/>
      <c r="AG561" s="54"/>
      <c r="AH561" s="54"/>
      <c r="AI561" s="54"/>
      <c r="AJ561" s="54"/>
      <c r="AK561" s="54"/>
      <c r="AL561" s="54"/>
      <c r="AM561" s="54"/>
      <c r="AN561" s="54"/>
      <c r="AO561" s="54"/>
      <c r="AP561" s="54"/>
    </row>
    <row r="562" spans="1:42" x14ac:dyDescent="0.25">
      <c r="A562" s="205"/>
      <c r="F562" s="33" t="str">
        <f>IFERROR(VLOOKUP(D562,'Tabelas auxiliares'!$A$3:$B$62,2,FALSE),"")</f>
        <v/>
      </c>
      <c r="G562" s="33" t="str">
        <f>IFERROR(VLOOKUP($B562,'Tabelas auxiliares'!$A$66:$C$106,2,FALSE),"")</f>
        <v/>
      </c>
      <c r="H562" s="33" t="str">
        <f>IFERROR(VLOOKUP($B562,'Tabelas auxiliares'!$A$66:$C$106,3,FALSE),"")</f>
        <v/>
      </c>
      <c r="I562" s="205"/>
      <c r="J562" s="205"/>
      <c r="K562" s="205"/>
      <c r="L562" s="205"/>
      <c r="M562" s="205"/>
      <c r="N562" s="205"/>
      <c r="O562" s="205"/>
      <c r="P562" s="205"/>
      <c r="Q562" s="205"/>
      <c r="R562" s="205"/>
      <c r="S562" s="205"/>
      <c r="T562" s="205"/>
      <c r="U562" s="205"/>
      <c r="V562" s="205"/>
      <c r="W562" s="205"/>
      <c r="X562" s="205"/>
      <c r="Y562" s="33" t="str">
        <f t="shared" si="25"/>
        <v/>
      </c>
      <c r="Z562" s="33" t="str">
        <f>IF(T562="","",IF(AND(T562&lt;&gt;'Tabelas auxiliares'!$B$240,T562&lt;&gt;'Tabelas auxiliares'!$B$241,T562&lt;&gt;'Tabelas auxiliares'!$C$240,T562&lt;&gt;'Tabelas auxiliares'!$C$241,T562&lt;&gt;'Tabelas auxiliares'!$D$240),"FOLHA DE PESSOAL",IF(Y562='Tabelas auxiliares'!$A$241,"CUSTEIO",IF(Y562='Tabelas auxiliares'!$A$240,"INVESTIMENTO","ERRO - VERIFICAR"))))</f>
        <v/>
      </c>
      <c r="AA562" s="46" t="str">
        <f t="shared" si="26"/>
        <v/>
      </c>
      <c r="AB562" s="206"/>
      <c r="AC562" s="206"/>
      <c r="AD562" s="205"/>
      <c r="AE562" s="54" t="str">
        <f t="shared" si="24"/>
        <v/>
      </c>
      <c r="AF562" s="54"/>
      <c r="AG562" s="54"/>
      <c r="AH562" s="54"/>
      <c r="AI562" s="54"/>
      <c r="AJ562" s="54"/>
      <c r="AK562" s="54"/>
      <c r="AL562" s="54"/>
      <c r="AM562" s="54"/>
      <c r="AN562" s="54"/>
      <c r="AO562" s="54"/>
      <c r="AP562" s="54"/>
    </row>
    <row r="563" spans="1:42" x14ac:dyDescent="0.25">
      <c r="A563" s="205"/>
      <c r="F563" s="33" t="str">
        <f>IFERROR(VLOOKUP(D563,'Tabelas auxiliares'!$A$3:$B$62,2,FALSE),"")</f>
        <v/>
      </c>
      <c r="G563" s="33" t="str">
        <f>IFERROR(VLOOKUP($B563,'Tabelas auxiliares'!$A$66:$C$106,2,FALSE),"")</f>
        <v/>
      </c>
      <c r="H563" s="33" t="str">
        <f>IFERROR(VLOOKUP($B563,'Tabelas auxiliares'!$A$66:$C$106,3,FALSE),"")</f>
        <v/>
      </c>
      <c r="I563" s="205"/>
      <c r="J563" s="205"/>
      <c r="K563" s="205"/>
      <c r="L563" s="205"/>
      <c r="M563" s="205"/>
      <c r="N563" s="205"/>
      <c r="O563" s="205"/>
      <c r="P563" s="205"/>
      <c r="Q563" s="205"/>
      <c r="R563" s="205"/>
      <c r="S563" s="205"/>
      <c r="T563" s="205"/>
      <c r="U563" s="205"/>
      <c r="V563" s="205"/>
      <c r="W563" s="205"/>
      <c r="X563" s="205"/>
      <c r="Y563" s="33" t="str">
        <f t="shared" si="25"/>
        <v/>
      </c>
      <c r="Z563" s="33" t="str">
        <f>IF(T563="","",IF(AND(T563&lt;&gt;'Tabelas auxiliares'!$B$240,T563&lt;&gt;'Tabelas auxiliares'!$B$241,T563&lt;&gt;'Tabelas auxiliares'!$C$240,T563&lt;&gt;'Tabelas auxiliares'!$C$241,T563&lt;&gt;'Tabelas auxiliares'!$D$240),"FOLHA DE PESSOAL",IF(Y563='Tabelas auxiliares'!$A$241,"CUSTEIO",IF(Y563='Tabelas auxiliares'!$A$240,"INVESTIMENTO","ERRO - VERIFICAR"))))</f>
        <v/>
      </c>
      <c r="AA563" s="46" t="str">
        <f t="shared" si="26"/>
        <v/>
      </c>
      <c r="AB563" s="206"/>
      <c r="AC563" s="206"/>
      <c r="AD563" s="205"/>
      <c r="AE563" s="54" t="str">
        <f t="shared" si="24"/>
        <v/>
      </c>
      <c r="AF563" s="54"/>
      <c r="AG563" s="54"/>
      <c r="AH563" s="54"/>
      <c r="AI563" s="54"/>
      <c r="AJ563" s="54"/>
      <c r="AK563" s="54"/>
      <c r="AL563" s="54"/>
      <c r="AM563" s="54"/>
      <c r="AN563" s="54"/>
      <c r="AO563" s="54"/>
      <c r="AP563" s="54"/>
    </row>
    <row r="564" spans="1:42" x14ac:dyDescent="0.25">
      <c r="A564" s="205"/>
      <c r="F564" s="33" t="str">
        <f>IFERROR(VLOOKUP(D564,'Tabelas auxiliares'!$A$3:$B$62,2,FALSE),"")</f>
        <v/>
      </c>
      <c r="G564" s="33" t="str">
        <f>IFERROR(VLOOKUP($B564,'Tabelas auxiliares'!$A$66:$C$106,2,FALSE),"")</f>
        <v/>
      </c>
      <c r="H564" s="33" t="str">
        <f>IFERROR(VLOOKUP($B564,'Tabelas auxiliares'!$A$66:$C$106,3,FALSE),"")</f>
        <v/>
      </c>
      <c r="I564" s="205"/>
      <c r="J564" s="205"/>
      <c r="K564" s="205"/>
      <c r="L564" s="205"/>
      <c r="M564" s="205"/>
      <c r="N564" s="205"/>
      <c r="O564" s="205"/>
      <c r="P564" s="205"/>
      <c r="Q564" s="205"/>
      <c r="R564" s="205"/>
      <c r="S564" s="205"/>
      <c r="T564" s="205"/>
      <c r="U564" s="205"/>
      <c r="V564" s="205"/>
      <c r="W564" s="205"/>
      <c r="X564" s="205"/>
      <c r="Y564" s="33" t="str">
        <f t="shared" si="25"/>
        <v/>
      </c>
      <c r="Z564" s="33" t="str">
        <f>IF(T564="","",IF(AND(T564&lt;&gt;'Tabelas auxiliares'!$B$240,T564&lt;&gt;'Tabelas auxiliares'!$B$241,T564&lt;&gt;'Tabelas auxiliares'!$C$240,T564&lt;&gt;'Tabelas auxiliares'!$C$241,T564&lt;&gt;'Tabelas auxiliares'!$D$240),"FOLHA DE PESSOAL",IF(Y564='Tabelas auxiliares'!$A$241,"CUSTEIO",IF(Y564='Tabelas auxiliares'!$A$240,"INVESTIMENTO","ERRO - VERIFICAR"))))</f>
        <v/>
      </c>
      <c r="AA564" s="46" t="str">
        <f t="shared" si="26"/>
        <v/>
      </c>
      <c r="AB564" s="206"/>
      <c r="AC564" s="206"/>
      <c r="AD564" s="205"/>
      <c r="AE564" s="54" t="str">
        <f t="shared" si="24"/>
        <v/>
      </c>
      <c r="AF564" s="54"/>
      <c r="AG564" s="54"/>
      <c r="AH564" s="54"/>
      <c r="AI564" s="54"/>
      <c r="AJ564" s="54"/>
      <c r="AK564" s="54"/>
      <c r="AL564" s="54"/>
      <c r="AM564" s="54"/>
      <c r="AN564" s="54"/>
      <c r="AO564" s="54"/>
      <c r="AP564" s="54"/>
    </row>
    <row r="565" spans="1:42" x14ac:dyDescent="0.25">
      <c r="A565" s="205"/>
      <c r="F565" s="33" t="str">
        <f>IFERROR(VLOOKUP(D565,'Tabelas auxiliares'!$A$3:$B$62,2,FALSE),"")</f>
        <v/>
      </c>
      <c r="G565" s="33" t="str">
        <f>IFERROR(VLOOKUP($B565,'Tabelas auxiliares'!$A$66:$C$106,2,FALSE),"")</f>
        <v/>
      </c>
      <c r="H565" s="33" t="str">
        <f>IFERROR(VLOOKUP($B565,'Tabelas auxiliares'!$A$66:$C$106,3,FALSE),"")</f>
        <v/>
      </c>
      <c r="I565" s="205"/>
      <c r="J565" s="205"/>
      <c r="K565" s="205"/>
      <c r="L565" s="205"/>
      <c r="M565" s="205"/>
      <c r="N565" s="205"/>
      <c r="O565" s="205"/>
      <c r="P565" s="205"/>
      <c r="Q565" s="205"/>
      <c r="R565" s="205"/>
      <c r="S565" s="205"/>
      <c r="T565" s="205"/>
      <c r="U565" s="205"/>
      <c r="V565" s="205"/>
      <c r="W565" s="205"/>
      <c r="X565" s="205"/>
      <c r="Y565" s="33" t="str">
        <f t="shared" si="25"/>
        <v/>
      </c>
      <c r="Z565" s="33" t="str">
        <f>IF(T565="","",IF(AND(T565&lt;&gt;'Tabelas auxiliares'!$B$240,T565&lt;&gt;'Tabelas auxiliares'!$B$241,T565&lt;&gt;'Tabelas auxiliares'!$C$240,T565&lt;&gt;'Tabelas auxiliares'!$C$241,T565&lt;&gt;'Tabelas auxiliares'!$D$240),"FOLHA DE PESSOAL",IF(Y565='Tabelas auxiliares'!$A$241,"CUSTEIO",IF(Y565='Tabelas auxiliares'!$A$240,"INVESTIMENTO","ERRO - VERIFICAR"))))</f>
        <v/>
      </c>
      <c r="AA565" s="46" t="str">
        <f t="shared" si="26"/>
        <v/>
      </c>
      <c r="AB565" s="206"/>
      <c r="AC565" s="206"/>
      <c r="AD565" s="205"/>
      <c r="AE565" s="54" t="str">
        <f t="shared" si="24"/>
        <v/>
      </c>
      <c r="AF565" s="54"/>
      <c r="AG565" s="54"/>
      <c r="AH565" s="54"/>
      <c r="AI565" s="54"/>
      <c r="AJ565" s="54"/>
      <c r="AK565" s="54"/>
      <c r="AL565" s="54"/>
      <c r="AM565" s="54"/>
      <c r="AN565" s="54"/>
      <c r="AO565" s="54"/>
      <c r="AP565" s="54"/>
    </row>
    <row r="566" spans="1:42" x14ac:dyDescent="0.25">
      <c r="A566" s="205"/>
      <c r="F566" s="33" t="str">
        <f>IFERROR(VLOOKUP(D566,'Tabelas auxiliares'!$A$3:$B$62,2,FALSE),"")</f>
        <v/>
      </c>
      <c r="G566" s="33" t="str">
        <f>IFERROR(VLOOKUP($B566,'Tabelas auxiliares'!$A$66:$C$106,2,FALSE),"")</f>
        <v/>
      </c>
      <c r="H566" s="33" t="str">
        <f>IFERROR(VLOOKUP($B566,'Tabelas auxiliares'!$A$66:$C$106,3,FALSE),"")</f>
        <v/>
      </c>
      <c r="I566" s="205"/>
      <c r="J566" s="205"/>
      <c r="K566" s="205"/>
      <c r="L566" s="205"/>
      <c r="M566" s="205"/>
      <c r="N566" s="205"/>
      <c r="O566" s="205"/>
      <c r="P566" s="205"/>
      <c r="Q566" s="205"/>
      <c r="R566" s="205"/>
      <c r="S566" s="205"/>
      <c r="T566" s="205"/>
      <c r="U566" s="205"/>
      <c r="V566" s="205"/>
      <c r="W566" s="205"/>
      <c r="X566" s="205"/>
      <c r="Y566" s="33" t="str">
        <f t="shared" si="25"/>
        <v/>
      </c>
      <c r="Z566" s="33" t="str">
        <f>IF(T566="","",IF(AND(T566&lt;&gt;'Tabelas auxiliares'!$B$240,T566&lt;&gt;'Tabelas auxiliares'!$B$241,T566&lt;&gt;'Tabelas auxiliares'!$C$240,T566&lt;&gt;'Tabelas auxiliares'!$C$241,T566&lt;&gt;'Tabelas auxiliares'!$D$240),"FOLHA DE PESSOAL",IF(Y566='Tabelas auxiliares'!$A$241,"CUSTEIO",IF(Y566='Tabelas auxiliares'!$A$240,"INVESTIMENTO","ERRO - VERIFICAR"))))</f>
        <v/>
      </c>
      <c r="AA566" s="46" t="str">
        <f t="shared" si="26"/>
        <v/>
      </c>
      <c r="AB566" s="206"/>
      <c r="AC566" s="206"/>
      <c r="AD566" s="206"/>
      <c r="AE566" s="54" t="str">
        <f t="shared" si="24"/>
        <v/>
      </c>
      <c r="AF566" s="54"/>
      <c r="AG566" s="54"/>
      <c r="AH566" s="54"/>
      <c r="AI566" s="54"/>
      <c r="AJ566" s="54"/>
      <c r="AK566" s="54"/>
      <c r="AL566" s="54"/>
      <c r="AM566" s="54"/>
      <c r="AN566" s="54"/>
      <c r="AO566" s="54"/>
      <c r="AP566" s="54"/>
    </row>
    <row r="567" spans="1:42" x14ac:dyDescent="0.25">
      <c r="A567" s="205"/>
      <c r="F567" s="33" t="str">
        <f>IFERROR(VLOOKUP(D567,'Tabelas auxiliares'!$A$3:$B$62,2,FALSE),"")</f>
        <v/>
      </c>
      <c r="G567" s="33" t="str">
        <f>IFERROR(VLOOKUP($B567,'Tabelas auxiliares'!$A$66:$C$106,2,FALSE),"")</f>
        <v/>
      </c>
      <c r="H567" s="33" t="str">
        <f>IFERROR(VLOOKUP($B567,'Tabelas auxiliares'!$A$66:$C$106,3,FALSE),"")</f>
        <v/>
      </c>
      <c r="I567" s="205"/>
      <c r="J567" s="205"/>
      <c r="K567" s="205"/>
      <c r="L567" s="205"/>
      <c r="M567" s="205"/>
      <c r="N567" s="205"/>
      <c r="O567" s="205"/>
      <c r="P567" s="205"/>
      <c r="Q567" s="205"/>
      <c r="R567" s="205"/>
      <c r="S567" s="205"/>
      <c r="T567" s="205"/>
      <c r="U567" s="205"/>
      <c r="V567" s="205"/>
      <c r="W567" s="205"/>
      <c r="X567" s="205"/>
      <c r="Y567" s="33" t="str">
        <f t="shared" si="25"/>
        <v/>
      </c>
      <c r="Z567" s="33" t="str">
        <f>IF(T567="","",IF(AND(T567&lt;&gt;'Tabelas auxiliares'!$B$240,T567&lt;&gt;'Tabelas auxiliares'!$B$241,T567&lt;&gt;'Tabelas auxiliares'!$C$240,T567&lt;&gt;'Tabelas auxiliares'!$C$241,T567&lt;&gt;'Tabelas auxiliares'!$D$240),"FOLHA DE PESSOAL",IF(Y567='Tabelas auxiliares'!$A$241,"CUSTEIO",IF(Y567='Tabelas auxiliares'!$A$240,"INVESTIMENTO","ERRO - VERIFICAR"))))</f>
        <v/>
      </c>
      <c r="AA567" s="46" t="str">
        <f t="shared" si="26"/>
        <v/>
      </c>
      <c r="AB567" s="206"/>
      <c r="AC567" s="206"/>
      <c r="AD567" s="205"/>
      <c r="AE567" s="54" t="str">
        <f t="shared" si="24"/>
        <v/>
      </c>
      <c r="AF567" s="54"/>
      <c r="AG567" s="54"/>
      <c r="AH567" s="54"/>
      <c r="AI567" s="54"/>
      <c r="AJ567" s="54"/>
      <c r="AK567" s="54"/>
      <c r="AL567" s="54"/>
      <c r="AM567" s="54"/>
      <c r="AN567" s="54"/>
      <c r="AO567" s="54"/>
      <c r="AP567" s="54"/>
    </row>
    <row r="568" spans="1:42" x14ac:dyDescent="0.25">
      <c r="A568" s="205"/>
      <c r="F568" s="33" t="str">
        <f>IFERROR(VLOOKUP(D568,'Tabelas auxiliares'!$A$3:$B$62,2,FALSE),"")</f>
        <v/>
      </c>
      <c r="G568" s="33" t="str">
        <f>IFERROR(VLOOKUP($B568,'Tabelas auxiliares'!$A$66:$C$106,2,FALSE),"")</f>
        <v/>
      </c>
      <c r="H568" s="33" t="str">
        <f>IFERROR(VLOOKUP($B568,'Tabelas auxiliares'!$A$66:$C$106,3,FALSE),"")</f>
        <v/>
      </c>
      <c r="I568" s="205"/>
      <c r="J568" s="205"/>
      <c r="K568" s="205"/>
      <c r="L568" s="205"/>
      <c r="M568" s="205"/>
      <c r="N568" s="205"/>
      <c r="O568" s="205"/>
      <c r="P568" s="205"/>
      <c r="Q568" s="205"/>
      <c r="R568" s="205"/>
      <c r="S568" s="205"/>
      <c r="T568" s="205"/>
      <c r="U568" s="205"/>
      <c r="V568" s="205"/>
      <c r="W568" s="205"/>
      <c r="X568" s="205"/>
      <c r="Y568" s="33" t="str">
        <f t="shared" si="25"/>
        <v/>
      </c>
      <c r="Z568" s="33" t="str">
        <f>IF(T568="","",IF(AND(T568&lt;&gt;'Tabelas auxiliares'!$B$240,T568&lt;&gt;'Tabelas auxiliares'!$B$241,T568&lt;&gt;'Tabelas auxiliares'!$C$240,T568&lt;&gt;'Tabelas auxiliares'!$C$241,T568&lt;&gt;'Tabelas auxiliares'!$D$240),"FOLHA DE PESSOAL",IF(Y568='Tabelas auxiliares'!$A$241,"CUSTEIO",IF(Y568='Tabelas auxiliares'!$A$240,"INVESTIMENTO","ERRO - VERIFICAR"))))</f>
        <v/>
      </c>
      <c r="AA568" s="46" t="str">
        <f t="shared" si="26"/>
        <v/>
      </c>
      <c r="AB568" s="206"/>
      <c r="AC568" s="206"/>
      <c r="AD568" s="206"/>
      <c r="AE568" s="54" t="str">
        <f t="shared" si="24"/>
        <v/>
      </c>
      <c r="AF568" s="54"/>
      <c r="AG568" s="54"/>
      <c r="AH568" s="54"/>
      <c r="AI568" s="54"/>
      <c r="AJ568" s="54"/>
      <c r="AK568" s="54"/>
      <c r="AL568" s="54"/>
      <c r="AM568" s="54"/>
      <c r="AN568" s="54"/>
      <c r="AO568" s="54"/>
      <c r="AP568" s="54"/>
    </row>
    <row r="569" spans="1:42" x14ac:dyDescent="0.25">
      <c r="A569" s="205"/>
      <c r="F569" s="33" t="str">
        <f>IFERROR(VLOOKUP(D569,'Tabelas auxiliares'!$A$3:$B$62,2,FALSE),"")</f>
        <v/>
      </c>
      <c r="G569" s="33" t="str">
        <f>IFERROR(VLOOKUP($B569,'Tabelas auxiliares'!$A$66:$C$106,2,FALSE),"")</f>
        <v/>
      </c>
      <c r="H569" s="33" t="str">
        <f>IFERROR(VLOOKUP($B569,'Tabelas auxiliares'!$A$66:$C$106,3,FALSE),"")</f>
        <v/>
      </c>
      <c r="I569" s="205"/>
      <c r="J569" s="205"/>
      <c r="K569" s="205"/>
      <c r="L569" s="205"/>
      <c r="M569" s="205"/>
      <c r="N569" s="205"/>
      <c r="O569" s="205"/>
      <c r="P569" s="205"/>
      <c r="Q569" s="205"/>
      <c r="R569" s="205"/>
      <c r="S569" s="205"/>
      <c r="T569" s="205"/>
      <c r="U569" s="205"/>
      <c r="V569" s="205"/>
      <c r="W569" s="205"/>
      <c r="X569" s="205"/>
      <c r="Y569" s="33" t="str">
        <f t="shared" si="25"/>
        <v/>
      </c>
      <c r="Z569" s="33" t="str">
        <f>IF(T569="","",IF(AND(T569&lt;&gt;'Tabelas auxiliares'!$B$240,T569&lt;&gt;'Tabelas auxiliares'!$B$241,T569&lt;&gt;'Tabelas auxiliares'!$C$240,T569&lt;&gt;'Tabelas auxiliares'!$C$241,T569&lt;&gt;'Tabelas auxiliares'!$D$240),"FOLHA DE PESSOAL",IF(Y569='Tabelas auxiliares'!$A$241,"CUSTEIO",IF(Y569='Tabelas auxiliares'!$A$240,"INVESTIMENTO","ERRO - VERIFICAR"))))</f>
        <v/>
      </c>
      <c r="AA569" s="46" t="str">
        <f t="shared" si="26"/>
        <v/>
      </c>
      <c r="AB569" s="206"/>
      <c r="AC569" s="206"/>
      <c r="AD569" s="206"/>
      <c r="AE569" s="54" t="str">
        <f t="shared" si="24"/>
        <v/>
      </c>
      <c r="AF569" s="54"/>
      <c r="AG569" s="54"/>
      <c r="AH569" s="54"/>
      <c r="AI569" s="54"/>
      <c r="AJ569" s="54"/>
      <c r="AK569" s="54"/>
      <c r="AL569" s="54"/>
      <c r="AM569" s="54"/>
      <c r="AN569" s="54"/>
      <c r="AO569" s="54"/>
      <c r="AP569" s="54"/>
    </row>
    <row r="570" spans="1:42" x14ac:dyDescent="0.25">
      <c r="A570" s="205"/>
      <c r="F570" s="33" t="str">
        <f>IFERROR(VLOOKUP(D570,'Tabelas auxiliares'!$A$3:$B$62,2,FALSE),"")</f>
        <v/>
      </c>
      <c r="G570" s="33" t="str">
        <f>IFERROR(VLOOKUP($B570,'Tabelas auxiliares'!$A$66:$C$106,2,FALSE),"")</f>
        <v/>
      </c>
      <c r="H570" s="33" t="str">
        <f>IFERROR(VLOOKUP($B570,'Tabelas auxiliares'!$A$66:$C$106,3,FALSE),"")</f>
        <v/>
      </c>
      <c r="I570" s="205"/>
      <c r="J570" s="205"/>
      <c r="K570" s="205"/>
      <c r="L570" s="205"/>
      <c r="M570" s="205"/>
      <c r="N570" s="205"/>
      <c r="O570" s="205"/>
      <c r="P570" s="205"/>
      <c r="Q570" s="205"/>
      <c r="R570" s="205"/>
      <c r="S570" s="205"/>
      <c r="T570" s="205"/>
      <c r="U570" s="205"/>
      <c r="V570" s="205"/>
      <c r="W570" s="205"/>
      <c r="X570" s="205"/>
      <c r="Y570" s="33" t="str">
        <f t="shared" si="25"/>
        <v/>
      </c>
      <c r="Z570" s="33" t="str">
        <f>IF(T570="","",IF(AND(T570&lt;&gt;'Tabelas auxiliares'!$B$240,T570&lt;&gt;'Tabelas auxiliares'!$B$241,T570&lt;&gt;'Tabelas auxiliares'!$C$240,T570&lt;&gt;'Tabelas auxiliares'!$C$241,T570&lt;&gt;'Tabelas auxiliares'!$D$240),"FOLHA DE PESSOAL",IF(Y570='Tabelas auxiliares'!$A$241,"CUSTEIO",IF(Y570='Tabelas auxiliares'!$A$240,"INVESTIMENTO","ERRO - VERIFICAR"))))</f>
        <v/>
      </c>
      <c r="AA570" s="46" t="str">
        <f t="shared" si="26"/>
        <v/>
      </c>
      <c r="AB570" s="206"/>
      <c r="AC570" s="206"/>
      <c r="AD570" s="205"/>
      <c r="AE570" s="54" t="str">
        <f t="shared" si="24"/>
        <v/>
      </c>
      <c r="AF570" s="54"/>
      <c r="AG570" s="54"/>
      <c r="AH570" s="54"/>
      <c r="AI570" s="54"/>
      <c r="AJ570" s="54"/>
      <c r="AK570" s="54"/>
      <c r="AL570" s="54"/>
      <c r="AM570" s="54"/>
      <c r="AN570" s="54"/>
      <c r="AO570" s="54"/>
      <c r="AP570" s="54"/>
    </row>
    <row r="571" spans="1:42" x14ac:dyDescent="0.25">
      <c r="A571" s="205"/>
      <c r="F571" s="33" t="str">
        <f>IFERROR(VLOOKUP(D571,'Tabelas auxiliares'!$A$3:$B$62,2,FALSE),"")</f>
        <v/>
      </c>
      <c r="G571" s="33" t="str">
        <f>IFERROR(VLOOKUP($B571,'Tabelas auxiliares'!$A$66:$C$106,2,FALSE),"")</f>
        <v/>
      </c>
      <c r="H571" s="33" t="str">
        <f>IFERROR(VLOOKUP($B571,'Tabelas auxiliares'!$A$66:$C$106,3,FALSE),"")</f>
        <v/>
      </c>
      <c r="I571" s="205"/>
      <c r="J571" s="205"/>
      <c r="K571" s="205"/>
      <c r="L571" s="205"/>
      <c r="M571" s="205"/>
      <c r="N571" s="205"/>
      <c r="O571" s="205"/>
      <c r="P571" s="205"/>
      <c r="Q571" s="205"/>
      <c r="R571" s="205"/>
      <c r="S571" s="205"/>
      <c r="T571" s="205"/>
      <c r="U571" s="205"/>
      <c r="V571" s="205"/>
      <c r="W571" s="205"/>
      <c r="X571" s="205"/>
      <c r="Y571" s="33" t="str">
        <f t="shared" si="25"/>
        <v/>
      </c>
      <c r="Z571" s="33" t="str">
        <f>IF(T571="","",IF(AND(T571&lt;&gt;'Tabelas auxiliares'!$B$240,T571&lt;&gt;'Tabelas auxiliares'!$B$241,T571&lt;&gt;'Tabelas auxiliares'!$C$240,T571&lt;&gt;'Tabelas auxiliares'!$C$241,T571&lt;&gt;'Tabelas auxiliares'!$D$240),"FOLHA DE PESSOAL",IF(Y571='Tabelas auxiliares'!$A$241,"CUSTEIO",IF(Y571='Tabelas auxiliares'!$A$240,"INVESTIMENTO","ERRO - VERIFICAR"))))</f>
        <v/>
      </c>
      <c r="AA571" s="46" t="str">
        <f t="shared" si="26"/>
        <v/>
      </c>
      <c r="AB571" s="206"/>
      <c r="AC571" s="206"/>
      <c r="AD571" s="205"/>
      <c r="AE571" s="54" t="str">
        <f t="shared" si="24"/>
        <v/>
      </c>
      <c r="AF571" s="54"/>
      <c r="AG571" s="54"/>
      <c r="AH571" s="54"/>
      <c r="AI571" s="54"/>
      <c r="AJ571" s="54"/>
      <c r="AK571" s="54"/>
      <c r="AL571" s="54"/>
      <c r="AM571" s="54"/>
      <c r="AN571" s="54"/>
      <c r="AO571" s="54"/>
      <c r="AP571" s="54"/>
    </row>
    <row r="572" spans="1:42" x14ac:dyDescent="0.25">
      <c r="A572" s="205"/>
      <c r="F572" s="33" t="str">
        <f>IFERROR(VLOOKUP(D572,'Tabelas auxiliares'!$A$3:$B$62,2,FALSE),"")</f>
        <v/>
      </c>
      <c r="G572" s="33" t="str">
        <f>IFERROR(VLOOKUP($B572,'Tabelas auxiliares'!$A$66:$C$106,2,FALSE),"")</f>
        <v/>
      </c>
      <c r="H572" s="33" t="str">
        <f>IFERROR(VLOOKUP($B572,'Tabelas auxiliares'!$A$66:$C$106,3,FALSE),"")</f>
        <v/>
      </c>
      <c r="I572" s="205"/>
      <c r="J572" s="205"/>
      <c r="K572" s="205"/>
      <c r="L572" s="205"/>
      <c r="M572" s="205"/>
      <c r="N572" s="205"/>
      <c r="O572" s="205"/>
      <c r="P572" s="205"/>
      <c r="Q572" s="205"/>
      <c r="R572" s="205"/>
      <c r="S572" s="205"/>
      <c r="T572" s="205"/>
      <c r="U572" s="205"/>
      <c r="V572" s="205"/>
      <c r="W572" s="205"/>
      <c r="X572" s="205"/>
      <c r="Y572" s="33" t="str">
        <f t="shared" si="25"/>
        <v/>
      </c>
      <c r="Z572" s="33" t="str">
        <f>IF(T572="","",IF(AND(T572&lt;&gt;'Tabelas auxiliares'!$B$240,T572&lt;&gt;'Tabelas auxiliares'!$B$241,T572&lt;&gt;'Tabelas auxiliares'!$C$240,T572&lt;&gt;'Tabelas auxiliares'!$C$241,T572&lt;&gt;'Tabelas auxiliares'!$D$240),"FOLHA DE PESSOAL",IF(Y572='Tabelas auxiliares'!$A$241,"CUSTEIO",IF(Y572='Tabelas auxiliares'!$A$240,"INVESTIMENTO","ERRO - VERIFICAR"))))</f>
        <v/>
      </c>
      <c r="AA572" s="46" t="str">
        <f t="shared" si="26"/>
        <v/>
      </c>
      <c r="AB572" s="206"/>
      <c r="AC572" s="206"/>
      <c r="AD572" s="205"/>
      <c r="AE572" s="54" t="str">
        <f t="shared" si="24"/>
        <v/>
      </c>
      <c r="AF572" s="54"/>
      <c r="AG572" s="54"/>
      <c r="AH572" s="54"/>
      <c r="AI572" s="54"/>
      <c r="AJ572" s="54"/>
      <c r="AK572" s="54"/>
      <c r="AL572" s="54"/>
      <c r="AM572" s="54"/>
      <c r="AN572" s="54"/>
      <c r="AO572" s="54"/>
      <c r="AP572" s="54"/>
    </row>
    <row r="573" spans="1:42" x14ac:dyDescent="0.25">
      <c r="A573" s="205"/>
      <c r="F573" s="33" t="str">
        <f>IFERROR(VLOOKUP(D573,'Tabelas auxiliares'!$A$3:$B$62,2,FALSE),"")</f>
        <v/>
      </c>
      <c r="G573" s="33" t="str">
        <f>IFERROR(VLOOKUP($B573,'Tabelas auxiliares'!$A$66:$C$106,2,FALSE),"")</f>
        <v/>
      </c>
      <c r="H573" s="33" t="str">
        <f>IFERROR(VLOOKUP($B573,'Tabelas auxiliares'!$A$66:$C$106,3,FALSE),"")</f>
        <v/>
      </c>
      <c r="I573" s="205"/>
      <c r="J573" s="205"/>
      <c r="K573" s="205"/>
      <c r="L573" s="205"/>
      <c r="M573" s="205"/>
      <c r="N573" s="205"/>
      <c r="O573" s="205"/>
      <c r="P573" s="205"/>
      <c r="Q573" s="205"/>
      <c r="R573" s="205"/>
      <c r="S573" s="205"/>
      <c r="T573" s="205"/>
      <c r="U573" s="205"/>
      <c r="V573" s="205"/>
      <c r="W573" s="205"/>
      <c r="X573" s="205"/>
      <c r="Y573" s="33" t="str">
        <f t="shared" si="25"/>
        <v/>
      </c>
      <c r="Z573" s="33" t="str">
        <f>IF(T573="","",IF(AND(T573&lt;&gt;'Tabelas auxiliares'!$B$240,T573&lt;&gt;'Tabelas auxiliares'!$B$241,T573&lt;&gt;'Tabelas auxiliares'!$C$240,T573&lt;&gt;'Tabelas auxiliares'!$C$241,T573&lt;&gt;'Tabelas auxiliares'!$D$240),"FOLHA DE PESSOAL",IF(Y573='Tabelas auxiliares'!$A$241,"CUSTEIO",IF(Y573='Tabelas auxiliares'!$A$240,"INVESTIMENTO","ERRO - VERIFICAR"))))</f>
        <v/>
      </c>
      <c r="AA573" s="46" t="str">
        <f t="shared" si="26"/>
        <v/>
      </c>
      <c r="AB573" s="206"/>
      <c r="AC573" s="206"/>
      <c r="AD573" s="205"/>
      <c r="AE573" s="54" t="str">
        <f t="shared" si="24"/>
        <v/>
      </c>
      <c r="AF573" s="54"/>
      <c r="AG573" s="54"/>
      <c r="AH573" s="54"/>
      <c r="AI573" s="54"/>
      <c r="AJ573" s="54"/>
      <c r="AK573" s="54"/>
      <c r="AL573" s="54"/>
      <c r="AM573" s="54"/>
      <c r="AN573" s="54"/>
      <c r="AO573" s="54"/>
      <c r="AP573" s="54"/>
    </row>
    <row r="574" spans="1:42" x14ac:dyDescent="0.25">
      <c r="A574" s="205"/>
      <c r="F574" s="33" t="str">
        <f>IFERROR(VLOOKUP(D574,'Tabelas auxiliares'!$A$3:$B$62,2,FALSE),"")</f>
        <v/>
      </c>
      <c r="G574" s="33" t="str">
        <f>IFERROR(VLOOKUP($B574,'Tabelas auxiliares'!$A$66:$C$106,2,FALSE),"")</f>
        <v/>
      </c>
      <c r="H574" s="33" t="str">
        <f>IFERROR(VLOOKUP($B574,'Tabelas auxiliares'!$A$66:$C$106,3,FALSE),"")</f>
        <v/>
      </c>
      <c r="I574" s="205"/>
      <c r="J574" s="205"/>
      <c r="K574" s="205"/>
      <c r="L574" s="205"/>
      <c r="M574" s="205"/>
      <c r="N574" s="205"/>
      <c r="O574" s="205"/>
      <c r="P574" s="205"/>
      <c r="Q574" s="205"/>
      <c r="R574" s="205"/>
      <c r="S574" s="205"/>
      <c r="T574" s="205"/>
      <c r="U574" s="205"/>
      <c r="V574" s="205"/>
      <c r="W574" s="205"/>
      <c r="X574" s="205"/>
      <c r="Y574" s="33" t="str">
        <f t="shared" si="25"/>
        <v/>
      </c>
      <c r="Z574" s="33" t="str">
        <f>IF(T574="","",IF(AND(T574&lt;&gt;'Tabelas auxiliares'!$B$240,T574&lt;&gt;'Tabelas auxiliares'!$B$241,T574&lt;&gt;'Tabelas auxiliares'!$C$240,T574&lt;&gt;'Tabelas auxiliares'!$C$241,T574&lt;&gt;'Tabelas auxiliares'!$D$240),"FOLHA DE PESSOAL",IF(Y574='Tabelas auxiliares'!$A$241,"CUSTEIO",IF(Y574='Tabelas auxiliares'!$A$240,"INVESTIMENTO","ERRO - VERIFICAR"))))</f>
        <v/>
      </c>
      <c r="AA574" s="46" t="str">
        <f t="shared" si="26"/>
        <v/>
      </c>
      <c r="AB574" s="206"/>
      <c r="AC574" s="206"/>
      <c r="AD574" s="205"/>
      <c r="AE574" s="54" t="str">
        <f t="shared" si="24"/>
        <v/>
      </c>
      <c r="AF574" s="54"/>
      <c r="AG574" s="54"/>
      <c r="AH574" s="54"/>
      <c r="AI574" s="54"/>
      <c r="AJ574" s="54"/>
      <c r="AK574" s="54"/>
      <c r="AL574" s="54"/>
      <c r="AM574" s="54"/>
      <c r="AN574" s="54"/>
      <c r="AO574" s="54"/>
      <c r="AP574" s="54"/>
    </row>
    <row r="575" spans="1:42" x14ac:dyDescent="0.25">
      <c r="A575" s="205"/>
      <c r="F575" s="33" t="str">
        <f>IFERROR(VLOOKUP(D575,'Tabelas auxiliares'!$A$3:$B$62,2,FALSE),"")</f>
        <v/>
      </c>
      <c r="G575" s="33" t="str">
        <f>IFERROR(VLOOKUP($B575,'Tabelas auxiliares'!$A$66:$C$106,2,FALSE),"")</f>
        <v/>
      </c>
      <c r="H575" s="33" t="str">
        <f>IFERROR(VLOOKUP($B575,'Tabelas auxiliares'!$A$66:$C$106,3,FALSE),"")</f>
        <v/>
      </c>
      <c r="I575" s="205"/>
      <c r="J575" s="205"/>
      <c r="K575" s="205"/>
      <c r="L575" s="205"/>
      <c r="M575" s="205"/>
      <c r="N575" s="205"/>
      <c r="O575" s="205"/>
      <c r="P575" s="205"/>
      <c r="Q575" s="205"/>
      <c r="R575" s="205"/>
      <c r="S575" s="205"/>
      <c r="T575" s="205"/>
      <c r="U575" s="205"/>
      <c r="V575" s="205"/>
      <c r="W575" s="205"/>
      <c r="X575" s="205"/>
      <c r="Y575" s="33" t="str">
        <f t="shared" si="25"/>
        <v/>
      </c>
      <c r="Z575" s="33" t="str">
        <f>IF(T575="","",IF(AND(T575&lt;&gt;'Tabelas auxiliares'!$B$240,T575&lt;&gt;'Tabelas auxiliares'!$B$241,T575&lt;&gt;'Tabelas auxiliares'!$C$240,T575&lt;&gt;'Tabelas auxiliares'!$C$241,T575&lt;&gt;'Tabelas auxiliares'!$D$240),"FOLHA DE PESSOAL",IF(Y575='Tabelas auxiliares'!$A$241,"CUSTEIO",IF(Y575='Tabelas auxiliares'!$A$240,"INVESTIMENTO","ERRO - VERIFICAR"))))</f>
        <v/>
      </c>
      <c r="AA575" s="46" t="str">
        <f t="shared" si="26"/>
        <v/>
      </c>
      <c r="AB575" s="206"/>
      <c r="AC575" s="206"/>
      <c r="AD575" s="205"/>
      <c r="AE575" s="54" t="str">
        <f t="shared" si="24"/>
        <v/>
      </c>
      <c r="AF575" s="54"/>
      <c r="AG575" s="54"/>
      <c r="AH575" s="54"/>
      <c r="AI575" s="54"/>
      <c r="AJ575" s="54"/>
      <c r="AK575" s="54"/>
      <c r="AL575" s="54"/>
      <c r="AM575" s="54"/>
      <c r="AN575" s="54"/>
      <c r="AO575" s="54"/>
      <c r="AP575" s="54"/>
    </row>
    <row r="576" spans="1:42" x14ac:dyDescent="0.25">
      <c r="A576" s="205"/>
      <c r="F576" s="33" t="str">
        <f>IFERROR(VLOOKUP(D576,'Tabelas auxiliares'!$A$3:$B$62,2,FALSE),"")</f>
        <v/>
      </c>
      <c r="G576" s="33" t="str">
        <f>IFERROR(VLOOKUP($B576,'Tabelas auxiliares'!$A$66:$C$106,2,FALSE),"")</f>
        <v/>
      </c>
      <c r="H576" s="33" t="str">
        <f>IFERROR(VLOOKUP($B576,'Tabelas auxiliares'!$A$66:$C$106,3,FALSE),"")</f>
        <v/>
      </c>
      <c r="I576" s="205"/>
      <c r="J576" s="205"/>
      <c r="K576" s="205"/>
      <c r="L576" s="205"/>
      <c r="M576" s="205"/>
      <c r="N576" s="205"/>
      <c r="O576" s="205"/>
      <c r="P576" s="205"/>
      <c r="Q576" s="205"/>
      <c r="R576" s="205"/>
      <c r="S576" s="205"/>
      <c r="T576" s="205"/>
      <c r="U576" s="205"/>
      <c r="V576" s="205"/>
      <c r="W576" s="205"/>
      <c r="X576" s="205"/>
      <c r="Y576" s="33" t="str">
        <f t="shared" si="25"/>
        <v/>
      </c>
      <c r="Z576" s="33" t="str">
        <f>IF(T576="","",IF(AND(T576&lt;&gt;'Tabelas auxiliares'!$B$240,T576&lt;&gt;'Tabelas auxiliares'!$B$241,T576&lt;&gt;'Tabelas auxiliares'!$C$240,T576&lt;&gt;'Tabelas auxiliares'!$C$241,T576&lt;&gt;'Tabelas auxiliares'!$D$240),"FOLHA DE PESSOAL",IF(Y576='Tabelas auxiliares'!$A$241,"CUSTEIO",IF(Y576='Tabelas auxiliares'!$A$240,"INVESTIMENTO","ERRO - VERIFICAR"))))</f>
        <v/>
      </c>
      <c r="AA576" s="46" t="str">
        <f t="shared" si="26"/>
        <v/>
      </c>
      <c r="AB576" s="206"/>
      <c r="AC576" s="206"/>
      <c r="AD576" s="205"/>
      <c r="AE576" s="54" t="str">
        <f t="shared" si="24"/>
        <v/>
      </c>
      <c r="AF576" s="54"/>
      <c r="AG576" s="54"/>
      <c r="AH576" s="54"/>
      <c r="AI576" s="54"/>
      <c r="AJ576" s="54"/>
      <c r="AK576" s="54"/>
      <c r="AL576" s="54"/>
      <c r="AM576" s="54"/>
      <c r="AN576" s="54"/>
      <c r="AO576" s="54"/>
      <c r="AP576" s="54"/>
    </row>
    <row r="577" spans="1:42" x14ac:dyDescent="0.25">
      <c r="A577" s="205"/>
      <c r="F577" s="33" t="str">
        <f>IFERROR(VLOOKUP(D577,'Tabelas auxiliares'!$A$3:$B$62,2,FALSE),"")</f>
        <v/>
      </c>
      <c r="G577" s="33" t="str">
        <f>IFERROR(VLOOKUP($B577,'Tabelas auxiliares'!$A$66:$C$106,2,FALSE),"")</f>
        <v/>
      </c>
      <c r="H577" s="33" t="str">
        <f>IFERROR(VLOOKUP($B577,'Tabelas auxiliares'!$A$66:$C$106,3,FALSE),"")</f>
        <v/>
      </c>
      <c r="I577" s="205"/>
      <c r="J577" s="205"/>
      <c r="K577" s="205"/>
      <c r="L577" s="205"/>
      <c r="M577" s="205"/>
      <c r="N577" s="205"/>
      <c r="O577" s="205"/>
      <c r="P577" s="205"/>
      <c r="Q577" s="205"/>
      <c r="R577" s="205"/>
      <c r="S577" s="205"/>
      <c r="T577" s="205"/>
      <c r="U577" s="205"/>
      <c r="V577" s="205"/>
      <c r="W577" s="205"/>
      <c r="X577" s="205"/>
      <c r="Y577" s="33" t="str">
        <f t="shared" si="25"/>
        <v/>
      </c>
      <c r="Z577" s="33" t="str">
        <f>IF(T577="","",IF(AND(T577&lt;&gt;'Tabelas auxiliares'!$B$240,T577&lt;&gt;'Tabelas auxiliares'!$B$241,T577&lt;&gt;'Tabelas auxiliares'!$C$240,T577&lt;&gt;'Tabelas auxiliares'!$C$241,T577&lt;&gt;'Tabelas auxiliares'!$D$240),"FOLHA DE PESSOAL",IF(Y577='Tabelas auxiliares'!$A$241,"CUSTEIO",IF(Y577='Tabelas auxiliares'!$A$240,"INVESTIMENTO","ERRO - VERIFICAR"))))</f>
        <v/>
      </c>
      <c r="AA577" s="46" t="str">
        <f t="shared" si="26"/>
        <v/>
      </c>
      <c r="AB577" s="206"/>
      <c r="AC577" s="206"/>
      <c r="AD577" s="205"/>
      <c r="AE577" s="54" t="str">
        <f t="shared" si="24"/>
        <v/>
      </c>
      <c r="AF577" s="54"/>
      <c r="AG577" s="54"/>
      <c r="AH577" s="54"/>
      <c r="AI577" s="54"/>
      <c r="AJ577" s="54"/>
      <c r="AK577" s="54"/>
      <c r="AL577" s="54"/>
      <c r="AM577" s="54"/>
      <c r="AN577" s="54"/>
      <c r="AO577" s="54"/>
      <c r="AP577" s="54"/>
    </row>
    <row r="578" spans="1:42" x14ac:dyDescent="0.25">
      <c r="A578" s="205"/>
      <c r="F578" s="33" t="str">
        <f>IFERROR(VLOOKUP(D578,'Tabelas auxiliares'!$A$3:$B$62,2,FALSE),"")</f>
        <v/>
      </c>
      <c r="G578" s="33" t="str">
        <f>IFERROR(VLOOKUP($B578,'Tabelas auxiliares'!$A$66:$C$106,2,FALSE),"")</f>
        <v/>
      </c>
      <c r="H578" s="33" t="str">
        <f>IFERROR(VLOOKUP($B578,'Tabelas auxiliares'!$A$66:$C$106,3,FALSE),"")</f>
        <v/>
      </c>
      <c r="I578" s="205"/>
      <c r="J578" s="205"/>
      <c r="K578" s="205"/>
      <c r="L578" s="205"/>
      <c r="M578" s="205"/>
      <c r="N578" s="205"/>
      <c r="O578" s="205"/>
      <c r="P578" s="205"/>
      <c r="Q578" s="205"/>
      <c r="R578" s="205"/>
      <c r="S578" s="205"/>
      <c r="T578" s="205"/>
      <c r="U578" s="205"/>
      <c r="V578" s="205"/>
      <c r="W578" s="205"/>
      <c r="X578" s="205"/>
      <c r="Y578" s="33" t="str">
        <f t="shared" si="25"/>
        <v/>
      </c>
      <c r="Z578" s="33" t="str">
        <f>IF(T578="","",IF(AND(T578&lt;&gt;'Tabelas auxiliares'!$B$240,T578&lt;&gt;'Tabelas auxiliares'!$B$241,T578&lt;&gt;'Tabelas auxiliares'!$C$240,T578&lt;&gt;'Tabelas auxiliares'!$C$241,T578&lt;&gt;'Tabelas auxiliares'!$D$240),"FOLHA DE PESSOAL",IF(Y578='Tabelas auxiliares'!$A$241,"CUSTEIO",IF(Y578='Tabelas auxiliares'!$A$240,"INVESTIMENTO","ERRO - VERIFICAR"))))</f>
        <v/>
      </c>
      <c r="AA578" s="46" t="str">
        <f t="shared" si="26"/>
        <v/>
      </c>
      <c r="AB578" s="206"/>
      <c r="AC578" s="206"/>
      <c r="AD578" s="205"/>
      <c r="AE578" s="54" t="str">
        <f t="shared" si="24"/>
        <v/>
      </c>
      <c r="AF578" s="54"/>
      <c r="AG578" s="54"/>
      <c r="AH578" s="54"/>
      <c r="AI578" s="54"/>
      <c r="AJ578" s="54"/>
      <c r="AK578" s="54"/>
      <c r="AL578" s="54"/>
      <c r="AM578" s="54"/>
      <c r="AN578" s="54"/>
      <c r="AO578" s="54"/>
      <c r="AP578" s="54"/>
    </row>
    <row r="579" spans="1:42" x14ac:dyDescent="0.25">
      <c r="A579" s="205"/>
      <c r="F579" s="33" t="str">
        <f>IFERROR(VLOOKUP(D579,'Tabelas auxiliares'!$A$3:$B$62,2,FALSE),"")</f>
        <v/>
      </c>
      <c r="G579" s="33" t="str">
        <f>IFERROR(VLOOKUP($B579,'Tabelas auxiliares'!$A$66:$C$106,2,FALSE),"")</f>
        <v/>
      </c>
      <c r="H579" s="33" t="str">
        <f>IFERROR(VLOOKUP($B579,'Tabelas auxiliares'!$A$66:$C$106,3,FALSE),"")</f>
        <v/>
      </c>
      <c r="I579" s="205"/>
      <c r="J579" s="205"/>
      <c r="K579" s="205"/>
      <c r="L579" s="205"/>
      <c r="M579" s="205"/>
      <c r="N579" s="205"/>
      <c r="O579" s="205"/>
      <c r="P579" s="205"/>
      <c r="Q579" s="205"/>
      <c r="R579" s="205"/>
      <c r="S579" s="205"/>
      <c r="T579" s="205"/>
      <c r="U579" s="205"/>
      <c r="V579" s="205"/>
      <c r="W579" s="205"/>
      <c r="X579" s="205"/>
      <c r="Y579" s="33" t="str">
        <f t="shared" si="25"/>
        <v/>
      </c>
      <c r="Z579" s="33" t="str">
        <f>IF(T579="","",IF(AND(T579&lt;&gt;'Tabelas auxiliares'!$B$240,T579&lt;&gt;'Tabelas auxiliares'!$B$241,T579&lt;&gt;'Tabelas auxiliares'!$C$240,T579&lt;&gt;'Tabelas auxiliares'!$C$241,T579&lt;&gt;'Tabelas auxiliares'!$D$240),"FOLHA DE PESSOAL",IF(Y579='Tabelas auxiliares'!$A$241,"CUSTEIO",IF(Y579='Tabelas auxiliares'!$A$240,"INVESTIMENTO","ERRO - VERIFICAR"))))</f>
        <v/>
      </c>
      <c r="AA579" s="46" t="str">
        <f t="shared" si="26"/>
        <v/>
      </c>
      <c r="AB579" s="206"/>
      <c r="AC579" s="206"/>
      <c r="AD579" s="205"/>
      <c r="AE579" s="54" t="str">
        <f t="shared" si="24"/>
        <v/>
      </c>
      <c r="AF579" s="54"/>
      <c r="AG579" s="54"/>
      <c r="AH579" s="54"/>
      <c r="AI579" s="54"/>
      <c r="AJ579" s="54"/>
      <c r="AK579" s="54"/>
      <c r="AL579" s="54"/>
      <c r="AM579" s="54"/>
      <c r="AN579" s="54"/>
      <c r="AO579" s="54"/>
      <c r="AP579" s="54"/>
    </row>
    <row r="580" spans="1:42" x14ac:dyDescent="0.25">
      <c r="A580" s="205"/>
      <c r="F580" s="33" t="str">
        <f>IFERROR(VLOOKUP(D580,'Tabelas auxiliares'!$A$3:$B$62,2,FALSE),"")</f>
        <v/>
      </c>
      <c r="G580" s="33" t="str">
        <f>IFERROR(VLOOKUP($B580,'Tabelas auxiliares'!$A$66:$C$106,2,FALSE),"")</f>
        <v/>
      </c>
      <c r="H580" s="33" t="str">
        <f>IFERROR(VLOOKUP($B580,'Tabelas auxiliares'!$A$66:$C$106,3,FALSE),"")</f>
        <v/>
      </c>
      <c r="I580" s="205"/>
      <c r="J580" s="205"/>
      <c r="K580" s="205"/>
      <c r="L580" s="205"/>
      <c r="M580" s="205"/>
      <c r="N580" s="205"/>
      <c r="O580" s="205"/>
      <c r="P580" s="205"/>
      <c r="Q580" s="205"/>
      <c r="R580" s="205"/>
      <c r="S580" s="205"/>
      <c r="T580" s="205"/>
      <c r="U580" s="205"/>
      <c r="V580" s="205"/>
      <c r="W580" s="205"/>
      <c r="X580" s="205"/>
      <c r="Y580" s="33" t="str">
        <f t="shared" si="25"/>
        <v/>
      </c>
      <c r="Z580" s="33" t="str">
        <f>IF(T580="","",IF(AND(T580&lt;&gt;'Tabelas auxiliares'!$B$240,T580&lt;&gt;'Tabelas auxiliares'!$B$241,T580&lt;&gt;'Tabelas auxiliares'!$C$240,T580&lt;&gt;'Tabelas auxiliares'!$C$241,T580&lt;&gt;'Tabelas auxiliares'!$D$240),"FOLHA DE PESSOAL",IF(Y580='Tabelas auxiliares'!$A$241,"CUSTEIO",IF(Y580='Tabelas auxiliares'!$A$240,"INVESTIMENTO","ERRO - VERIFICAR"))))</f>
        <v/>
      </c>
      <c r="AA580" s="46" t="str">
        <f t="shared" si="26"/>
        <v/>
      </c>
      <c r="AB580" s="206"/>
      <c r="AC580" s="206"/>
      <c r="AD580" s="205"/>
      <c r="AE580" s="54" t="str">
        <f t="shared" si="24"/>
        <v/>
      </c>
      <c r="AF580" s="54"/>
      <c r="AG580" s="54"/>
      <c r="AH580" s="54"/>
      <c r="AI580" s="54"/>
      <c r="AJ580" s="54"/>
      <c r="AK580" s="54"/>
      <c r="AL580" s="54"/>
      <c r="AM580" s="54"/>
      <c r="AN580" s="54"/>
      <c r="AO580" s="54"/>
      <c r="AP580" s="54"/>
    </row>
    <row r="581" spans="1:42" x14ac:dyDescent="0.25">
      <c r="A581" s="205"/>
      <c r="F581" s="33" t="str">
        <f>IFERROR(VLOOKUP(D581,'Tabelas auxiliares'!$A$3:$B$62,2,FALSE),"")</f>
        <v/>
      </c>
      <c r="G581" s="33" t="str">
        <f>IFERROR(VLOOKUP($B581,'Tabelas auxiliares'!$A$66:$C$106,2,FALSE),"")</f>
        <v/>
      </c>
      <c r="H581" s="33" t="str">
        <f>IFERROR(VLOOKUP($B581,'Tabelas auxiliares'!$A$66:$C$106,3,FALSE),"")</f>
        <v/>
      </c>
      <c r="I581" s="205"/>
      <c r="J581" s="205"/>
      <c r="K581" s="205"/>
      <c r="L581" s="205"/>
      <c r="M581" s="205"/>
      <c r="N581" s="205"/>
      <c r="O581" s="205"/>
      <c r="P581" s="205"/>
      <c r="Q581" s="205"/>
      <c r="R581" s="205"/>
      <c r="S581" s="205"/>
      <c r="T581" s="205"/>
      <c r="U581" s="205"/>
      <c r="V581" s="205"/>
      <c r="W581" s="205"/>
      <c r="X581" s="205"/>
      <c r="Y581" s="33" t="str">
        <f t="shared" si="25"/>
        <v/>
      </c>
      <c r="Z581" s="33" t="str">
        <f>IF(T581="","",IF(AND(T581&lt;&gt;'Tabelas auxiliares'!$B$240,T581&lt;&gt;'Tabelas auxiliares'!$B$241,T581&lt;&gt;'Tabelas auxiliares'!$C$240,T581&lt;&gt;'Tabelas auxiliares'!$C$241,T581&lt;&gt;'Tabelas auxiliares'!$D$240),"FOLHA DE PESSOAL",IF(Y581='Tabelas auxiliares'!$A$241,"CUSTEIO",IF(Y581='Tabelas auxiliares'!$A$240,"INVESTIMENTO","ERRO - VERIFICAR"))))</f>
        <v/>
      </c>
      <c r="AA581" s="46" t="str">
        <f t="shared" si="26"/>
        <v/>
      </c>
      <c r="AB581" s="206"/>
      <c r="AC581" s="206"/>
      <c r="AD581" s="205"/>
      <c r="AE581" s="54" t="str">
        <f t="shared" ref="AE581:AE644" si="27">LEFT(X581,4)</f>
        <v/>
      </c>
      <c r="AF581" s="54"/>
      <c r="AG581" s="54"/>
      <c r="AH581" s="54"/>
      <c r="AI581" s="54"/>
      <c r="AJ581" s="54"/>
      <c r="AK581" s="54"/>
      <c r="AL581" s="54"/>
      <c r="AM581" s="54"/>
      <c r="AN581" s="54"/>
      <c r="AO581" s="54"/>
      <c r="AP581" s="54"/>
    </row>
    <row r="582" spans="1:42" x14ac:dyDescent="0.25">
      <c r="A582" s="205"/>
      <c r="F582" s="33" t="str">
        <f>IFERROR(VLOOKUP(D582,'Tabelas auxiliares'!$A$3:$B$62,2,FALSE),"")</f>
        <v/>
      </c>
      <c r="G582" s="33" t="str">
        <f>IFERROR(VLOOKUP($B582,'Tabelas auxiliares'!$A$66:$C$106,2,FALSE),"")</f>
        <v/>
      </c>
      <c r="H582" s="33" t="str">
        <f>IFERROR(VLOOKUP($B582,'Tabelas auxiliares'!$A$66:$C$106,3,FALSE),"")</f>
        <v/>
      </c>
      <c r="I582" s="205"/>
      <c r="J582" s="205"/>
      <c r="K582" s="205"/>
      <c r="L582" s="205"/>
      <c r="M582" s="205"/>
      <c r="N582" s="205"/>
      <c r="O582" s="205"/>
      <c r="P582" s="205"/>
      <c r="Q582" s="205"/>
      <c r="R582" s="205"/>
      <c r="S582" s="205"/>
      <c r="T582" s="205"/>
      <c r="U582" s="205"/>
      <c r="V582" s="205"/>
      <c r="W582" s="205"/>
      <c r="X582" s="205"/>
      <c r="Y582" s="33" t="str">
        <f t="shared" si="25"/>
        <v/>
      </c>
      <c r="Z582" s="33" t="str">
        <f>IF(T582="","",IF(AND(T582&lt;&gt;'Tabelas auxiliares'!$B$240,T582&lt;&gt;'Tabelas auxiliares'!$B$241,T582&lt;&gt;'Tabelas auxiliares'!$C$240,T582&lt;&gt;'Tabelas auxiliares'!$C$241,T582&lt;&gt;'Tabelas auxiliares'!$D$240),"FOLHA DE PESSOAL",IF(Y582='Tabelas auxiliares'!$A$241,"CUSTEIO",IF(Y582='Tabelas auxiliares'!$A$240,"INVESTIMENTO","ERRO - VERIFICAR"))))</f>
        <v/>
      </c>
      <c r="AA582" s="46" t="str">
        <f t="shared" si="26"/>
        <v/>
      </c>
      <c r="AB582" s="206"/>
      <c r="AC582" s="206"/>
      <c r="AD582" s="206"/>
      <c r="AE582" s="54" t="str">
        <f t="shared" si="27"/>
        <v/>
      </c>
    </row>
    <row r="583" spans="1:42" x14ac:dyDescent="0.25">
      <c r="A583" s="205"/>
      <c r="F583" s="33" t="str">
        <f>IFERROR(VLOOKUP(D583,'Tabelas auxiliares'!$A$3:$B$62,2,FALSE),"")</f>
        <v/>
      </c>
      <c r="G583" s="33" t="str">
        <f>IFERROR(VLOOKUP($B583,'Tabelas auxiliares'!$A$66:$C$106,2,FALSE),"")</f>
        <v/>
      </c>
      <c r="H583" s="33" t="str">
        <f>IFERROR(VLOOKUP($B583,'Tabelas auxiliares'!$A$66:$C$106,3,FALSE),"")</f>
        <v/>
      </c>
      <c r="I583" s="205"/>
      <c r="J583" s="205"/>
      <c r="K583" s="205"/>
      <c r="L583" s="205"/>
      <c r="M583" s="205"/>
      <c r="N583" s="205"/>
      <c r="O583" s="205"/>
      <c r="P583" s="205"/>
      <c r="Q583" s="205"/>
      <c r="R583" s="205"/>
      <c r="S583" s="205"/>
      <c r="T583" s="205"/>
      <c r="U583" s="205"/>
      <c r="V583" s="205"/>
      <c r="W583" s="205"/>
      <c r="X583" s="205"/>
      <c r="Y583" s="33" t="str">
        <f t="shared" si="25"/>
        <v/>
      </c>
      <c r="Z583" s="33" t="str">
        <f>IF(T583="","",IF(AND(T583&lt;&gt;'Tabelas auxiliares'!$B$240,T583&lt;&gt;'Tabelas auxiliares'!$B$241,T583&lt;&gt;'Tabelas auxiliares'!$C$240,T583&lt;&gt;'Tabelas auxiliares'!$C$241,T583&lt;&gt;'Tabelas auxiliares'!$D$240),"FOLHA DE PESSOAL",IF(Y583='Tabelas auxiliares'!$A$241,"CUSTEIO",IF(Y583='Tabelas auxiliares'!$A$240,"INVESTIMENTO","ERRO - VERIFICAR"))))</f>
        <v/>
      </c>
      <c r="AA583" s="46" t="str">
        <f t="shared" si="26"/>
        <v/>
      </c>
      <c r="AB583" s="206"/>
      <c r="AC583" s="206"/>
      <c r="AD583" s="206"/>
      <c r="AE583" s="54" t="str">
        <f t="shared" si="27"/>
        <v/>
      </c>
    </row>
    <row r="584" spans="1:42" x14ac:dyDescent="0.25">
      <c r="A584" s="205"/>
      <c r="F584" s="33" t="str">
        <f>IFERROR(VLOOKUP(D584,'Tabelas auxiliares'!$A$3:$B$62,2,FALSE),"")</f>
        <v/>
      </c>
      <c r="G584" s="33" t="str">
        <f>IFERROR(VLOOKUP($B584,'Tabelas auxiliares'!$A$66:$C$106,2,FALSE),"")</f>
        <v/>
      </c>
      <c r="H584" s="33" t="str">
        <f>IFERROR(VLOOKUP($B584,'Tabelas auxiliares'!$A$66:$C$106,3,FALSE),"")</f>
        <v/>
      </c>
      <c r="I584" s="205"/>
      <c r="J584" s="205"/>
      <c r="K584" s="205"/>
      <c r="L584" s="205"/>
      <c r="M584" s="205"/>
      <c r="N584" s="205"/>
      <c r="O584" s="205"/>
      <c r="P584" s="205"/>
      <c r="Q584" s="205"/>
      <c r="R584" s="205"/>
      <c r="S584" s="205"/>
      <c r="T584" s="205"/>
      <c r="U584" s="205"/>
      <c r="V584" s="205"/>
      <c r="W584" s="205"/>
      <c r="X584" s="205"/>
      <c r="Y584" s="33" t="str">
        <f t="shared" si="25"/>
        <v/>
      </c>
      <c r="Z584" s="33" t="str">
        <f>IF(T584="","",IF(AND(T584&lt;&gt;'Tabelas auxiliares'!$B$240,T584&lt;&gt;'Tabelas auxiliares'!$B$241,T584&lt;&gt;'Tabelas auxiliares'!$C$240,T584&lt;&gt;'Tabelas auxiliares'!$C$241,T584&lt;&gt;'Tabelas auxiliares'!$D$240),"FOLHA DE PESSOAL",IF(Y584='Tabelas auxiliares'!$A$241,"CUSTEIO",IF(Y584='Tabelas auxiliares'!$A$240,"INVESTIMENTO","ERRO - VERIFICAR"))))</f>
        <v/>
      </c>
      <c r="AA584" s="46" t="str">
        <f t="shared" si="26"/>
        <v/>
      </c>
      <c r="AB584" s="206"/>
      <c r="AC584" s="206"/>
      <c r="AD584" s="206"/>
      <c r="AE584" s="54" t="str">
        <f t="shared" si="27"/>
        <v/>
      </c>
    </row>
    <row r="585" spans="1:42" x14ac:dyDescent="0.25">
      <c r="A585" s="205"/>
      <c r="F585" s="33" t="str">
        <f>IFERROR(VLOOKUP(D585,'Tabelas auxiliares'!$A$3:$B$62,2,FALSE),"")</f>
        <v/>
      </c>
      <c r="G585" s="33" t="str">
        <f>IFERROR(VLOOKUP($B585,'Tabelas auxiliares'!$A$66:$C$106,2,FALSE),"")</f>
        <v/>
      </c>
      <c r="H585" s="33" t="str">
        <f>IFERROR(VLOOKUP($B585,'Tabelas auxiliares'!$A$66:$C$106,3,FALSE),"")</f>
        <v/>
      </c>
      <c r="I585" s="205"/>
      <c r="J585" s="205"/>
      <c r="K585" s="205"/>
      <c r="L585" s="205"/>
      <c r="M585" s="205"/>
      <c r="N585" s="205"/>
      <c r="O585" s="205"/>
      <c r="P585" s="205"/>
      <c r="Q585" s="205"/>
      <c r="R585" s="205"/>
      <c r="S585" s="205"/>
      <c r="T585" s="205"/>
      <c r="U585" s="205"/>
      <c r="V585" s="205"/>
      <c r="W585" s="205"/>
      <c r="X585" s="205"/>
      <c r="Y585" s="33" t="str">
        <f t="shared" si="25"/>
        <v/>
      </c>
      <c r="Z585" s="33" t="str">
        <f>IF(T585="","",IF(AND(T585&lt;&gt;'Tabelas auxiliares'!$B$240,T585&lt;&gt;'Tabelas auxiliares'!$B$241,T585&lt;&gt;'Tabelas auxiliares'!$C$240,T585&lt;&gt;'Tabelas auxiliares'!$C$241,T585&lt;&gt;'Tabelas auxiliares'!$D$240),"FOLHA DE PESSOAL",IF(Y585='Tabelas auxiliares'!$A$241,"CUSTEIO",IF(Y585='Tabelas auxiliares'!$A$240,"INVESTIMENTO","ERRO - VERIFICAR"))))</f>
        <v/>
      </c>
      <c r="AA585" s="46" t="str">
        <f t="shared" si="26"/>
        <v/>
      </c>
      <c r="AB585" s="206"/>
      <c r="AC585" s="206"/>
      <c r="AD585" s="206"/>
      <c r="AE585" s="54" t="str">
        <f t="shared" si="27"/>
        <v/>
      </c>
    </row>
    <row r="586" spans="1:42" x14ac:dyDescent="0.25">
      <c r="A586" s="205"/>
      <c r="F586" s="33" t="str">
        <f>IFERROR(VLOOKUP(D586,'Tabelas auxiliares'!$A$3:$B$62,2,FALSE),"")</f>
        <v/>
      </c>
      <c r="G586" s="33" t="str">
        <f>IFERROR(VLOOKUP($B586,'Tabelas auxiliares'!$A$66:$C$106,2,FALSE),"")</f>
        <v/>
      </c>
      <c r="H586" s="33" t="str">
        <f>IFERROR(VLOOKUP($B586,'Tabelas auxiliares'!$A$66:$C$106,3,FALSE),"")</f>
        <v/>
      </c>
      <c r="I586" s="205"/>
      <c r="J586" s="205"/>
      <c r="K586" s="205"/>
      <c r="L586" s="205"/>
      <c r="M586" s="205"/>
      <c r="N586" s="205"/>
      <c r="O586" s="205"/>
      <c r="P586" s="205"/>
      <c r="Q586" s="205"/>
      <c r="R586" s="205"/>
      <c r="S586" s="205"/>
      <c r="T586" s="205"/>
      <c r="U586" s="205"/>
      <c r="V586" s="205"/>
      <c r="W586" s="205"/>
      <c r="X586" s="205"/>
      <c r="Y586" s="33" t="str">
        <f t="shared" si="25"/>
        <v/>
      </c>
      <c r="Z586" s="33" t="str">
        <f>IF(T586="","",IF(AND(T586&lt;&gt;'Tabelas auxiliares'!$B$240,T586&lt;&gt;'Tabelas auxiliares'!$B$241,T586&lt;&gt;'Tabelas auxiliares'!$C$240,T586&lt;&gt;'Tabelas auxiliares'!$C$241,T586&lt;&gt;'Tabelas auxiliares'!$D$240),"FOLHA DE PESSOAL",IF(Y586='Tabelas auxiliares'!$A$241,"CUSTEIO",IF(Y586='Tabelas auxiliares'!$A$240,"INVESTIMENTO","ERRO - VERIFICAR"))))</f>
        <v/>
      </c>
      <c r="AA586" s="46" t="str">
        <f t="shared" si="26"/>
        <v/>
      </c>
      <c r="AB586" s="206"/>
      <c r="AC586" s="206"/>
      <c r="AD586" s="206"/>
      <c r="AE586" s="54" t="str">
        <f t="shared" si="27"/>
        <v/>
      </c>
    </row>
    <row r="587" spans="1:42" x14ac:dyDescent="0.25">
      <c r="A587" s="205"/>
      <c r="F587" s="33" t="str">
        <f>IFERROR(VLOOKUP(D587,'Tabelas auxiliares'!$A$3:$B$62,2,FALSE),"")</f>
        <v/>
      </c>
      <c r="G587" s="33" t="str">
        <f>IFERROR(VLOOKUP($B587,'Tabelas auxiliares'!$A$66:$C$106,2,FALSE),"")</f>
        <v/>
      </c>
      <c r="H587" s="33" t="str">
        <f>IFERROR(VLOOKUP($B587,'Tabelas auxiliares'!$A$66:$C$106,3,FALSE),"")</f>
        <v/>
      </c>
      <c r="I587" s="205"/>
      <c r="J587" s="205"/>
      <c r="K587" s="205"/>
      <c r="L587" s="205"/>
      <c r="M587" s="205"/>
      <c r="N587" s="205"/>
      <c r="O587" s="205"/>
      <c r="P587" s="205"/>
      <c r="Q587" s="205"/>
      <c r="R587" s="205"/>
      <c r="S587" s="205"/>
      <c r="T587" s="205"/>
      <c r="U587" s="205"/>
      <c r="V587" s="205"/>
      <c r="W587" s="205"/>
      <c r="X587" s="205"/>
      <c r="Y587" s="33" t="str">
        <f t="shared" si="25"/>
        <v/>
      </c>
      <c r="Z587" s="33" t="str">
        <f>IF(T587="","",IF(AND(T587&lt;&gt;'Tabelas auxiliares'!$B$240,T587&lt;&gt;'Tabelas auxiliares'!$B$241,T587&lt;&gt;'Tabelas auxiliares'!$C$240,T587&lt;&gt;'Tabelas auxiliares'!$C$241,T587&lt;&gt;'Tabelas auxiliares'!$D$240),"FOLHA DE PESSOAL",IF(Y587='Tabelas auxiliares'!$A$241,"CUSTEIO",IF(Y587='Tabelas auxiliares'!$A$240,"INVESTIMENTO","ERRO - VERIFICAR"))))</f>
        <v/>
      </c>
      <c r="AA587" s="46" t="str">
        <f t="shared" si="26"/>
        <v/>
      </c>
      <c r="AB587" s="206"/>
      <c r="AC587" s="206"/>
      <c r="AD587" s="205"/>
      <c r="AE587" s="54" t="str">
        <f t="shared" si="27"/>
        <v/>
      </c>
    </row>
    <row r="588" spans="1:42" x14ac:dyDescent="0.25">
      <c r="A588" s="205"/>
      <c r="F588" s="33" t="str">
        <f>IFERROR(VLOOKUP(D588,'Tabelas auxiliares'!$A$3:$B$62,2,FALSE),"")</f>
        <v/>
      </c>
      <c r="G588" s="33" t="str">
        <f>IFERROR(VLOOKUP($B588,'Tabelas auxiliares'!$A$66:$C$106,2,FALSE),"")</f>
        <v/>
      </c>
      <c r="H588" s="33" t="str">
        <f>IFERROR(VLOOKUP($B588,'Tabelas auxiliares'!$A$66:$C$106,3,FALSE),"")</f>
        <v/>
      </c>
      <c r="I588" s="205"/>
      <c r="J588" s="205"/>
      <c r="K588" s="205"/>
      <c r="L588" s="205"/>
      <c r="M588" s="205"/>
      <c r="N588" s="205"/>
      <c r="O588" s="205"/>
      <c r="P588" s="205"/>
      <c r="Q588" s="205"/>
      <c r="R588" s="205"/>
      <c r="S588" s="205"/>
      <c r="T588" s="205"/>
      <c r="U588" s="205"/>
      <c r="V588" s="205"/>
      <c r="W588" s="205"/>
      <c r="X588" s="205"/>
      <c r="Y588" s="33" t="str">
        <f t="shared" si="25"/>
        <v/>
      </c>
      <c r="Z588" s="33" t="str">
        <f>IF(T588="","",IF(AND(T588&lt;&gt;'Tabelas auxiliares'!$B$240,T588&lt;&gt;'Tabelas auxiliares'!$B$241,T588&lt;&gt;'Tabelas auxiliares'!$C$240,T588&lt;&gt;'Tabelas auxiliares'!$C$241,T588&lt;&gt;'Tabelas auxiliares'!$D$240),"FOLHA DE PESSOAL",IF(Y588='Tabelas auxiliares'!$A$241,"CUSTEIO",IF(Y588='Tabelas auxiliares'!$A$240,"INVESTIMENTO","ERRO - VERIFICAR"))))</f>
        <v/>
      </c>
      <c r="AA588" s="46" t="str">
        <f t="shared" si="26"/>
        <v/>
      </c>
      <c r="AB588" s="206"/>
      <c r="AC588" s="206"/>
      <c r="AD588" s="206"/>
      <c r="AE588" s="54" t="str">
        <f t="shared" si="27"/>
        <v/>
      </c>
    </row>
    <row r="589" spans="1:42" x14ac:dyDescent="0.25">
      <c r="A589" s="205"/>
      <c r="F589" s="33" t="str">
        <f>IFERROR(VLOOKUP(D589,'Tabelas auxiliares'!$A$3:$B$62,2,FALSE),"")</f>
        <v/>
      </c>
      <c r="G589" s="33" t="str">
        <f>IFERROR(VLOOKUP($B589,'Tabelas auxiliares'!$A$66:$C$106,2,FALSE),"")</f>
        <v/>
      </c>
      <c r="H589" s="33" t="str">
        <f>IFERROR(VLOOKUP($B589,'Tabelas auxiliares'!$A$66:$C$106,3,FALSE),"")</f>
        <v/>
      </c>
      <c r="I589" s="205"/>
      <c r="J589" s="205"/>
      <c r="K589" s="205"/>
      <c r="L589" s="205"/>
      <c r="M589" s="205"/>
      <c r="N589" s="205"/>
      <c r="O589" s="205"/>
      <c r="P589" s="205"/>
      <c r="Q589" s="205"/>
      <c r="R589" s="205"/>
      <c r="S589" s="205"/>
      <c r="T589" s="205"/>
      <c r="U589" s="205"/>
      <c r="V589" s="205"/>
      <c r="W589" s="205"/>
      <c r="X589" s="205"/>
      <c r="Y589" s="33" t="str">
        <f t="shared" si="25"/>
        <v/>
      </c>
      <c r="Z589" s="33" t="str">
        <f>IF(T589="","",IF(AND(T589&lt;&gt;'Tabelas auxiliares'!$B$240,T589&lt;&gt;'Tabelas auxiliares'!$B$241,T589&lt;&gt;'Tabelas auxiliares'!$C$240,T589&lt;&gt;'Tabelas auxiliares'!$C$241,T589&lt;&gt;'Tabelas auxiliares'!$D$240),"FOLHA DE PESSOAL",IF(Y589='Tabelas auxiliares'!$A$241,"CUSTEIO",IF(Y589='Tabelas auxiliares'!$A$240,"INVESTIMENTO","ERRO - VERIFICAR"))))</f>
        <v/>
      </c>
      <c r="AA589" s="46" t="str">
        <f t="shared" si="26"/>
        <v/>
      </c>
      <c r="AB589" s="206"/>
      <c r="AC589" s="206"/>
      <c r="AD589" s="206"/>
      <c r="AE589" s="54" t="str">
        <f t="shared" si="27"/>
        <v/>
      </c>
    </row>
    <row r="590" spans="1:42" x14ac:dyDescent="0.25">
      <c r="A590" s="205"/>
      <c r="F590" s="33" t="str">
        <f>IFERROR(VLOOKUP(D590,'Tabelas auxiliares'!$A$3:$B$62,2,FALSE),"")</f>
        <v/>
      </c>
      <c r="G590" s="33" t="str">
        <f>IFERROR(VLOOKUP($B590,'Tabelas auxiliares'!$A$66:$C$106,2,FALSE),"")</f>
        <v/>
      </c>
      <c r="H590" s="33" t="str">
        <f>IFERROR(VLOOKUP($B590,'Tabelas auxiliares'!$A$66:$C$106,3,FALSE),"")</f>
        <v/>
      </c>
      <c r="I590" s="205"/>
      <c r="J590" s="205"/>
      <c r="K590" s="205"/>
      <c r="L590" s="205"/>
      <c r="M590" s="205"/>
      <c r="N590" s="205"/>
      <c r="O590" s="205"/>
      <c r="P590" s="205"/>
      <c r="Q590" s="205"/>
      <c r="R590" s="205"/>
      <c r="S590" s="205"/>
      <c r="T590" s="205"/>
      <c r="U590" s="205"/>
      <c r="V590" s="205"/>
      <c r="W590" s="205"/>
      <c r="X590" s="205"/>
      <c r="Y590" s="33" t="str">
        <f t="shared" si="25"/>
        <v/>
      </c>
      <c r="Z590" s="33" t="str">
        <f>IF(T590="","",IF(AND(T590&lt;&gt;'Tabelas auxiliares'!$B$240,T590&lt;&gt;'Tabelas auxiliares'!$B$241,T590&lt;&gt;'Tabelas auxiliares'!$C$240,T590&lt;&gt;'Tabelas auxiliares'!$C$241,T590&lt;&gt;'Tabelas auxiliares'!$D$240),"FOLHA DE PESSOAL",IF(Y590='Tabelas auxiliares'!$A$241,"CUSTEIO",IF(Y590='Tabelas auxiliares'!$A$240,"INVESTIMENTO","ERRO - VERIFICAR"))))</f>
        <v/>
      </c>
      <c r="AA590" s="46" t="str">
        <f t="shared" si="26"/>
        <v/>
      </c>
      <c r="AB590" s="206"/>
      <c r="AC590" s="206"/>
      <c r="AD590" s="206"/>
      <c r="AE590" s="54" t="str">
        <f t="shared" si="27"/>
        <v/>
      </c>
    </row>
    <row r="591" spans="1:42" x14ac:dyDescent="0.25">
      <c r="A591" s="205"/>
      <c r="F591" s="33" t="str">
        <f>IFERROR(VLOOKUP(D591,'Tabelas auxiliares'!$A$3:$B$62,2,FALSE),"")</f>
        <v/>
      </c>
      <c r="G591" s="33" t="str">
        <f>IFERROR(VLOOKUP($B591,'Tabelas auxiliares'!$A$66:$C$106,2,FALSE),"")</f>
        <v/>
      </c>
      <c r="H591" s="33" t="str">
        <f>IFERROR(VLOOKUP($B591,'Tabelas auxiliares'!$A$66:$C$106,3,FALSE),"")</f>
        <v/>
      </c>
      <c r="I591" s="205"/>
      <c r="J591" s="205"/>
      <c r="K591" s="205"/>
      <c r="L591" s="205"/>
      <c r="M591" s="205"/>
      <c r="N591" s="205"/>
      <c r="O591" s="205"/>
      <c r="P591" s="205"/>
      <c r="Q591" s="205"/>
      <c r="R591" s="205"/>
      <c r="S591" s="205"/>
      <c r="T591" s="205"/>
      <c r="U591" s="205"/>
      <c r="V591" s="205"/>
      <c r="W591" s="205"/>
      <c r="X591" s="205"/>
      <c r="Y591" s="33" t="str">
        <f t="shared" si="25"/>
        <v/>
      </c>
      <c r="Z591" s="33" t="str">
        <f>IF(T591="","",IF(AND(T591&lt;&gt;'Tabelas auxiliares'!$B$240,T591&lt;&gt;'Tabelas auxiliares'!$B$241,T591&lt;&gt;'Tabelas auxiliares'!$C$240,T591&lt;&gt;'Tabelas auxiliares'!$C$241,T591&lt;&gt;'Tabelas auxiliares'!$D$240),"FOLHA DE PESSOAL",IF(Y591='Tabelas auxiliares'!$A$241,"CUSTEIO",IF(Y591='Tabelas auxiliares'!$A$240,"INVESTIMENTO","ERRO - VERIFICAR"))))</f>
        <v/>
      </c>
      <c r="AA591" s="46" t="str">
        <f t="shared" si="26"/>
        <v/>
      </c>
      <c r="AB591" s="206"/>
      <c r="AC591" s="206"/>
      <c r="AD591" s="206"/>
      <c r="AE591" s="54" t="str">
        <f t="shared" si="27"/>
        <v/>
      </c>
    </row>
    <row r="592" spans="1:42" x14ac:dyDescent="0.25">
      <c r="A592" s="205"/>
      <c r="F592" s="33" t="str">
        <f>IFERROR(VLOOKUP(D592,'Tabelas auxiliares'!$A$3:$B$62,2,FALSE),"")</f>
        <v/>
      </c>
      <c r="G592" s="33" t="str">
        <f>IFERROR(VLOOKUP($B592,'Tabelas auxiliares'!$A$66:$C$106,2,FALSE),"")</f>
        <v/>
      </c>
      <c r="H592" s="33" t="str">
        <f>IFERROR(VLOOKUP($B592,'Tabelas auxiliares'!$A$66:$C$106,3,FALSE),"")</f>
        <v/>
      </c>
      <c r="I592" s="205"/>
      <c r="J592" s="205"/>
      <c r="K592" s="205"/>
      <c r="L592" s="205"/>
      <c r="M592" s="205"/>
      <c r="N592" s="205"/>
      <c r="O592" s="205"/>
      <c r="P592" s="205"/>
      <c r="Q592" s="205"/>
      <c r="R592" s="205"/>
      <c r="S592" s="205"/>
      <c r="T592" s="205"/>
      <c r="U592" s="205"/>
      <c r="V592" s="205"/>
      <c r="W592" s="205"/>
      <c r="X592" s="205"/>
      <c r="Y592" s="33" t="str">
        <f t="shared" si="25"/>
        <v/>
      </c>
      <c r="Z592" s="33" t="str">
        <f>IF(T592="","",IF(AND(T592&lt;&gt;'Tabelas auxiliares'!$B$240,T592&lt;&gt;'Tabelas auxiliares'!$B$241,T592&lt;&gt;'Tabelas auxiliares'!$C$240,T592&lt;&gt;'Tabelas auxiliares'!$C$241,T592&lt;&gt;'Tabelas auxiliares'!$D$240),"FOLHA DE PESSOAL",IF(Y592='Tabelas auxiliares'!$A$241,"CUSTEIO",IF(Y592='Tabelas auxiliares'!$A$240,"INVESTIMENTO","ERRO - VERIFICAR"))))</f>
        <v/>
      </c>
      <c r="AA592" s="46" t="str">
        <f t="shared" si="26"/>
        <v/>
      </c>
      <c r="AB592" s="206"/>
      <c r="AC592" s="206"/>
      <c r="AD592" s="205"/>
      <c r="AE592" s="54" t="str">
        <f t="shared" si="27"/>
        <v/>
      </c>
    </row>
    <row r="593" spans="1:31" x14ac:dyDescent="0.25">
      <c r="A593" s="205"/>
      <c r="F593" s="33" t="str">
        <f>IFERROR(VLOOKUP(D593,'Tabelas auxiliares'!$A$3:$B$62,2,FALSE),"")</f>
        <v/>
      </c>
      <c r="G593" s="33" t="str">
        <f>IFERROR(VLOOKUP($B593,'Tabelas auxiliares'!$A$66:$C$106,2,FALSE),"")</f>
        <v/>
      </c>
      <c r="H593" s="33" t="str">
        <f>IFERROR(VLOOKUP($B593,'Tabelas auxiliares'!$A$66:$C$106,3,FALSE),"")</f>
        <v/>
      </c>
      <c r="I593" s="205"/>
      <c r="J593" s="205"/>
      <c r="K593" s="205"/>
      <c r="L593" s="205"/>
      <c r="M593" s="205"/>
      <c r="N593" s="205"/>
      <c r="O593" s="205"/>
      <c r="P593" s="205"/>
      <c r="Q593" s="205"/>
      <c r="R593" s="205"/>
      <c r="S593" s="205"/>
      <c r="T593" s="205"/>
      <c r="U593" s="205"/>
      <c r="V593" s="205"/>
      <c r="W593" s="205"/>
      <c r="X593" s="205"/>
      <c r="Y593" s="33" t="str">
        <f t="shared" si="25"/>
        <v/>
      </c>
      <c r="Z593" s="33" t="str">
        <f>IF(T593="","",IF(AND(T593&lt;&gt;'Tabelas auxiliares'!$B$240,T593&lt;&gt;'Tabelas auxiliares'!$B$241,T593&lt;&gt;'Tabelas auxiliares'!$C$240,T593&lt;&gt;'Tabelas auxiliares'!$C$241,T593&lt;&gt;'Tabelas auxiliares'!$D$240),"FOLHA DE PESSOAL",IF(Y593='Tabelas auxiliares'!$A$241,"CUSTEIO",IF(Y593='Tabelas auxiliares'!$A$240,"INVESTIMENTO","ERRO - VERIFICAR"))))</f>
        <v/>
      </c>
      <c r="AA593" s="46" t="str">
        <f t="shared" si="26"/>
        <v/>
      </c>
      <c r="AB593" s="206"/>
      <c r="AC593" s="206"/>
      <c r="AD593" s="205"/>
      <c r="AE593" s="54" t="str">
        <f t="shared" si="27"/>
        <v/>
      </c>
    </row>
    <row r="594" spans="1:31" x14ac:dyDescent="0.25">
      <c r="A594" s="205"/>
      <c r="F594" s="33" t="str">
        <f>IFERROR(VLOOKUP(D594,'Tabelas auxiliares'!$A$3:$B$62,2,FALSE),"")</f>
        <v/>
      </c>
      <c r="G594" s="33" t="str">
        <f>IFERROR(VLOOKUP($B594,'Tabelas auxiliares'!$A$66:$C$106,2,FALSE),"")</f>
        <v/>
      </c>
      <c r="H594" s="33" t="str">
        <f>IFERROR(VLOOKUP($B594,'Tabelas auxiliares'!$A$66:$C$106,3,FALSE),"")</f>
        <v/>
      </c>
      <c r="I594" s="205"/>
      <c r="J594" s="205"/>
      <c r="K594" s="205"/>
      <c r="L594" s="205"/>
      <c r="M594" s="205"/>
      <c r="N594" s="205"/>
      <c r="O594" s="205"/>
      <c r="P594" s="205"/>
      <c r="Q594" s="205"/>
      <c r="R594" s="205"/>
      <c r="S594" s="205"/>
      <c r="T594" s="205"/>
      <c r="U594" s="205"/>
      <c r="V594" s="205"/>
      <c r="W594" s="205"/>
      <c r="X594" s="205"/>
      <c r="Y594" s="33" t="str">
        <f t="shared" si="25"/>
        <v/>
      </c>
      <c r="Z594" s="33" t="str">
        <f>IF(T594="","",IF(AND(T594&lt;&gt;'Tabelas auxiliares'!$B$240,T594&lt;&gt;'Tabelas auxiliares'!$B$241,T594&lt;&gt;'Tabelas auxiliares'!$C$240,T594&lt;&gt;'Tabelas auxiliares'!$C$241,T594&lt;&gt;'Tabelas auxiliares'!$D$240),"FOLHA DE PESSOAL",IF(Y594='Tabelas auxiliares'!$A$241,"CUSTEIO",IF(Y594='Tabelas auxiliares'!$A$240,"INVESTIMENTO","ERRO - VERIFICAR"))))</f>
        <v/>
      </c>
      <c r="AA594" s="46" t="str">
        <f t="shared" si="26"/>
        <v/>
      </c>
      <c r="AB594" s="206"/>
      <c r="AC594" s="206"/>
      <c r="AD594" s="205"/>
      <c r="AE594" s="54" t="str">
        <f t="shared" si="27"/>
        <v/>
      </c>
    </row>
    <row r="595" spans="1:31" x14ac:dyDescent="0.25">
      <c r="A595" s="205"/>
      <c r="F595" s="33" t="str">
        <f>IFERROR(VLOOKUP(D595,'Tabelas auxiliares'!$A$3:$B$62,2,FALSE),"")</f>
        <v/>
      </c>
      <c r="G595" s="33" t="str">
        <f>IFERROR(VLOOKUP($B595,'Tabelas auxiliares'!$A$66:$C$106,2,FALSE),"")</f>
        <v/>
      </c>
      <c r="H595" s="33" t="str">
        <f>IFERROR(VLOOKUP($B595,'Tabelas auxiliares'!$A$66:$C$106,3,FALSE),"")</f>
        <v/>
      </c>
      <c r="I595" s="205"/>
      <c r="J595" s="205"/>
      <c r="K595" s="205"/>
      <c r="L595" s="205"/>
      <c r="M595" s="205"/>
      <c r="N595" s="205"/>
      <c r="O595" s="205"/>
      <c r="P595" s="205"/>
      <c r="Q595" s="205"/>
      <c r="R595" s="205"/>
      <c r="S595" s="205"/>
      <c r="T595" s="205"/>
      <c r="U595" s="205"/>
      <c r="V595" s="205"/>
      <c r="W595" s="205"/>
      <c r="X595" s="205"/>
      <c r="Y595" s="33" t="str">
        <f t="shared" si="25"/>
        <v/>
      </c>
      <c r="Z595" s="33" t="str">
        <f>IF(T595="","",IF(AND(T595&lt;&gt;'Tabelas auxiliares'!$B$240,T595&lt;&gt;'Tabelas auxiliares'!$B$241,T595&lt;&gt;'Tabelas auxiliares'!$C$240,T595&lt;&gt;'Tabelas auxiliares'!$C$241,T595&lt;&gt;'Tabelas auxiliares'!$D$240),"FOLHA DE PESSOAL",IF(Y595='Tabelas auxiliares'!$A$241,"CUSTEIO",IF(Y595='Tabelas auxiliares'!$A$240,"INVESTIMENTO","ERRO - VERIFICAR"))))</f>
        <v/>
      </c>
      <c r="AA595" s="46" t="str">
        <f t="shared" si="26"/>
        <v/>
      </c>
      <c r="AB595" s="206"/>
      <c r="AC595" s="206"/>
      <c r="AD595" s="205"/>
      <c r="AE595" s="54" t="str">
        <f t="shared" si="27"/>
        <v/>
      </c>
    </row>
    <row r="596" spans="1:31" x14ac:dyDescent="0.25">
      <c r="A596" s="205"/>
      <c r="F596" s="33" t="str">
        <f>IFERROR(VLOOKUP(D596,'Tabelas auxiliares'!$A$3:$B$62,2,FALSE),"")</f>
        <v/>
      </c>
      <c r="G596" s="33" t="str">
        <f>IFERROR(VLOOKUP($B596,'Tabelas auxiliares'!$A$66:$C$106,2,FALSE),"")</f>
        <v/>
      </c>
      <c r="H596" s="33" t="str">
        <f>IFERROR(VLOOKUP($B596,'Tabelas auxiliares'!$A$66:$C$106,3,FALSE),"")</f>
        <v/>
      </c>
      <c r="I596" s="205"/>
      <c r="J596" s="205"/>
      <c r="K596" s="205"/>
      <c r="L596" s="205"/>
      <c r="M596" s="205"/>
      <c r="N596" s="205"/>
      <c r="O596" s="205"/>
      <c r="P596" s="205"/>
      <c r="Q596" s="205"/>
      <c r="R596" s="205"/>
      <c r="S596" s="205"/>
      <c r="T596" s="205"/>
      <c r="U596" s="205"/>
      <c r="V596" s="205"/>
      <c r="W596" s="205"/>
      <c r="X596" s="205"/>
      <c r="Y596" s="33" t="str">
        <f t="shared" si="25"/>
        <v/>
      </c>
      <c r="Z596" s="33" t="str">
        <f>IF(T596="","",IF(AND(T596&lt;&gt;'Tabelas auxiliares'!$B$240,T596&lt;&gt;'Tabelas auxiliares'!$B$241,T596&lt;&gt;'Tabelas auxiliares'!$C$240,T596&lt;&gt;'Tabelas auxiliares'!$C$241,T596&lt;&gt;'Tabelas auxiliares'!$D$240),"FOLHA DE PESSOAL",IF(Y596='Tabelas auxiliares'!$A$241,"CUSTEIO",IF(Y596='Tabelas auxiliares'!$A$240,"INVESTIMENTO","ERRO - VERIFICAR"))))</f>
        <v/>
      </c>
      <c r="AA596" s="46" t="str">
        <f t="shared" si="26"/>
        <v/>
      </c>
      <c r="AB596" s="206"/>
      <c r="AC596" s="206"/>
      <c r="AD596" s="206"/>
      <c r="AE596" s="54" t="str">
        <f t="shared" si="27"/>
        <v/>
      </c>
    </row>
    <row r="597" spans="1:31" x14ac:dyDescent="0.25">
      <c r="A597" s="205"/>
      <c r="F597" s="33" t="str">
        <f>IFERROR(VLOOKUP(D597,'Tabelas auxiliares'!$A$3:$B$62,2,FALSE),"")</f>
        <v/>
      </c>
      <c r="G597" s="33" t="str">
        <f>IFERROR(VLOOKUP($B597,'Tabelas auxiliares'!$A$66:$C$106,2,FALSE),"")</f>
        <v/>
      </c>
      <c r="H597" s="33" t="str">
        <f>IFERROR(VLOOKUP($B597,'Tabelas auxiliares'!$A$66:$C$106,3,FALSE),"")</f>
        <v/>
      </c>
      <c r="I597" s="205"/>
      <c r="J597" s="205"/>
      <c r="K597" s="205"/>
      <c r="L597" s="205"/>
      <c r="M597" s="205"/>
      <c r="N597" s="205"/>
      <c r="O597" s="205"/>
      <c r="P597" s="205"/>
      <c r="Q597" s="205"/>
      <c r="R597" s="205"/>
      <c r="S597" s="205"/>
      <c r="T597" s="205"/>
      <c r="U597" s="205"/>
      <c r="V597" s="205"/>
      <c r="W597" s="205"/>
      <c r="X597" s="205"/>
      <c r="Y597" s="33" t="str">
        <f t="shared" si="25"/>
        <v/>
      </c>
      <c r="Z597" s="33" t="str">
        <f>IF(T597="","",IF(AND(T597&lt;&gt;'Tabelas auxiliares'!$B$240,T597&lt;&gt;'Tabelas auxiliares'!$B$241,T597&lt;&gt;'Tabelas auxiliares'!$C$240,T597&lt;&gt;'Tabelas auxiliares'!$C$241,T597&lt;&gt;'Tabelas auxiliares'!$D$240),"FOLHA DE PESSOAL",IF(Y597='Tabelas auxiliares'!$A$241,"CUSTEIO",IF(Y597='Tabelas auxiliares'!$A$240,"INVESTIMENTO","ERRO - VERIFICAR"))))</f>
        <v/>
      </c>
      <c r="AA597" s="46" t="str">
        <f t="shared" si="26"/>
        <v/>
      </c>
      <c r="AB597" s="206"/>
      <c r="AC597" s="206"/>
      <c r="AD597" s="205"/>
      <c r="AE597" s="54" t="str">
        <f t="shared" si="27"/>
        <v/>
      </c>
    </row>
    <row r="598" spans="1:31" x14ac:dyDescent="0.25">
      <c r="A598" s="205"/>
      <c r="F598" s="33" t="str">
        <f>IFERROR(VLOOKUP(D598,'Tabelas auxiliares'!$A$3:$B$62,2,FALSE),"")</f>
        <v/>
      </c>
      <c r="G598" s="33" t="str">
        <f>IFERROR(VLOOKUP($B598,'Tabelas auxiliares'!$A$66:$C$106,2,FALSE),"")</f>
        <v/>
      </c>
      <c r="H598" s="33" t="str">
        <f>IFERROR(VLOOKUP($B598,'Tabelas auxiliares'!$A$66:$C$106,3,FALSE),"")</f>
        <v/>
      </c>
      <c r="I598" s="205"/>
      <c r="J598" s="205"/>
      <c r="K598" s="205"/>
      <c r="L598" s="205"/>
      <c r="M598" s="205"/>
      <c r="N598" s="205"/>
      <c r="O598" s="205"/>
      <c r="P598" s="205"/>
      <c r="Q598" s="205"/>
      <c r="R598" s="205"/>
      <c r="S598" s="205"/>
      <c r="T598" s="205"/>
      <c r="U598" s="205"/>
      <c r="V598" s="205"/>
      <c r="W598" s="205"/>
      <c r="X598" s="205"/>
      <c r="Y598" s="33" t="str">
        <f t="shared" si="25"/>
        <v/>
      </c>
      <c r="Z598" s="33" t="str">
        <f>IF(T598="","",IF(AND(T598&lt;&gt;'Tabelas auxiliares'!$B$240,T598&lt;&gt;'Tabelas auxiliares'!$B$241,T598&lt;&gt;'Tabelas auxiliares'!$C$240,T598&lt;&gt;'Tabelas auxiliares'!$C$241,T598&lt;&gt;'Tabelas auxiliares'!$D$240),"FOLHA DE PESSOAL",IF(Y598='Tabelas auxiliares'!$A$241,"CUSTEIO",IF(Y598='Tabelas auxiliares'!$A$240,"INVESTIMENTO","ERRO - VERIFICAR"))))</f>
        <v/>
      </c>
      <c r="AA598" s="46" t="str">
        <f t="shared" si="26"/>
        <v/>
      </c>
      <c r="AB598" s="206"/>
      <c r="AC598" s="206"/>
      <c r="AD598" s="206"/>
      <c r="AE598" s="54" t="str">
        <f t="shared" si="27"/>
        <v/>
      </c>
    </row>
    <row r="599" spans="1:31" x14ac:dyDescent="0.25">
      <c r="A599" s="205"/>
      <c r="F599" s="33" t="str">
        <f>IFERROR(VLOOKUP(D599,'Tabelas auxiliares'!$A$3:$B$62,2,FALSE),"")</f>
        <v/>
      </c>
      <c r="G599" s="33" t="str">
        <f>IFERROR(VLOOKUP($B599,'Tabelas auxiliares'!$A$66:$C$106,2,FALSE),"")</f>
        <v/>
      </c>
      <c r="H599" s="33" t="str">
        <f>IFERROR(VLOOKUP($B599,'Tabelas auxiliares'!$A$66:$C$106,3,FALSE),"")</f>
        <v/>
      </c>
      <c r="I599" s="205"/>
      <c r="J599" s="205"/>
      <c r="K599" s="205"/>
      <c r="L599" s="205"/>
      <c r="M599" s="205"/>
      <c r="N599" s="205"/>
      <c r="O599" s="205"/>
      <c r="P599" s="205"/>
      <c r="Q599" s="205"/>
      <c r="R599" s="205"/>
      <c r="S599" s="205"/>
      <c r="T599" s="205"/>
      <c r="U599" s="205"/>
      <c r="V599" s="205"/>
      <c r="W599" s="205"/>
      <c r="X599" s="205"/>
      <c r="Y599" s="33" t="str">
        <f t="shared" si="25"/>
        <v/>
      </c>
      <c r="Z599" s="33" t="str">
        <f>IF(T599="","",IF(AND(T599&lt;&gt;'Tabelas auxiliares'!$B$240,T599&lt;&gt;'Tabelas auxiliares'!$B$241,T599&lt;&gt;'Tabelas auxiliares'!$C$240,T599&lt;&gt;'Tabelas auxiliares'!$C$241,T599&lt;&gt;'Tabelas auxiliares'!$D$240),"FOLHA DE PESSOAL",IF(Y599='Tabelas auxiliares'!$A$241,"CUSTEIO",IF(Y599='Tabelas auxiliares'!$A$240,"INVESTIMENTO","ERRO - VERIFICAR"))))</f>
        <v/>
      </c>
      <c r="AA599" s="46" t="str">
        <f t="shared" si="26"/>
        <v/>
      </c>
      <c r="AB599" s="206"/>
      <c r="AC599" s="206"/>
      <c r="AD599" s="206"/>
      <c r="AE599" s="54" t="str">
        <f t="shared" si="27"/>
        <v/>
      </c>
    </row>
    <row r="600" spans="1:31" x14ac:dyDescent="0.25">
      <c r="A600" s="205"/>
      <c r="F600" s="33" t="str">
        <f>IFERROR(VLOOKUP(D600,'Tabelas auxiliares'!$A$3:$B$62,2,FALSE),"")</f>
        <v/>
      </c>
      <c r="G600" s="33" t="str">
        <f>IFERROR(VLOOKUP($B600,'Tabelas auxiliares'!$A$66:$C$106,2,FALSE),"")</f>
        <v/>
      </c>
      <c r="H600" s="33" t="str">
        <f>IFERROR(VLOOKUP($B600,'Tabelas auxiliares'!$A$66:$C$106,3,FALSE),"")</f>
        <v/>
      </c>
      <c r="I600" s="205"/>
      <c r="J600" s="205"/>
      <c r="K600" s="205"/>
      <c r="L600" s="205"/>
      <c r="M600" s="205"/>
      <c r="N600" s="205"/>
      <c r="O600" s="205"/>
      <c r="P600" s="205"/>
      <c r="Q600" s="205"/>
      <c r="R600" s="205"/>
      <c r="S600" s="205"/>
      <c r="T600" s="205"/>
      <c r="U600" s="205"/>
      <c r="V600" s="205"/>
      <c r="W600" s="205"/>
      <c r="X600" s="205"/>
      <c r="Y600" s="33" t="str">
        <f t="shared" si="25"/>
        <v/>
      </c>
      <c r="Z600" s="33" t="str">
        <f>IF(T600="","",IF(AND(T600&lt;&gt;'Tabelas auxiliares'!$B$240,T600&lt;&gt;'Tabelas auxiliares'!$B$241,T600&lt;&gt;'Tabelas auxiliares'!$C$240,T600&lt;&gt;'Tabelas auxiliares'!$C$241,T600&lt;&gt;'Tabelas auxiliares'!$D$240),"FOLHA DE PESSOAL",IF(Y600='Tabelas auxiliares'!$A$241,"CUSTEIO",IF(Y600='Tabelas auxiliares'!$A$240,"INVESTIMENTO","ERRO - VERIFICAR"))))</f>
        <v/>
      </c>
      <c r="AA600" s="46" t="str">
        <f t="shared" si="26"/>
        <v/>
      </c>
      <c r="AB600" s="206"/>
      <c r="AC600" s="206"/>
      <c r="AD600" s="206"/>
      <c r="AE600" s="54" t="str">
        <f t="shared" si="27"/>
        <v/>
      </c>
    </row>
    <row r="601" spans="1:31" x14ac:dyDescent="0.25">
      <c r="A601" s="205"/>
      <c r="F601" s="33" t="str">
        <f>IFERROR(VLOOKUP(D601,'Tabelas auxiliares'!$A$3:$B$62,2,FALSE),"")</f>
        <v/>
      </c>
      <c r="G601" s="33" t="str">
        <f>IFERROR(VLOOKUP($B601,'Tabelas auxiliares'!$A$66:$C$106,2,FALSE),"")</f>
        <v/>
      </c>
      <c r="H601" s="33" t="str">
        <f>IFERROR(VLOOKUP($B601,'Tabelas auxiliares'!$A$66:$C$106,3,FALSE),"")</f>
        <v/>
      </c>
      <c r="I601" s="205"/>
      <c r="J601" s="205"/>
      <c r="K601" s="205"/>
      <c r="L601" s="205"/>
      <c r="M601" s="205"/>
      <c r="N601" s="205"/>
      <c r="O601" s="205"/>
      <c r="P601" s="205"/>
      <c r="Q601" s="205"/>
      <c r="R601" s="205"/>
      <c r="S601" s="205"/>
      <c r="T601" s="205"/>
      <c r="U601" s="205"/>
      <c r="V601" s="205"/>
      <c r="W601" s="205"/>
      <c r="X601" s="205"/>
      <c r="Y601" s="33" t="str">
        <f t="shared" si="25"/>
        <v/>
      </c>
      <c r="Z601" s="33" t="str">
        <f>IF(T601="","",IF(AND(T601&lt;&gt;'Tabelas auxiliares'!$B$240,T601&lt;&gt;'Tabelas auxiliares'!$B$241,T601&lt;&gt;'Tabelas auxiliares'!$C$240,T601&lt;&gt;'Tabelas auxiliares'!$C$241,T601&lt;&gt;'Tabelas auxiliares'!$D$240),"FOLHA DE PESSOAL",IF(Y601='Tabelas auxiliares'!$A$241,"CUSTEIO",IF(Y601='Tabelas auxiliares'!$A$240,"INVESTIMENTO","ERRO - VERIFICAR"))))</f>
        <v/>
      </c>
      <c r="AA601" s="46" t="str">
        <f t="shared" si="26"/>
        <v/>
      </c>
      <c r="AB601" s="206"/>
      <c r="AC601" s="206"/>
      <c r="AD601" s="206"/>
      <c r="AE601" s="54" t="str">
        <f t="shared" si="27"/>
        <v/>
      </c>
    </row>
    <row r="602" spans="1:31" x14ac:dyDescent="0.25">
      <c r="A602" s="205"/>
      <c r="F602" s="33" t="str">
        <f>IFERROR(VLOOKUP(D602,'Tabelas auxiliares'!$A$3:$B$62,2,FALSE),"")</f>
        <v/>
      </c>
      <c r="G602" s="33" t="str">
        <f>IFERROR(VLOOKUP($B602,'Tabelas auxiliares'!$A$66:$C$106,2,FALSE),"")</f>
        <v/>
      </c>
      <c r="H602" s="33" t="str">
        <f>IFERROR(VLOOKUP($B602,'Tabelas auxiliares'!$A$66:$C$106,3,FALSE),"")</f>
        <v/>
      </c>
      <c r="I602" s="205"/>
      <c r="J602" s="205"/>
      <c r="K602" s="205"/>
      <c r="L602" s="205"/>
      <c r="M602" s="205"/>
      <c r="N602" s="205"/>
      <c r="O602" s="205"/>
      <c r="P602" s="205"/>
      <c r="Q602" s="205"/>
      <c r="R602" s="205"/>
      <c r="S602" s="205"/>
      <c r="T602" s="205"/>
      <c r="U602" s="205"/>
      <c r="V602" s="205"/>
      <c r="W602" s="205"/>
      <c r="X602" s="205"/>
      <c r="Y602" s="33" t="str">
        <f t="shared" si="25"/>
        <v/>
      </c>
      <c r="Z602" s="33" t="str">
        <f>IF(T602="","",IF(AND(T602&lt;&gt;'Tabelas auxiliares'!$B$240,T602&lt;&gt;'Tabelas auxiliares'!$B$241,T602&lt;&gt;'Tabelas auxiliares'!$C$240,T602&lt;&gt;'Tabelas auxiliares'!$C$241,T602&lt;&gt;'Tabelas auxiliares'!$D$240),"FOLHA DE PESSOAL",IF(Y602='Tabelas auxiliares'!$A$241,"CUSTEIO",IF(Y602='Tabelas auxiliares'!$A$240,"INVESTIMENTO","ERRO - VERIFICAR"))))</f>
        <v/>
      </c>
      <c r="AA602" s="46" t="str">
        <f t="shared" si="26"/>
        <v/>
      </c>
      <c r="AB602" s="206"/>
      <c r="AC602" s="206"/>
      <c r="AD602" s="206"/>
      <c r="AE602" s="54" t="str">
        <f t="shared" si="27"/>
        <v/>
      </c>
    </row>
    <row r="603" spans="1:31" x14ac:dyDescent="0.25">
      <c r="A603" s="205"/>
      <c r="F603" s="33" t="str">
        <f>IFERROR(VLOOKUP(D603,'Tabelas auxiliares'!$A$3:$B$62,2,FALSE),"")</f>
        <v/>
      </c>
      <c r="G603" s="33" t="str">
        <f>IFERROR(VLOOKUP($B603,'Tabelas auxiliares'!$A$66:$C$106,2,FALSE),"")</f>
        <v/>
      </c>
      <c r="H603" s="33" t="str">
        <f>IFERROR(VLOOKUP($B603,'Tabelas auxiliares'!$A$66:$C$106,3,FALSE),"")</f>
        <v/>
      </c>
      <c r="I603" s="205"/>
      <c r="J603" s="205"/>
      <c r="K603" s="205"/>
      <c r="L603" s="205"/>
      <c r="M603" s="205"/>
      <c r="N603" s="205"/>
      <c r="O603" s="205"/>
      <c r="P603" s="205"/>
      <c r="Q603" s="205"/>
      <c r="R603" s="205"/>
      <c r="S603" s="205"/>
      <c r="T603" s="205"/>
      <c r="U603" s="205"/>
      <c r="V603" s="205"/>
      <c r="W603" s="205"/>
      <c r="X603" s="205"/>
      <c r="Y603" s="33" t="str">
        <f t="shared" si="25"/>
        <v/>
      </c>
      <c r="Z603" s="33" t="str">
        <f>IF(T603="","",IF(AND(T603&lt;&gt;'Tabelas auxiliares'!$B$240,T603&lt;&gt;'Tabelas auxiliares'!$B$241,T603&lt;&gt;'Tabelas auxiliares'!$C$240,T603&lt;&gt;'Tabelas auxiliares'!$C$241,T603&lt;&gt;'Tabelas auxiliares'!$D$240),"FOLHA DE PESSOAL",IF(Y603='Tabelas auxiliares'!$A$241,"CUSTEIO",IF(Y603='Tabelas auxiliares'!$A$240,"INVESTIMENTO","ERRO - VERIFICAR"))))</f>
        <v/>
      </c>
      <c r="AA603" s="46" t="str">
        <f t="shared" si="26"/>
        <v/>
      </c>
      <c r="AB603" s="206"/>
      <c r="AC603" s="206"/>
      <c r="AD603" s="206"/>
      <c r="AE603" s="54" t="str">
        <f t="shared" si="27"/>
        <v/>
      </c>
    </row>
    <row r="604" spans="1:31" x14ac:dyDescent="0.25">
      <c r="A604" s="205"/>
      <c r="F604" s="33" t="str">
        <f>IFERROR(VLOOKUP(D604,'Tabelas auxiliares'!$A$3:$B$62,2,FALSE),"")</f>
        <v/>
      </c>
      <c r="G604" s="33" t="str">
        <f>IFERROR(VLOOKUP($B604,'Tabelas auxiliares'!$A$66:$C$106,2,FALSE),"")</f>
        <v/>
      </c>
      <c r="H604" s="33" t="str">
        <f>IFERROR(VLOOKUP($B604,'Tabelas auxiliares'!$A$66:$C$106,3,FALSE),"")</f>
        <v/>
      </c>
      <c r="I604" s="205"/>
      <c r="J604" s="205"/>
      <c r="K604" s="205"/>
      <c r="L604" s="205"/>
      <c r="M604" s="205"/>
      <c r="N604" s="205"/>
      <c r="O604" s="205"/>
      <c r="P604" s="205"/>
      <c r="Q604" s="205"/>
      <c r="R604" s="205"/>
      <c r="S604" s="205"/>
      <c r="T604" s="205"/>
      <c r="U604" s="205"/>
      <c r="V604" s="205"/>
      <c r="W604" s="205"/>
      <c r="X604" s="205"/>
      <c r="Y604" s="33" t="str">
        <f t="shared" si="25"/>
        <v/>
      </c>
      <c r="Z604" s="33" t="str">
        <f>IF(T604="","",IF(AND(T604&lt;&gt;'Tabelas auxiliares'!$B$240,T604&lt;&gt;'Tabelas auxiliares'!$B$241,T604&lt;&gt;'Tabelas auxiliares'!$C$240,T604&lt;&gt;'Tabelas auxiliares'!$C$241,T604&lt;&gt;'Tabelas auxiliares'!$D$240),"FOLHA DE PESSOAL",IF(Y604='Tabelas auxiliares'!$A$241,"CUSTEIO",IF(Y604='Tabelas auxiliares'!$A$240,"INVESTIMENTO","ERRO - VERIFICAR"))))</f>
        <v/>
      </c>
      <c r="AA604" s="46" t="str">
        <f t="shared" si="26"/>
        <v/>
      </c>
      <c r="AB604" s="206"/>
      <c r="AC604" s="206"/>
      <c r="AD604" s="206"/>
      <c r="AE604" s="54" t="str">
        <f t="shared" si="27"/>
        <v/>
      </c>
    </row>
    <row r="605" spans="1:31" x14ac:dyDescent="0.25">
      <c r="A605" s="205"/>
      <c r="F605" s="33" t="str">
        <f>IFERROR(VLOOKUP(D605,'Tabelas auxiliares'!$A$3:$B$62,2,FALSE),"")</f>
        <v/>
      </c>
      <c r="G605" s="33" t="str">
        <f>IFERROR(VLOOKUP($B605,'Tabelas auxiliares'!$A$66:$C$106,2,FALSE),"")</f>
        <v/>
      </c>
      <c r="H605" s="33" t="str">
        <f>IFERROR(VLOOKUP($B605,'Tabelas auxiliares'!$A$66:$C$106,3,FALSE),"")</f>
        <v/>
      </c>
      <c r="I605" s="205"/>
      <c r="J605" s="205"/>
      <c r="K605" s="205"/>
      <c r="L605" s="205"/>
      <c r="M605" s="205"/>
      <c r="N605" s="205"/>
      <c r="O605" s="205"/>
      <c r="P605" s="205"/>
      <c r="Q605" s="205"/>
      <c r="R605" s="205"/>
      <c r="S605" s="205"/>
      <c r="T605" s="205"/>
      <c r="U605" s="205"/>
      <c r="V605" s="205"/>
      <c r="W605" s="205"/>
      <c r="X605" s="205"/>
      <c r="Y605" s="33" t="str">
        <f t="shared" si="25"/>
        <v/>
      </c>
      <c r="Z605" s="33" t="str">
        <f>IF(T605="","",IF(AND(T605&lt;&gt;'Tabelas auxiliares'!$B$240,T605&lt;&gt;'Tabelas auxiliares'!$B$241,T605&lt;&gt;'Tabelas auxiliares'!$C$240,T605&lt;&gt;'Tabelas auxiliares'!$C$241,T605&lt;&gt;'Tabelas auxiliares'!$D$240),"FOLHA DE PESSOAL",IF(Y605='Tabelas auxiliares'!$A$241,"CUSTEIO",IF(Y605='Tabelas auxiliares'!$A$240,"INVESTIMENTO","ERRO - VERIFICAR"))))</f>
        <v/>
      </c>
      <c r="AA605" s="46" t="str">
        <f t="shared" si="26"/>
        <v/>
      </c>
      <c r="AB605" s="206"/>
      <c r="AC605" s="206"/>
      <c r="AD605" s="206"/>
      <c r="AE605" s="54" t="str">
        <f t="shared" si="27"/>
        <v/>
      </c>
    </row>
    <row r="606" spans="1:31" x14ac:dyDescent="0.25">
      <c r="A606" s="205"/>
      <c r="F606" s="33" t="str">
        <f>IFERROR(VLOOKUP(D606,'Tabelas auxiliares'!$A$3:$B$62,2,FALSE),"")</f>
        <v/>
      </c>
      <c r="G606" s="33" t="str">
        <f>IFERROR(VLOOKUP($B606,'Tabelas auxiliares'!$A$66:$C$106,2,FALSE),"")</f>
        <v/>
      </c>
      <c r="H606" s="33" t="str">
        <f>IFERROR(VLOOKUP($B606,'Tabelas auxiliares'!$A$66:$C$106,3,FALSE),"")</f>
        <v/>
      </c>
      <c r="I606" s="205"/>
      <c r="J606" s="205"/>
      <c r="K606" s="205"/>
      <c r="L606" s="205"/>
      <c r="M606" s="205"/>
      <c r="N606" s="205"/>
      <c r="O606" s="205"/>
      <c r="P606" s="205"/>
      <c r="Q606" s="205"/>
      <c r="R606" s="205"/>
      <c r="S606" s="205"/>
      <c r="T606" s="205"/>
      <c r="U606" s="205"/>
      <c r="V606" s="205"/>
      <c r="W606" s="205"/>
      <c r="X606" s="205"/>
      <c r="Y606" s="33" t="str">
        <f t="shared" si="25"/>
        <v/>
      </c>
      <c r="Z606" s="33" t="str">
        <f>IF(T606="","",IF(AND(T606&lt;&gt;'Tabelas auxiliares'!$B$240,T606&lt;&gt;'Tabelas auxiliares'!$B$241,T606&lt;&gt;'Tabelas auxiliares'!$C$240,T606&lt;&gt;'Tabelas auxiliares'!$C$241,T606&lt;&gt;'Tabelas auxiliares'!$D$240),"FOLHA DE PESSOAL",IF(Y606='Tabelas auxiliares'!$A$241,"CUSTEIO",IF(Y606='Tabelas auxiliares'!$A$240,"INVESTIMENTO","ERRO - VERIFICAR"))))</f>
        <v/>
      </c>
      <c r="AA606" s="46" t="str">
        <f t="shared" si="26"/>
        <v/>
      </c>
      <c r="AB606" s="206"/>
      <c r="AC606" s="206"/>
      <c r="AD606" s="206"/>
      <c r="AE606" s="54" t="str">
        <f t="shared" si="27"/>
        <v/>
      </c>
    </row>
    <row r="607" spans="1:31" x14ac:dyDescent="0.25">
      <c r="A607" s="205"/>
      <c r="F607" s="33" t="str">
        <f>IFERROR(VLOOKUP(D607,'Tabelas auxiliares'!$A$3:$B$62,2,FALSE),"")</f>
        <v/>
      </c>
      <c r="G607" s="33" t="str">
        <f>IFERROR(VLOOKUP($B607,'Tabelas auxiliares'!$A$66:$C$106,2,FALSE),"")</f>
        <v/>
      </c>
      <c r="H607" s="33" t="str">
        <f>IFERROR(VLOOKUP($B607,'Tabelas auxiliares'!$A$66:$C$106,3,FALSE),"")</f>
        <v/>
      </c>
      <c r="I607" s="205"/>
      <c r="J607" s="205"/>
      <c r="K607" s="205"/>
      <c r="L607" s="205"/>
      <c r="M607" s="205"/>
      <c r="N607" s="205"/>
      <c r="O607" s="205"/>
      <c r="P607" s="205"/>
      <c r="Q607" s="205"/>
      <c r="R607" s="205"/>
      <c r="S607" s="205"/>
      <c r="T607" s="205"/>
      <c r="U607" s="205"/>
      <c r="V607" s="205"/>
      <c r="W607" s="205"/>
      <c r="X607" s="205"/>
      <c r="Y607" s="33" t="str">
        <f t="shared" si="25"/>
        <v/>
      </c>
      <c r="Z607" s="33" t="str">
        <f>IF(T607="","",IF(AND(T607&lt;&gt;'Tabelas auxiliares'!$B$240,T607&lt;&gt;'Tabelas auxiliares'!$B$241,T607&lt;&gt;'Tabelas auxiliares'!$C$240,T607&lt;&gt;'Tabelas auxiliares'!$C$241,T607&lt;&gt;'Tabelas auxiliares'!$D$240),"FOLHA DE PESSOAL",IF(Y607='Tabelas auxiliares'!$A$241,"CUSTEIO",IF(Y607='Tabelas auxiliares'!$A$240,"INVESTIMENTO","ERRO - VERIFICAR"))))</f>
        <v/>
      </c>
      <c r="AA607" s="46" t="str">
        <f t="shared" si="26"/>
        <v/>
      </c>
      <c r="AB607" s="206"/>
      <c r="AC607" s="206"/>
      <c r="AD607" s="205"/>
      <c r="AE607" s="54" t="str">
        <f t="shared" si="27"/>
        <v/>
      </c>
    </row>
    <row r="608" spans="1:31" x14ac:dyDescent="0.25">
      <c r="A608" s="205"/>
      <c r="F608" s="33" t="str">
        <f>IFERROR(VLOOKUP(D608,'Tabelas auxiliares'!$A$3:$B$62,2,FALSE),"")</f>
        <v/>
      </c>
      <c r="G608" s="33" t="str">
        <f>IFERROR(VLOOKUP($B608,'Tabelas auxiliares'!$A$66:$C$106,2,FALSE),"")</f>
        <v/>
      </c>
      <c r="H608" s="33" t="str">
        <f>IFERROR(VLOOKUP($B608,'Tabelas auxiliares'!$A$66:$C$106,3,FALSE),"")</f>
        <v/>
      </c>
      <c r="I608" s="205"/>
      <c r="J608" s="205"/>
      <c r="K608" s="205"/>
      <c r="L608" s="205"/>
      <c r="M608" s="205"/>
      <c r="N608" s="205"/>
      <c r="O608" s="205"/>
      <c r="P608" s="205"/>
      <c r="Q608" s="205"/>
      <c r="R608" s="205"/>
      <c r="S608" s="205"/>
      <c r="T608" s="205"/>
      <c r="U608" s="205"/>
      <c r="V608" s="205"/>
      <c r="W608" s="205"/>
      <c r="X608" s="205"/>
      <c r="Y608" s="33" t="str">
        <f t="shared" si="25"/>
        <v/>
      </c>
      <c r="Z608" s="33" t="str">
        <f>IF(T608="","",IF(AND(T608&lt;&gt;'Tabelas auxiliares'!$B$240,T608&lt;&gt;'Tabelas auxiliares'!$B$241,T608&lt;&gt;'Tabelas auxiliares'!$C$240,T608&lt;&gt;'Tabelas auxiliares'!$C$241,T608&lt;&gt;'Tabelas auxiliares'!$D$240),"FOLHA DE PESSOAL",IF(Y608='Tabelas auxiliares'!$A$241,"CUSTEIO",IF(Y608='Tabelas auxiliares'!$A$240,"INVESTIMENTO","ERRO - VERIFICAR"))))</f>
        <v/>
      </c>
      <c r="AA608" s="46" t="str">
        <f t="shared" si="26"/>
        <v/>
      </c>
      <c r="AB608" s="206"/>
      <c r="AC608" s="206"/>
      <c r="AD608" s="205"/>
      <c r="AE608" s="54" t="str">
        <f t="shared" si="27"/>
        <v/>
      </c>
    </row>
    <row r="609" spans="1:31" x14ac:dyDescent="0.25">
      <c r="A609" s="205"/>
      <c r="F609" s="33" t="str">
        <f>IFERROR(VLOOKUP(D609,'Tabelas auxiliares'!$A$3:$B$62,2,FALSE),"")</f>
        <v/>
      </c>
      <c r="G609" s="33" t="str">
        <f>IFERROR(VLOOKUP($B609,'Tabelas auxiliares'!$A$66:$C$106,2,FALSE),"")</f>
        <v/>
      </c>
      <c r="H609" s="33" t="str">
        <f>IFERROR(VLOOKUP($B609,'Tabelas auxiliares'!$A$66:$C$106,3,FALSE),"")</f>
        <v/>
      </c>
      <c r="I609" s="205"/>
      <c r="J609" s="205"/>
      <c r="K609" s="205"/>
      <c r="L609" s="205"/>
      <c r="M609" s="205"/>
      <c r="N609" s="205"/>
      <c r="O609" s="205"/>
      <c r="P609" s="205"/>
      <c r="Q609" s="205"/>
      <c r="R609" s="205"/>
      <c r="S609" s="205"/>
      <c r="T609" s="205"/>
      <c r="U609" s="205"/>
      <c r="V609" s="205"/>
      <c r="W609" s="205"/>
      <c r="X609" s="205"/>
      <c r="Y609" s="33" t="str">
        <f t="shared" si="25"/>
        <v/>
      </c>
      <c r="Z609" s="33" t="str">
        <f>IF(T609="","",IF(AND(T609&lt;&gt;'Tabelas auxiliares'!$B$240,T609&lt;&gt;'Tabelas auxiliares'!$B$241,T609&lt;&gt;'Tabelas auxiliares'!$C$240,T609&lt;&gt;'Tabelas auxiliares'!$C$241,T609&lt;&gt;'Tabelas auxiliares'!$D$240),"FOLHA DE PESSOAL",IF(Y609='Tabelas auxiliares'!$A$241,"CUSTEIO",IF(Y609='Tabelas auxiliares'!$A$240,"INVESTIMENTO","ERRO - VERIFICAR"))))</f>
        <v/>
      </c>
      <c r="AA609" s="46" t="str">
        <f t="shared" si="26"/>
        <v/>
      </c>
      <c r="AB609" s="206"/>
      <c r="AC609" s="206"/>
      <c r="AD609" s="205"/>
      <c r="AE609" s="54" t="str">
        <f t="shared" si="27"/>
        <v/>
      </c>
    </row>
    <row r="610" spans="1:31" x14ac:dyDescent="0.25">
      <c r="A610" s="205"/>
      <c r="F610" s="33" t="str">
        <f>IFERROR(VLOOKUP(D610,'Tabelas auxiliares'!$A$3:$B$62,2,FALSE),"")</f>
        <v/>
      </c>
      <c r="G610" s="33" t="str">
        <f>IFERROR(VLOOKUP($B610,'Tabelas auxiliares'!$A$66:$C$106,2,FALSE),"")</f>
        <v/>
      </c>
      <c r="H610" s="33" t="str">
        <f>IFERROR(VLOOKUP($B610,'Tabelas auxiliares'!$A$66:$C$106,3,FALSE),"")</f>
        <v/>
      </c>
      <c r="I610" s="205"/>
      <c r="J610" s="205"/>
      <c r="K610" s="205"/>
      <c r="L610" s="205"/>
      <c r="M610" s="205"/>
      <c r="N610" s="205"/>
      <c r="O610" s="205"/>
      <c r="P610" s="205"/>
      <c r="Q610" s="205"/>
      <c r="R610" s="205"/>
      <c r="S610" s="205"/>
      <c r="T610" s="205"/>
      <c r="U610" s="205"/>
      <c r="V610" s="205"/>
      <c r="W610" s="205"/>
      <c r="X610" s="205"/>
      <c r="Y610" s="33" t="str">
        <f t="shared" si="25"/>
        <v/>
      </c>
      <c r="Z610" s="33" t="str">
        <f>IF(T610="","",IF(AND(T610&lt;&gt;'Tabelas auxiliares'!$B$240,T610&lt;&gt;'Tabelas auxiliares'!$B$241,T610&lt;&gt;'Tabelas auxiliares'!$C$240,T610&lt;&gt;'Tabelas auxiliares'!$C$241,T610&lt;&gt;'Tabelas auxiliares'!$D$240),"FOLHA DE PESSOAL",IF(Y610='Tabelas auxiliares'!$A$241,"CUSTEIO",IF(Y610='Tabelas auxiliares'!$A$240,"INVESTIMENTO","ERRO - VERIFICAR"))))</f>
        <v/>
      </c>
      <c r="AA610" s="46" t="str">
        <f t="shared" si="26"/>
        <v/>
      </c>
      <c r="AB610" s="206"/>
      <c r="AC610" s="206"/>
      <c r="AD610" s="205"/>
      <c r="AE610" s="54" t="str">
        <f t="shared" si="27"/>
        <v/>
      </c>
    </row>
    <row r="611" spans="1:31" x14ac:dyDescent="0.25">
      <c r="A611" s="205"/>
      <c r="F611" s="33" t="str">
        <f>IFERROR(VLOOKUP(D611,'Tabelas auxiliares'!$A$3:$B$62,2,FALSE),"")</f>
        <v/>
      </c>
      <c r="G611" s="33" t="str">
        <f>IFERROR(VLOOKUP($B611,'Tabelas auxiliares'!$A$66:$C$106,2,FALSE),"")</f>
        <v/>
      </c>
      <c r="H611" s="33" t="str">
        <f>IFERROR(VLOOKUP($B611,'Tabelas auxiliares'!$A$66:$C$106,3,FALSE),"")</f>
        <v/>
      </c>
      <c r="I611" s="205"/>
      <c r="J611" s="205"/>
      <c r="K611" s="205"/>
      <c r="L611" s="205"/>
      <c r="M611" s="205"/>
      <c r="N611" s="205"/>
      <c r="O611" s="205"/>
      <c r="P611" s="205"/>
      <c r="Q611" s="205"/>
      <c r="R611" s="205"/>
      <c r="S611" s="205"/>
      <c r="T611" s="205"/>
      <c r="U611" s="205"/>
      <c r="V611" s="205"/>
      <c r="W611" s="205"/>
      <c r="X611" s="205"/>
      <c r="Y611" s="33" t="str">
        <f t="shared" si="25"/>
        <v/>
      </c>
      <c r="Z611" s="33" t="str">
        <f>IF(T611="","",IF(AND(T611&lt;&gt;'Tabelas auxiliares'!$B$240,T611&lt;&gt;'Tabelas auxiliares'!$B$241,T611&lt;&gt;'Tabelas auxiliares'!$C$240,T611&lt;&gt;'Tabelas auxiliares'!$C$241,T611&lt;&gt;'Tabelas auxiliares'!$D$240),"FOLHA DE PESSOAL",IF(Y611='Tabelas auxiliares'!$A$241,"CUSTEIO",IF(Y611='Tabelas auxiliares'!$A$240,"INVESTIMENTO","ERRO - VERIFICAR"))))</f>
        <v/>
      </c>
      <c r="AA611" s="46" t="str">
        <f t="shared" si="26"/>
        <v/>
      </c>
      <c r="AB611" s="206"/>
      <c r="AC611" s="206"/>
      <c r="AD611" s="205"/>
      <c r="AE611" s="54" t="str">
        <f t="shared" si="27"/>
        <v/>
      </c>
    </row>
    <row r="612" spans="1:31" x14ac:dyDescent="0.25">
      <c r="A612" s="205"/>
      <c r="F612" s="33" t="str">
        <f>IFERROR(VLOOKUP(D612,'Tabelas auxiliares'!$A$3:$B$62,2,FALSE),"")</f>
        <v/>
      </c>
      <c r="G612" s="33" t="str">
        <f>IFERROR(VLOOKUP($B612,'Tabelas auxiliares'!$A$66:$C$106,2,FALSE),"")</f>
        <v/>
      </c>
      <c r="H612" s="33" t="str">
        <f>IFERROR(VLOOKUP($B612,'Tabelas auxiliares'!$A$66:$C$106,3,FALSE),"")</f>
        <v/>
      </c>
      <c r="I612" s="205"/>
      <c r="J612" s="205"/>
      <c r="K612" s="205"/>
      <c r="L612" s="205"/>
      <c r="M612" s="205"/>
      <c r="N612" s="205"/>
      <c r="O612" s="205"/>
      <c r="P612" s="205"/>
      <c r="Q612" s="205"/>
      <c r="R612" s="205"/>
      <c r="S612" s="205"/>
      <c r="T612" s="205"/>
      <c r="U612" s="205"/>
      <c r="V612" s="205"/>
      <c r="W612" s="205"/>
      <c r="X612" s="205"/>
      <c r="Y612" s="33" t="str">
        <f t="shared" si="25"/>
        <v/>
      </c>
      <c r="Z612" s="33" t="str">
        <f>IF(T612="","",IF(AND(T612&lt;&gt;'Tabelas auxiliares'!$B$240,T612&lt;&gt;'Tabelas auxiliares'!$B$241,T612&lt;&gt;'Tabelas auxiliares'!$C$240,T612&lt;&gt;'Tabelas auxiliares'!$C$241,T612&lt;&gt;'Tabelas auxiliares'!$D$240),"FOLHA DE PESSOAL",IF(Y612='Tabelas auxiliares'!$A$241,"CUSTEIO",IF(Y612='Tabelas auxiliares'!$A$240,"INVESTIMENTO","ERRO - VERIFICAR"))))</f>
        <v/>
      </c>
      <c r="AA612" s="46" t="str">
        <f t="shared" si="26"/>
        <v/>
      </c>
      <c r="AB612" s="206"/>
      <c r="AC612" s="206"/>
      <c r="AD612" s="206"/>
      <c r="AE612" s="54" t="str">
        <f t="shared" si="27"/>
        <v/>
      </c>
    </row>
    <row r="613" spans="1:31" x14ac:dyDescent="0.25">
      <c r="A613" s="205"/>
      <c r="F613" s="33" t="str">
        <f>IFERROR(VLOOKUP(D613,'Tabelas auxiliares'!$A$3:$B$62,2,FALSE),"")</f>
        <v/>
      </c>
      <c r="G613" s="33" t="str">
        <f>IFERROR(VLOOKUP($B613,'Tabelas auxiliares'!$A$66:$C$106,2,FALSE),"")</f>
        <v/>
      </c>
      <c r="H613" s="33" t="str">
        <f>IFERROR(VLOOKUP($B613,'Tabelas auxiliares'!$A$66:$C$106,3,FALSE),"")</f>
        <v/>
      </c>
      <c r="I613" s="205"/>
      <c r="J613" s="205"/>
      <c r="K613" s="205"/>
      <c r="L613" s="205"/>
      <c r="M613" s="205"/>
      <c r="N613" s="205"/>
      <c r="O613" s="205"/>
      <c r="P613" s="205"/>
      <c r="Q613" s="205"/>
      <c r="R613" s="205"/>
      <c r="S613" s="205"/>
      <c r="T613" s="205"/>
      <c r="U613" s="205"/>
      <c r="V613" s="205"/>
      <c r="W613" s="205"/>
      <c r="X613" s="205"/>
      <c r="Y613" s="33" t="str">
        <f t="shared" si="25"/>
        <v/>
      </c>
      <c r="Z613" s="33" t="str">
        <f>IF(T613="","",IF(AND(T613&lt;&gt;'Tabelas auxiliares'!$B$240,T613&lt;&gt;'Tabelas auxiliares'!$B$241,T613&lt;&gt;'Tabelas auxiliares'!$C$240,T613&lt;&gt;'Tabelas auxiliares'!$C$241,T613&lt;&gt;'Tabelas auxiliares'!$D$240),"FOLHA DE PESSOAL",IF(Y613='Tabelas auxiliares'!$A$241,"CUSTEIO",IF(Y613='Tabelas auxiliares'!$A$240,"INVESTIMENTO","ERRO - VERIFICAR"))))</f>
        <v/>
      </c>
      <c r="AA613" s="46" t="str">
        <f t="shared" si="26"/>
        <v/>
      </c>
      <c r="AB613" s="206"/>
      <c r="AC613" s="206"/>
      <c r="AD613" s="205"/>
      <c r="AE613" s="54" t="str">
        <f t="shared" si="27"/>
        <v/>
      </c>
    </row>
    <row r="614" spans="1:31" x14ac:dyDescent="0.25">
      <c r="A614" s="205"/>
      <c r="F614" s="33" t="str">
        <f>IFERROR(VLOOKUP(D614,'Tabelas auxiliares'!$A$3:$B$62,2,FALSE),"")</f>
        <v/>
      </c>
      <c r="G614" s="33" t="str">
        <f>IFERROR(VLOOKUP($B614,'Tabelas auxiliares'!$A$66:$C$106,2,FALSE),"")</f>
        <v/>
      </c>
      <c r="H614" s="33" t="str">
        <f>IFERROR(VLOOKUP($B614,'Tabelas auxiliares'!$A$66:$C$106,3,FALSE),"")</f>
        <v/>
      </c>
      <c r="I614" s="205"/>
      <c r="J614" s="205"/>
      <c r="K614" s="205"/>
      <c r="L614" s="205"/>
      <c r="M614" s="205"/>
      <c r="N614" s="205"/>
      <c r="O614" s="205"/>
      <c r="P614" s="205"/>
      <c r="Q614" s="205"/>
      <c r="R614" s="205"/>
      <c r="S614" s="205"/>
      <c r="T614" s="205"/>
      <c r="U614" s="205"/>
      <c r="V614" s="205"/>
      <c r="W614" s="205"/>
      <c r="X614" s="205"/>
      <c r="Y614" s="33" t="str">
        <f t="shared" si="25"/>
        <v/>
      </c>
      <c r="Z614" s="33" t="str">
        <f>IF(T614="","",IF(AND(T614&lt;&gt;'Tabelas auxiliares'!$B$240,T614&lt;&gt;'Tabelas auxiliares'!$B$241,T614&lt;&gt;'Tabelas auxiliares'!$C$240,T614&lt;&gt;'Tabelas auxiliares'!$C$241,T614&lt;&gt;'Tabelas auxiliares'!$D$240),"FOLHA DE PESSOAL",IF(Y614='Tabelas auxiliares'!$A$241,"CUSTEIO",IF(Y614='Tabelas auxiliares'!$A$240,"INVESTIMENTO","ERRO - VERIFICAR"))))</f>
        <v/>
      </c>
      <c r="AA614" s="46" t="str">
        <f t="shared" si="26"/>
        <v/>
      </c>
      <c r="AB614" s="206"/>
      <c r="AC614" s="206"/>
      <c r="AD614" s="206"/>
      <c r="AE614" s="54" t="str">
        <f t="shared" si="27"/>
        <v/>
      </c>
    </row>
    <row r="615" spans="1:31" x14ac:dyDescent="0.25">
      <c r="A615" s="205"/>
      <c r="F615" s="33" t="str">
        <f>IFERROR(VLOOKUP(D615,'Tabelas auxiliares'!$A$3:$B$62,2,FALSE),"")</f>
        <v/>
      </c>
      <c r="G615" s="33" t="str">
        <f>IFERROR(VLOOKUP($B615,'Tabelas auxiliares'!$A$66:$C$106,2,FALSE),"")</f>
        <v/>
      </c>
      <c r="H615" s="33" t="str">
        <f>IFERROR(VLOOKUP($B615,'Tabelas auxiliares'!$A$66:$C$106,3,FALSE),"")</f>
        <v/>
      </c>
      <c r="I615" s="205"/>
      <c r="J615" s="205"/>
      <c r="K615" s="205"/>
      <c r="L615" s="205"/>
      <c r="M615" s="205"/>
      <c r="N615" s="205"/>
      <c r="O615" s="205"/>
      <c r="P615" s="205"/>
      <c r="Q615" s="205"/>
      <c r="R615" s="205"/>
      <c r="S615" s="205"/>
      <c r="T615" s="205"/>
      <c r="U615" s="205"/>
      <c r="V615" s="205"/>
      <c r="W615" s="205"/>
      <c r="X615" s="205"/>
      <c r="Y615" s="33" t="str">
        <f t="shared" si="25"/>
        <v/>
      </c>
      <c r="Z615" s="33" t="str">
        <f>IF(T615="","",IF(AND(T615&lt;&gt;'Tabelas auxiliares'!$B$240,T615&lt;&gt;'Tabelas auxiliares'!$B$241,T615&lt;&gt;'Tabelas auxiliares'!$C$240,T615&lt;&gt;'Tabelas auxiliares'!$C$241,T615&lt;&gt;'Tabelas auxiliares'!$D$240),"FOLHA DE PESSOAL",IF(Y615='Tabelas auxiliares'!$A$241,"CUSTEIO",IF(Y615='Tabelas auxiliares'!$A$240,"INVESTIMENTO","ERRO - VERIFICAR"))))</f>
        <v/>
      </c>
      <c r="AA615" s="46" t="str">
        <f t="shared" si="26"/>
        <v/>
      </c>
      <c r="AB615" s="206"/>
      <c r="AC615" s="206"/>
      <c r="AD615" s="206"/>
      <c r="AE615" s="54" t="str">
        <f t="shared" si="27"/>
        <v/>
      </c>
    </row>
    <row r="616" spans="1:31" x14ac:dyDescent="0.25">
      <c r="A616" s="205"/>
      <c r="F616" s="33" t="str">
        <f>IFERROR(VLOOKUP(D616,'Tabelas auxiliares'!$A$3:$B$62,2,FALSE),"")</f>
        <v/>
      </c>
      <c r="G616" s="33" t="str">
        <f>IFERROR(VLOOKUP($B616,'Tabelas auxiliares'!$A$66:$C$106,2,FALSE),"")</f>
        <v/>
      </c>
      <c r="H616" s="33" t="str">
        <f>IFERROR(VLOOKUP($B616,'Tabelas auxiliares'!$A$66:$C$106,3,FALSE),"")</f>
        <v/>
      </c>
      <c r="I616" s="205"/>
      <c r="J616" s="205"/>
      <c r="K616" s="205"/>
      <c r="L616" s="205"/>
      <c r="M616" s="205"/>
      <c r="N616" s="205"/>
      <c r="O616" s="205"/>
      <c r="P616" s="205"/>
      <c r="Q616" s="205"/>
      <c r="R616" s="205"/>
      <c r="S616" s="205"/>
      <c r="T616" s="205"/>
      <c r="U616" s="205"/>
      <c r="V616" s="205"/>
      <c r="W616" s="205"/>
      <c r="X616" s="205"/>
      <c r="Y616" s="33" t="str">
        <f t="shared" si="25"/>
        <v/>
      </c>
      <c r="Z616" s="33" t="str">
        <f>IF(T616="","",IF(AND(T616&lt;&gt;'Tabelas auxiliares'!$B$240,T616&lt;&gt;'Tabelas auxiliares'!$B$241,T616&lt;&gt;'Tabelas auxiliares'!$C$240,T616&lt;&gt;'Tabelas auxiliares'!$C$241,T616&lt;&gt;'Tabelas auxiliares'!$D$240),"FOLHA DE PESSOAL",IF(Y616='Tabelas auxiliares'!$A$241,"CUSTEIO",IF(Y616='Tabelas auxiliares'!$A$240,"INVESTIMENTO","ERRO - VERIFICAR"))))</f>
        <v/>
      </c>
      <c r="AA616" s="46" t="str">
        <f t="shared" si="26"/>
        <v/>
      </c>
      <c r="AB616" s="206"/>
      <c r="AC616" s="206"/>
      <c r="AD616" s="206"/>
      <c r="AE616" s="54" t="str">
        <f t="shared" si="27"/>
        <v/>
      </c>
    </row>
    <row r="617" spans="1:31" x14ac:dyDescent="0.25">
      <c r="A617" s="205"/>
      <c r="F617" s="33" t="str">
        <f>IFERROR(VLOOKUP(D617,'Tabelas auxiliares'!$A$3:$B$62,2,FALSE),"")</f>
        <v/>
      </c>
      <c r="G617" s="33" t="str">
        <f>IFERROR(VLOOKUP($B617,'Tabelas auxiliares'!$A$66:$C$106,2,FALSE),"")</f>
        <v/>
      </c>
      <c r="H617" s="33" t="str">
        <f>IFERROR(VLOOKUP($B617,'Tabelas auxiliares'!$A$66:$C$106,3,FALSE),"")</f>
        <v/>
      </c>
      <c r="I617" s="205"/>
      <c r="J617" s="205"/>
      <c r="K617" s="205"/>
      <c r="L617" s="205"/>
      <c r="M617" s="205"/>
      <c r="N617" s="205"/>
      <c r="O617" s="205"/>
      <c r="P617" s="205"/>
      <c r="Q617" s="205"/>
      <c r="R617" s="205"/>
      <c r="S617" s="205"/>
      <c r="T617" s="205"/>
      <c r="U617" s="205"/>
      <c r="V617" s="205"/>
      <c r="W617" s="205"/>
      <c r="X617" s="205"/>
      <c r="Y617" s="33" t="str">
        <f t="shared" si="25"/>
        <v/>
      </c>
      <c r="Z617" s="33" t="str">
        <f>IF(T617="","",IF(AND(T617&lt;&gt;'Tabelas auxiliares'!$B$240,T617&lt;&gt;'Tabelas auxiliares'!$B$241,T617&lt;&gt;'Tabelas auxiliares'!$C$240,T617&lt;&gt;'Tabelas auxiliares'!$C$241,T617&lt;&gt;'Tabelas auxiliares'!$D$240),"FOLHA DE PESSOAL",IF(Y617='Tabelas auxiliares'!$A$241,"CUSTEIO",IF(Y617='Tabelas auxiliares'!$A$240,"INVESTIMENTO","ERRO - VERIFICAR"))))</f>
        <v/>
      </c>
      <c r="AA617" s="46" t="str">
        <f t="shared" si="26"/>
        <v/>
      </c>
      <c r="AB617" s="206"/>
      <c r="AC617" s="206"/>
      <c r="AD617" s="206"/>
      <c r="AE617" s="54" t="str">
        <f t="shared" si="27"/>
        <v/>
      </c>
    </row>
    <row r="618" spans="1:31" x14ac:dyDescent="0.25">
      <c r="A618" s="205"/>
      <c r="F618" s="33" t="str">
        <f>IFERROR(VLOOKUP(D618,'Tabelas auxiliares'!$A$3:$B$62,2,FALSE),"")</f>
        <v/>
      </c>
      <c r="G618" s="33" t="str">
        <f>IFERROR(VLOOKUP($B618,'Tabelas auxiliares'!$A$66:$C$106,2,FALSE),"")</f>
        <v/>
      </c>
      <c r="H618" s="33" t="str">
        <f>IFERROR(VLOOKUP($B618,'Tabelas auxiliares'!$A$66:$C$106,3,FALSE),"")</f>
        <v/>
      </c>
      <c r="I618" s="205"/>
      <c r="J618" s="205"/>
      <c r="K618" s="205"/>
      <c r="L618" s="205"/>
      <c r="M618" s="205"/>
      <c r="N618" s="205"/>
      <c r="O618" s="205"/>
      <c r="P618" s="205"/>
      <c r="Q618" s="205"/>
      <c r="R618" s="205"/>
      <c r="S618" s="205"/>
      <c r="T618" s="205"/>
      <c r="U618" s="205"/>
      <c r="V618" s="205"/>
      <c r="W618" s="205"/>
      <c r="X618" s="205"/>
      <c r="Y618" s="33" t="str">
        <f t="shared" si="25"/>
        <v/>
      </c>
      <c r="Z618" s="33" t="str">
        <f>IF(T618="","",IF(AND(T618&lt;&gt;'Tabelas auxiliares'!$B$240,T618&lt;&gt;'Tabelas auxiliares'!$B$241,T618&lt;&gt;'Tabelas auxiliares'!$C$240,T618&lt;&gt;'Tabelas auxiliares'!$C$241,T618&lt;&gt;'Tabelas auxiliares'!$D$240),"FOLHA DE PESSOAL",IF(Y618='Tabelas auxiliares'!$A$241,"CUSTEIO",IF(Y618='Tabelas auxiliares'!$A$240,"INVESTIMENTO","ERRO - VERIFICAR"))))</f>
        <v/>
      </c>
      <c r="AA618" s="46" t="str">
        <f t="shared" si="26"/>
        <v/>
      </c>
      <c r="AB618" s="206"/>
      <c r="AC618" s="206"/>
      <c r="AD618" s="206"/>
      <c r="AE618" s="54" t="str">
        <f t="shared" si="27"/>
        <v/>
      </c>
    </row>
    <row r="619" spans="1:31" x14ac:dyDescent="0.25">
      <c r="A619" s="205"/>
      <c r="F619" s="33" t="str">
        <f>IFERROR(VLOOKUP(D619,'Tabelas auxiliares'!$A$3:$B$62,2,FALSE),"")</f>
        <v/>
      </c>
      <c r="G619" s="33" t="str">
        <f>IFERROR(VLOOKUP($B619,'Tabelas auxiliares'!$A$66:$C$106,2,FALSE),"")</f>
        <v/>
      </c>
      <c r="H619" s="33" t="str">
        <f>IFERROR(VLOOKUP($B619,'Tabelas auxiliares'!$A$66:$C$106,3,FALSE),"")</f>
        <v/>
      </c>
      <c r="I619" s="205"/>
      <c r="J619" s="205"/>
      <c r="K619" s="205"/>
      <c r="L619" s="205"/>
      <c r="M619" s="205"/>
      <c r="N619" s="205"/>
      <c r="O619" s="205"/>
      <c r="P619" s="205"/>
      <c r="Q619" s="205"/>
      <c r="R619" s="205"/>
      <c r="S619" s="205"/>
      <c r="T619" s="205"/>
      <c r="U619" s="205"/>
      <c r="V619" s="205"/>
      <c r="W619" s="205"/>
      <c r="X619" s="205"/>
      <c r="Y619" s="33" t="str">
        <f t="shared" si="25"/>
        <v/>
      </c>
      <c r="Z619" s="33" t="str">
        <f>IF(T619="","",IF(AND(T619&lt;&gt;'Tabelas auxiliares'!$B$240,T619&lt;&gt;'Tabelas auxiliares'!$B$241,T619&lt;&gt;'Tabelas auxiliares'!$C$240,T619&lt;&gt;'Tabelas auxiliares'!$C$241,T619&lt;&gt;'Tabelas auxiliares'!$D$240),"FOLHA DE PESSOAL",IF(Y619='Tabelas auxiliares'!$A$241,"CUSTEIO",IF(Y619='Tabelas auxiliares'!$A$240,"INVESTIMENTO","ERRO - VERIFICAR"))))</f>
        <v/>
      </c>
      <c r="AA619" s="46" t="str">
        <f t="shared" si="26"/>
        <v/>
      </c>
      <c r="AB619" s="206"/>
      <c r="AC619" s="206"/>
      <c r="AD619" s="205"/>
      <c r="AE619" s="54" t="str">
        <f t="shared" si="27"/>
        <v/>
      </c>
    </row>
    <row r="620" spans="1:31" x14ac:dyDescent="0.25">
      <c r="A620" s="205"/>
      <c r="F620" s="33" t="str">
        <f>IFERROR(VLOOKUP(D620,'Tabelas auxiliares'!$A$3:$B$62,2,FALSE),"")</f>
        <v/>
      </c>
      <c r="G620" s="33" t="str">
        <f>IFERROR(VLOOKUP($B620,'Tabelas auxiliares'!$A$66:$C$106,2,FALSE),"")</f>
        <v/>
      </c>
      <c r="H620" s="33" t="str">
        <f>IFERROR(VLOOKUP($B620,'Tabelas auxiliares'!$A$66:$C$106,3,FALSE),"")</f>
        <v/>
      </c>
      <c r="I620" s="205"/>
      <c r="J620" s="205"/>
      <c r="K620" s="205"/>
      <c r="L620" s="205"/>
      <c r="M620" s="205"/>
      <c r="N620" s="205"/>
      <c r="O620" s="205"/>
      <c r="P620" s="205"/>
      <c r="Q620" s="205"/>
      <c r="R620" s="205"/>
      <c r="S620" s="205"/>
      <c r="T620" s="205"/>
      <c r="U620" s="205"/>
      <c r="V620" s="205"/>
      <c r="W620" s="205"/>
      <c r="X620" s="205"/>
      <c r="Y620" s="33" t="str">
        <f t="shared" ref="Y620:Y683" si="28">LEFT(V620,1)</f>
        <v/>
      </c>
      <c r="Z620" s="33" t="str">
        <f>IF(T620="","",IF(AND(T620&lt;&gt;'Tabelas auxiliares'!$B$240,T620&lt;&gt;'Tabelas auxiliares'!$B$241,T620&lt;&gt;'Tabelas auxiliares'!$C$240,T620&lt;&gt;'Tabelas auxiliares'!$C$241,T620&lt;&gt;'Tabelas auxiliares'!$D$240),"FOLHA DE PESSOAL",IF(Y620='Tabelas auxiliares'!$A$241,"CUSTEIO",IF(Y620='Tabelas auxiliares'!$A$240,"INVESTIMENTO","ERRO - VERIFICAR"))))</f>
        <v/>
      </c>
      <c r="AA620" s="46" t="str">
        <f t="shared" si="26"/>
        <v/>
      </c>
      <c r="AB620" s="206"/>
      <c r="AC620" s="206"/>
      <c r="AD620" s="206"/>
      <c r="AE620" s="54" t="str">
        <f t="shared" si="27"/>
        <v/>
      </c>
    </row>
    <row r="621" spans="1:31" x14ac:dyDescent="0.25">
      <c r="A621" s="205"/>
      <c r="F621" s="33" t="str">
        <f>IFERROR(VLOOKUP(D621,'Tabelas auxiliares'!$A$3:$B$62,2,FALSE),"")</f>
        <v/>
      </c>
      <c r="G621" s="33" t="str">
        <f>IFERROR(VLOOKUP($B621,'Tabelas auxiliares'!$A$66:$C$106,2,FALSE),"")</f>
        <v/>
      </c>
      <c r="H621" s="33" t="str">
        <f>IFERROR(VLOOKUP($B621,'Tabelas auxiliares'!$A$66:$C$106,3,FALSE),"")</f>
        <v/>
      </c>
      <c r="I621" s="205"/>
      <c r="J621" s="205"/>
      <c r="K621" s="205"/>
      <c r="L621" s="205"/>
      <c r="M621" s="205"/>
      <c r="N621" s="205"/>
      <c r="O621" s="205"/>
      <c r="P621" s="205"/>
      <c r="Q621" s="205"/>
      <c r="R621" s="205"/>
      <c r="S621" s="205"/>
      <c r="T621" s="205"/>
      <c r="U621" s="205"/>
      <c r="V621" s="205"/>
      <c r="W621" s="205"/>
      <c r="X621" s="205"/>
      <c r="Y621" s="33" t="str">
        <f t="shared" si="28"/>
        <v/>
      </c>
      <c r="Z621" s="33" t="str">
        <f>IF(T621="","",IF(AND(T621&lt;&gt;'Tabelas auxiliares'!$B$240,T621&lt;&gt;'Tabelas auxiliares'!$B$241,T621&lt;&gt;'Tabelas auxiliares'!$C$240,T621&lt;&gt;'Tabelas auxiliares'!$C$241,T621&lt;&gt;'Tabelas auxiliares'!$D$240),"FOLHA DE PESSOAL",IF(Y621='Tabelas auxiliares'!$A$241,"CUSTEIO",IF(Y621='Tabelas auxiliares'!$A$240,"INVESTIMENTO","ERRO - VERIFICAR"))))</f>
        <v/>
      </c>
      <c r="AA621" s="46" t="str">
        <f t="shared" ref="AA621:AA684" si="29">IF(AB621+AC621+AD621&lt;&gt;0,AB621+AC621+AD621,"")</f>
        <v/>
      </c>
      <c r="AB621" s="206"/>
      <c r="AC621" s="206"/>
      <c r="AD621" s="205"/>
      <c r="AE621" s="54" t="str">
        <f t="shared" si="27"/>
        <v/>
      </c>
    </row>
    <row r="622" spans="1:31" x14ac:dyDescent="0.25">
      <c r="A622" s="205"/>
      <c r="F622" s="33" t="str">
        <f>IFERROR(VLOOKUP(D622,'Tabelas auxiliares'!$A$3:$B$62,2,FALSE),"")</f>
        <v/>
      </c>
      <c r="G622" s="33" t="str">
        <f>IFERROR(VLOOKUP($B622,'Tabelas auxiliares'!$A$66:$C$106,2,FALSE),"")</f>
        <v/>
      </c>
      <c r="H622" s="33" t="str">
        <f>IFERROR(VLOOKUP($B622,'Tabelas auxiliares'!$A$66:$C$106,3,FALSE),"")</f>
        <v/>
      </c>
      <c r="I622" s="205"/>
      <c r="J622" s="205"/>
      <c r="K622" s="205"/>
      <c r="L622" s="205"/>
      <c r="M622" s="205"/>
      <c r="N622" s="205"/>
      <c r="O622" s="205"/>
      <c r="P622" s="205"/>
      <c r="Q622" s="205"/>
      <c r="R622" s="205"/>
      <c r="S622" s="205"/>
      <c r="T622" s="205"/>
      <c r="U622" s="205"/>
      <c r="V622" s="205"/>
      <c r="W622" s="205"/>
      <c r="X622" s="205"/>
      <c r="Y622" s="33" t="str">
        <f t="shared" si="28"/>
        <v/>
      </c>
      <c r="Z622" s="33" t="str">
        <f>IF(T622="","",IF(AND(T622&lt;&gt;'Tabelas auxiliares'!$B$240,T622&lt;&gt;'Tabelas auxiliares'!$B$241,T622&lt;&gt;'Tabelas auxiliares'!$C$240,T622&lt;&gt;'Tabelas auxiliares'!$C$241,T622&lt;&gt;'Tabelas auxiliares'!$D$240),"FOLHA DE PESSOAL",IF(Y622='Tabelas auxiliares'!$A$241,"CUSTEIO",IF(Y622='Tabelas auxiliares'!$A$240,"INVESTIMENTO","ERRO - VERIFICAR"))))</f>
        <v/>
      </c>
      <c r="AA622" s="46" t="str">
        <f t="shared" si="29"/>
        <v/>
      </c>
      <c r="AB622" s="206"/>
      <c r="AC622" s="206"/>
      <c r="AD622" s="206"/>
      <c r="AE622" s="54" t="str">
        <f t="shared" si="27"/>
        <v/>
      </c>
    </row>
    <row r="623" spans="1:31" x14ac:dyDescent="0.25">
      <c r="A623" s="205"/>
      <c r="F623" s="33" t="str">
        <f>IFERROR(VLOOKUP(D623,'Tabelas auxiliares'!$A$3:$B$62,2,FALSE),"")</f>
        <v/>
      </c>
      <c r="G623" s="33" t="str">
        <f>IFERROR(VLOOKUP($B623,'Tabelas auxiliares'!$A$66:$C$106,2,FALSE),"")</f>
        <v/>
      </c>
      <c r="H623" s="33" t="str">
        <f>IFERROR(VLOOKUP($B623,'Tabelas auxiliares'!$A$66:$C$106,3,FALSE),"")</f>
        <v/>
      </c>
      <c r="I623" s="205"/>
      <c r="J623" s="205"/>
      <c r="K623" s="205"/>
      <c r="L623" s="205"/>
      <c r="M623" s="205"/>
      <c r="N623" s="205"/>
      <c r="O623" s="205"/>
      <c r="P623" s="205"/>
      <c r="Q623" s="205"/>
      <c r="R623" s="205"/>
      <c r="S623" s="205"/>
      <c r="T623" s="205"/>
      <c r="U623" s="205"/>
      <c r="V623" s="205"/>
      <c r="W623" s="205"/>
      <c r="X623" s="205"/>
      <c r="Y623" s="33" t="str">
        <f t="shared" si="28"/>
        <v/>
      </c>
      <c r="Z623" s="33" t="str">
        <f>IF(T623="","",IF(AND(T623&lt;&gt;'Tabelas auxiliares'!$B$240,T623&lt;&gt;'Tabelas auxiliares'!$B$241,T623&lt;&gt;'Tabelas auxiliares'!$C$240,T623&lt;&gt;'Tabelas auxiliares'!$C$241,T623&lt;&gt;'Tabelas auxiliares'!$D$240),"FOLHA DE PESSOAL",IF(Y623='Tabelas auxiliares'!$A$241,"CUSTEIO",IF(Y623='Tabelas auxiliares'!$A$240,"INVESTIMENTO","ERRO - VERIFICAR"))))</f>
        <v/>
      </c>
      <c r="AA623" s="46" t="str">
        <f t="shared" si="29"/>
        <v/>
      </c>
      <c r="AB623" s="206"/>
      <c r="AC623" s="206"/>
      <c r="AD623" s="206"/>
      <c r="AE623" s="54" t="str">
        <f t="shared" si="27"/>
        <v/>
      </c>
    </row>
    <row r="624" spans="1:31" x14ac:dyDescent="0.25">
      <c r="A624" s="205"/>
      <c r="F624" s="33" t="str">
        <f>IFERROR(VLOOKUP(D624,'Tabelas auxiliares'!$A$3:$B$62,2,FALSE),"")</f>
        <v/>
      </c>
      <c r="G624" s="33" t="str">
        <f>IFERROR(VLOOKUP($B624,'Tabelas auxiliares'!$A$66:$C$106,2,FALSE),"")</f>
        <v/>
      </c>
      <c r="H624" s="33" t="str">
        <f>IFERROR(VLOOKUP($B624,'Tabelas auxiliares'!$A$66:$C$106,3,FALSE),"")</f>
        <v/>
      </c>
      <c r="I624" s="205"/>
      <c r="J624" s="205"/>
      <c r="K624" s="205"/>
      <c r="L624" s="205"/>
      <c r="M624" s="205"/>
      <c r="N624" s="205"/>
      <c r="O624" s="205"/>
      <c r="P624" s="205"/>
      <c r="Q624" s="205"/>
      <c r="R624" s="205"/>
      <c r="S624" s="205"/>
      <c r="T624" s="205"/>
      <c r="U624" s="205"/>
      <c r="V624" s="205"/>
      <c r="W624" s="205"/>
      <c r="X624" s="205"/>
      <c r="Y624" s="33" t="str">
        <f t="shared" si="28"/>
        <v/>
      </c>
      <c r="Z624" s="33" t="str">
        <f>IF(T624="","",IF(AND(T624&lt;&gt;'Tabelas auxiliares'!$B$240,T624&lt;&gt;'Tabelas auxiliares'!$B$241,T624&lt;&gt;'Tabelas auxiliares'!$C$240,T624&lt;&gt;'Tabelas auxiliares'!$C$241,T624&lt;&gt;'Tabelas auxiliares'!$D$240),"FOLHA DE PESSOAL",IF(Y624='Tabelas auxiliares'!$A$241,"CUSTEIO",IF(Y624='Tabelas auxiliares'!$A$240,"INVESTIMENTO","ERRO - VERIFICAR"))))</f>
        <v/>
      </c>
      <c r="AA624" s="46" t="str">
        <f t="shared" si="29"/>
        <v/>
      </c>
      <c r="AB624" s="206"/>
      <c r="AC624" s="206"/>
      <c r="AD624" s="206"/>
      <c r="AE624" s="54" t="str">
        <f t="shared" si="27"/>
        <v/>
      </c>
    </row>
    <row r="625" spans="1:31" x14ac:dyDescent="0.25">
      <c r="A625" s="205"/>
      <c r="F625" s="33" t="str">
        <f>IFERROR(VLOOKUP(D625,'Tabelas auxiliares'!$A$3:$B$62,2,FALSE),"")</f>
        <v/>
      </c>
      <c r="G625" s="33" t="str">
        <f>IFERROR(VLOOKUP($B625,'Tabelas auxiliares'!$A$66:$C$106,2,FALSE),"")</f>
        <v/>
      </c>
      <c r="H625" s="33" t="str">
        <f>IFERROR(VLOOKUP($B625,'Tabelas auxiliares'!$A$66:$C$106,3,FALSE),"")</f>
        <v/>
      </c>
      <c r="I625" s="205"/>
      <c r="J625" s="205"/>
      <c r="K625" s="205"/>
      <c r="L625" s="205"/>
      <c r="M625" s="205"/>
      <c r="N625" s="205"/>
      <c r="O625" s="205"/>
      <c r="P625" s="205"/>
      <c r="Q625" s="205"/>
      <c r="R625" s="205"/>
      <c r="S625" s="205"/>
      <c r="T625" s="205"/>
      <c r="U625" s="205"/>
      <c r="V625" s="205"/>
      <c r="W625" s="205"/>
      <c r="X625" s="205"/>
      <c r="Y625" s="33" t="str">
        <f t="shared" si="28"/>
        <v/>
      </c>
      <c r="Z625" s="33" t="str">
        <f>IF(T625="","",IF(AND(T625&lt;&gt;'Tabelas auxiliares'!$B$240,T625&lt;&gt;'Tabelas auxiliares'!$B$241,T625&lt;&gt;'Tabelas auxiliares'!$C$240,T625&lt;&gt;'Tabelas auxiliares'!$C$241,T625&lt;&gt;'Tabelas auxiliares'!$D$240),"FOLHA DE PESSOAL",IF(Y625='Tabelas auxiliares'!$A$241,"CUSTEIO",IF(Y625='Tabelas auxiliares'!$A$240,"INVESTIMENTO","ERRO - VERIFICAR"))))</f>
        <v/>
      </c>
      <c r="AA625" s="46" t="str">
        <f t="shared" si="29"/>
        <v/>
      </c>
      <c r="AB625" s="206"/>
      <c r="AC625" s="206"/>
      <c r="AD625" s="206"/>
      <c r="AE625" s="54" t="str">
        <f t="shared" si="27"/>
        <v/>
      </c>
    </row>
    <row r="626" spans="1:31" x14ac:dyDescent="0.25">
      <c r="A626" s="205"/>
      <c r="F626" s="33" t="str">
        <f>IFERROR(VLOOKUP(D626,'Tabelas auxiliares'!$A$3:$B$62,2,FALSE),"")</f>
        <v/>
      </c>
      <c r="G626" s="33" t="str">
        <f>IFERROR(VLOOKUP($B626,'Tabelas auxiliares'!$A$66:$C$106,2,FALSE),"")</f>
        <v/>
      </c>
      <c r="H626" s="33" t="str">
        <f>IFERROR(VLOOKUP($B626,'Tabelas auxiliares'!$A$66:$C$106,3,FALSE),"")</f>
        <v/>
      </c>
      <c r="I626" s="205"/>
      <c r="J626" s="205"/>
      <c r="K626" s="205"/>
      <c r="L626" s="205"/>
      <c r="M626" s="205"/>
      <c r="N626" s="205"/>
      <c r="O626" s="205"/>
      <c r="P626" s="205"/>
      <c r="Q626" s="205"/>
      <c r="R626" s="205"/>
      <c r="S626" s="205"/>
      <c r="T626" s="205"/>
      <c r="U626" s="205"/>
      <c r="V626" s="205"/>
      <c r="W626" s="205"/>
      <c r="X626" s="205"/>
      <c r="Y626" s="33" t="str">
        <f t="shared" si="28"/>
        <v/>
      </c>
      <c r="Z626" s="33" t="str">
        <f>IF(T626="","",IF(AND(T626&lt;&gt;'Tabelas auxiliares'!$B$240,T626&lt;&gt;'Tabelas auxiliares'!$B$241,T626&lt;&gt;'Tabelas auxiliares'!$C$240,T626&lt;&gt;'Tabelas auxiliares'!$C$241,T626&lt;&gt;'Tabelas auxiliares'!$D$240),"FOLHA DE PESSOAL",IF(Y626='Tabelas auxiliares'!$A$241,"CUSTEIO",IF(Y626='Tabelas auxiliares'!$A$240,"INVESTIMENTO","ERRO - VERIFICAR"))))</f>
        <v/>
      </c>
      <c r="AA626" s="46" t="str">
        <f t="shared" si="29"/>
        <v/>
      </c>
      <c r="AB626" s="206"/>
      <c r="AC626" s="206"/>
      <c r="AD626" s="205"/>
      <c r="AE626" s="54" t="str">
        <f t="shared" si="27"/>
        <v/>
      </c>
    </row>
    <row r="627" spans="1:31" x14ac:dyDescent="0.25">
      <c r="A627" s="205"/>
      <c r="F627" s="33" t="str">
        <f>IFERROR(VLOOKUP(D627,'Tabelas auxiliares'!$A$3:$B$62,2,FALSE),"")</f>
        <v/>
      </c>
      <c r="G627" s="33" t="str">
        <f>IFERROR(VLOOKUP($B627,'Tabelas auxiliares'!$A$66:$C$106,2,FALSE),"")</f>
        <v/>
      </c>
      <c r="H627" s="33" t="str">
        <f>IFERROR(VLOOKUP($B627,'Tabelas auxiliares'!$A$66:$C$106,3,FALSE),"")</f>
        <v/>
      </c>
      <c r="I627" s="205"/>
      <c r="J627" s="205"/>
      <c r="K627" s="205"/>
      <c r="L627" s="205"/>
      <c r="M627" s="205"/>
      <c r="N627" s="205"/>
      <c r="O627" s="205"/>
      <c r="P627" s="205"/>
      <c r="Q627" s="205"/>
      <c r="R627" s="205"/>
      <c r="S627" s="205"/>
      <c r="T627" s="205"/>
      <c r="U627" s="205"/>
      <c r="V627" s="205"/>
      <c r="W627" s="205"/>
      <c r="X627" s="205"/>
      <c r="Y627" s="33" t="str">
        <f t="shared" si="28"/>
        <v/>
      </c>
      <c r="Z627" s="33" t="str">
        <f>IF(T627="","",IF(AND(T627&lt;&gt;'Tabelas auxiliares'!$B$240,T627&lt;&gt;'Tabelas auxiliares'!$B$241,T627&lt;&gt;'Tabelas auxiliares'!$C$240,T627&lt;&gt;'Tabelas auxiliares'!$C$241,T627&lt;&gt;'Tabelas auxiliares'!$D$240),"FOLHA DE PESSOAL",IF(Y627='Tabelas auxiliares'!$A$241,"CUSTEIO",IF(Y627='Tabelas auxiliares'!$A$240,"INVESTIMENTO","ERRO - VERIFICAR"))))</f>
        <v/>
      </c>
      <c r="AA627" s="46" t="str">
        <f t="shared" si="29"/>
        <v/>
      </c>
      <c r="AB627" s="206"/>
      <c r="AC627" s="206"/>
      <c r="AD627" s="206"/>
      <c r="AE627" s="54" t="str">
        <f t="shared" si="27"/>
        <v/>
      </c>
    </row>
    <row r="628" spans="1:31" x14ac:dyDescent="0.25">
      <c r="A628" s="205"/>
      <c r="F628" s="33" t="str">
        <f>IFERROR(VLOOKUP(D628,'Tabelas auxiliares'!$A$3:$B$62,2,FALSE),"")</f>
        <v/>
      </c>
      <c r="G628" s="33" t="str">
        <f>IFERROR(VLOOKUP($B628,'Tabelas auxiliares'!$A$66:$C$106,2,FALSE),"")</f>
        <v/>
      </c>
      <c r="H628" s="33" t="str">
        <f>IFERROR(VLOOKUP($B628,'Tabelas auxiliares'!$A$66:$C$106,3,FALSE),"")</f>
        <v/>
      </c>
      <c r="I628" s="205"/>
      <c r="J628" s="205"/>
      <c r="K628" s="205"/>
      <c r="L628" s="205"/>
      <c r="M628" s="205"/>
      <c r="N628" s="205"/>
      <c r="O628" s="205"/>
      <c r="P628" s="205"/>
      <c r="Q628" s="205"/>
      <c r="R628" s="205"/>
      <c r="S628" s="205"/>
      <c r="T628" s="205"/>
      <c r="U628" s="205"/>
      <c r="V628" s="205"/>
      <c r="W628" s="205"/>
      <c r="X628" s="205"/>
      <c r="Y628" s="33" t="str">
        <f t="shared" si="28"/>
        <v/>
      </c>
      <c r="Z628" s="33" t="str">
        <f>IF(T628="","",IF(AND(T628&lt;&gt;'Tabelas auxiliares'!$B$240,T628&lt;&gt;'Tabelas auxiliares'!$B$241,T628&lt;&gt;'Tabelas auxiliares'!$C$240,T628&lt;&gt;'Tabelas auxiliares'!$C$241,T628&lt;&gt;'Tabelas auxiliares'!$D$240),"FOLHA DE PESSOAL",IF(Y628='Tabelas auxiliares'!$A$241,"CUSTEIO",IF(Y628='Tabelas auxiliares'!$A$240,"INVESTIMENTO","ERRO - VERIFICAR"))))</f>
        <v/>
      </c>
      <c r="AA628" s="46" t="str">
        <f t="shared" si="29"/>
        <v/>
      </c>
      <c r="AB628" s="206"/>
      <c r="AC628" s="206"/>
      <c r="AD628" s="206"/>
      <c r="AE628" s="54" t="str">
        <f t="shared" si="27"/>
        <v/>
      </c>
    </row>
    <row r="629" spans="1:31" x14ac:dyDescent="0.25">
      <c r="A629" s="205"/>
      <c r="F629" s="33" t="str">
        <f>IFERROR(VLOOKUP(D629,'Tabelas auxiliares'!$A$3:$B$62,2,FALSE),"")</f>
        <v/>
      </c>
      <c r="G629" s="33" t="str">
        <f>IFERROR(VLOOKUP($B629,'Tabelas auxiliares'!$A$66:$C$106,2,FALSE),"")</f>
        <v/>
      </c>
      <c r="H629" s="33" t="str">
        <f>IFERROR(VLOOKUP($B629,'Tabelas auxiliares'!$A$66:$C$106,3,FALSE),"")</f>
        <v/>
      </c>
      <c r="I629" s="205"/>
      <c r="J629" s="205"/>
      <c r="K629" s="205"/>
      <c r="L629" s="205"/>
      <c r="M629" s="205"/>
      <c r="N629" s="205"/>
      <c r="O629" s="205"/>
      <c r="P629" s="205"/>
      <c r="Q629" s="205"/>
      <c r="R629" s="205"/>
      <c r="S629" s="205"/>
      <c r="T629" s="205"/>
      <c r="U629" s="205"/>
      <c r="V629" s="205"/>
      <c r="W629" s="205"/>
      <c r="X629" s="205"/>
      <c r="Y629" s="33" t="str">
        <f t="shared" si="28"/>
        <v/>
      </c>
      <c r="Z629" s="33" t="str">
        <f>IF(T629="","",IF(AND(T629&lt;&gt;'Tabelas auxiliares'!$B$240,T629&lt;&gt;'Tabelas auxiliares'!$B$241,T629&lt;&gt;'Tabelas auxiliares'!$C$240,T629&lt;&gt;'Tabelas auxiliares'!$C$241,T629&lt;&gt;'Tabelas auxiliares'!$D$240),"FOLHA DE PESSOAL",IF(Y629='Tabelas auxiliares'!$A$241,"CUSTEIO",IF(Y629='Tabelas auxiliares'!$A$240,"INVESTIMENTO","ERRO - VERIFICAR"))))</f>
        <v/>
      </c>
      <c r="AA629" s="46" t="str">
        <f t="shared" si="29"/>
        <v/>
      </c>
      <c r="AB629" s="206"/>
      <c r="AC629" s="206"/>
      <c r="AD629" s="206"/>
      <c r="AE629" s="54" t="str">
        <f t="shared" si="27"/>
        <v/>
      </c>
    </row>
    <row r="630" spans="1:31" x14ac:dyDescent="0.25">
      <c r="A630" s="205"/>
      <c r="F630" s="33" t="str">
        <f>IFERROR(VLOOKUP(D630,'Tabelas auxiliares'!$A$3:$B$62,2,FALSE),"")</f>
        <v/>
      </c>
      <c r="G630" s="33" t="str">
        <f>IFERROR(VLOOKUP($B630,'Tabelas auxiliares'!$A$66:$C$106,2,FALSE),"")</f>
        <v/>
      </c>
      <c r="H630" s="33" t="str">
        <f>IFERROR(VLOOKUP($B630,'Tabelas auxiliares'!$A$66:$C$106,3,FALSE),"")</f>
        <v/>
      </c>
      <c r="I630" s="205"/>
      <c r="J630" s="205"/>
      <c r="K630" s="205"/>
      <c r="L630" s="205"/>
      <c r="M630" s="205"/>
      <c r="N630" s="205"/>
      <c r="O630" s="205"/>
      <c r="P630" s="205"/>
      <c r="Q630" s="205"/>
      <c r="R630" s="205"/>
      <c r="S630" s="205"/>
      <c r="T630" s="205"/>
      <c r="U630" s="205"/>
      <c r="V630" s="205"/>
      <c r="W630" s="205"/>
      <c r="X630" s="205"/>
      <c r="Y630" s="33" t="str">
        <f t="shared" si="28"/>
        <v/>
      </c>
      <c r="Z630" s="33" t="str">
        <f>IF(T630="","",IF(AND(T630&lt;&gt;'Tabelas auxiliares'!$B$240,T630&lt;&gt;'Tabelas auxiliares'!$B$241,T630&lt;&gt;'Tabelas auxiliares'!$C$240,T630&lt;&gt;'Tabelas auxiliares'!$C$241,T630&lt;&gt;'Tabelas auxiliares'!$D$240),"FOLHA DE PESSOAL",IF(Y630='Tabelas auxiliares'!$A$241,"CUSTEIO",IF(Y630='Tabelas auxiliares'!$A$240,"INVESTIMENTO","ERRO - VERIFICAR"))))</f>
        <v/>
      </c>
      <c r="AA630" s="46" t="str">
        <f t="shared" si="29"/>
        <v/>
      </c>
      <c r="AB630" s="206"/>
      <c r="AC630" s="206"/>
      <c r="AD630" s="206"/>
      <c r="AE630" s="54" t="str">
        <f t="shared" si="27"/>
        <v/>
      </c>
    </row>
    <row r="631" spans="1:31" x14ac:dyDescent="0.25">
      <c r="A631" s="205"/>
      <c r="F631" s="33" t="str">
        <f>IFERROR(VLOOKUP(D631,'Tabelas auxiliares'!$A$3:$B$62,2,FALSE),"")</f>
        <v/>
      </c>
      <c r="G631" s="33" t="str">
        <f>IFERROR(VLOOKUP($B631,'Tabelas auxiliares'!$A$66:$C$106,2,FALSE),"")</f>
        <v/>
      </c>
      <c r="H631" s="33" t="str">
        <f>IFERROR(VLOOKUP($B631,'Tabelas auxiliares'!$A$66:$C$106,3,FALSE),"")</f>
        <v/>
      </c>
      <c r="I631" s="205"/>
      <c r="J631" s="205"/>
      <c r="K631" s="205"/>
      <c r="L631" s="205"/>
      <c r="M631" s="205"/>
      <c r="N631" s="205"/>
      <c r="O631" s="205"/>
      <c r="P631" s="205"/>
      <c r="Q631" s="205"/>
      <c r="R631" s="205"/>
      <c r="S631" s="205"/>
      <c r="T631" s="205"/>
      <c r="U631" s="205"/>
      <c r="V631" s="205"/>
      <c r="W631" s="205"/>
      <c r="X631" s="205"/>
      <c r="Y631" s="33" t="str">
        <f t="shared" si="28"/>
        <v/>
      </c>
      <c r="Z631" s="33" t="str">
        <f>IF(T631="","",IF(AND(T631&lt;&gt;'Tabelas auxiliares'!$B$240,T631&lt;&gt;'Tabelas auxiliares'!$B$241,T631&lt;&gt;'Tabelas auxiliares'!$C$240,T631&lt;&gt;'Tabelas auxiliares'!$C$241,T631&lt;&gt;'Tabelas auxiliares'!$D$240),"FOLHA DE PESSOAL",IF(Y631='Tabelas auxiliares'!$A$241,"CUSTEIO",IF(Y631='Tabelas auxiliares'!$A$240,"INVESTIMENTO","ERRO - VERIFICAR"))))</f>
        <v/>
      </c>
      <c r="AA631" s="46" t="str">
        <f t="shared" si="29"/>
        <v/>
      </c>
      <c r="AB631" s="206"/>
      <c r="AC631" s="206"/>
      <c r="AD631" s="205"/>
      <c r="AE631" s="54" t="str">
        <f t="shared" si="27"/>
        <v/>
      </c>
    </row>
    <row r="632" spans="1:31" x14ac:dyDescent="0.25">
      <c r="A632" s="205"/>
      <c r="F632" s="33" t="str">
        <f>IFERROR(VLOOKUP(D632,'Tabelas auxiliares'!$A$3:$B$62,2,FALSE),"")</f>
        <v/>
      </c>
      <c r="G632" s="33" t="str">
        <f>IFERROR(VLOOKUP($B632,'Tabelas auxiliares'!$A$66:$C$106,2,FALSE),"")</f>
        <v/>
      </c>
      <c r="H632" s="33" t="str">
        <f>IFERROR(VLOOKUP($B632,'Tabelas auxiliares'!$A$66:$C$106,3,FALSE),"")</f>
        <v/>
      </c>
      <c r="I632" s="205"/>
      <c r="J632" s="205"/>
      <c r="K632" s="205"/>
      <c r="L632" s="205"/>
      <c r="M632" s="205"/>
      <c r="N632" s="205"/>
      <c r="O632" s="205"/>
      <c r="P632" s="205"/>
      <c r="Q632" s="205"/>
      <c r="R632" s="205"/>
      <c r="S632" s="205"/>
      <c r="T632" s="205"/>
      <c r="U632" s="205"/>
      <c r="V632" s="205"/>
      <c r="W632" s="205"/>
      <c r="X632" s="205"/>
      <c r="Y632" s="33" t="str">
        <f t="shared" si="28"/>
        <v/>
      </c>
      <c r="Z632" s="33" t="str">
        <f>IF(T632="","",IF(AND(T632&lt;&gt;'Tabelas auxiliares'!$B$240,T632&lt;&gt;'Tabelas auxiliares'!$B$241,T632&lt;&gt;'Tabelas auxiliares'!$C$240,T632&lt;&gt;'Tabelas auxiliares'!$C$241,T632&lt;&gt;'Tabelas auxiliares'!$D$240),"FOLHA DE PESSOAL",IF(Y632='Tabelas auxiliares'!$A$241,"CUSTEIO",IF(Y632='Tabelas auxiliares'!$A$240,"INVESTIMENTO","ERRO - VERIFICAR"))))</f>
        <v/>
      </c>
      <c r="AA632" s="46" t="str">
        <f t="shared" si="29"/>
        <v/>
      </c>
      <c r="AB632" s="206"/>
      <c r="AC632" s="206"/>
      <c r="AD632" s="205"/>
      <c r="AE632" s="54" t="str">
        <f t="shared" si="27"/>
        <v/>
      </c>
    </row>
    <row r="633" spans="1:31" x14ac:dyDescent="0.25">
      <c r="A633" s="205"/>
      <c r="F633" s="33" t="str">
        <f>IFERROR(VLOOKUP(D633,'Tabelas auxiliares'!$A$3:$B$62,2,FALSE),"")</f>
        <v/>
      </c>
      <c r="G633" s="33" t="str">
        <f>IFERROR(VLOOKUP($B633,'Tabelas auxiliares'!$A$66:$C$106,2,FALSE),"")</f>
        <v/>
      </c>
      <c r="H633" s="33" t="str">
        <f>IFERROR(VLOOKUP($B633,'Tabelas auxiliares'!$A$66:$C$106,3,FALSE),"")</f>
        <v/>
      </c>
      <c r="I633" s="205"/>
      <c r="J633" s="205"/>
      <c r="K633" s="205"/>
      <c r="L633" s="205"/>
      <c r="M633" s="205"/>
      <c r="N633" s="205"/>
      <c r="O633" s="205"/>
      <c r="P633" s="205"/>
      <c r="Q633" s="205"/>
      <c r="R633" s="205"/>
      <c r="S633" s="205"/>
      <c r="T633" s="205"/>
      <c r="U633" s="205"/>
      <c r="V633" s="205"/>
      <c r="W633" s="205"/>
      <c r="X633" s="205"/>
      <c r="Y633" s="33" t="str">
        <f t="shared" si="28"/>
        <v/>
      </c>
      <c r="Z633" s="33" t="str">
        <f>IF(T633="","",IF(AND(T633&lt;&gt;'Tabelas auxiliares'!$B$240,T633&lt;&gt;'Tabelas auxiliares'!$B$241,T633&lt;&gt;'Tabelas auxiliares'!$C$240,T633&lt;&gt;'Tabelas auxiliares'!$C$241,T633&lt;&gt;'Tabelas auxiliares'!$D$240),"FOLHA DE PESSOAL",IF(Y633='Tabelas auxiliares'!$A$241,"CUSTEIO",IF(Y633='Tabelas auxiliares'!$A$240,"INVESTIMENTO","ERRO - VERIFICAR"))))</f>
        <v/>
      </c>
      <c r="AA633" s="46" t="str">
        <f t="shared" si="29"/>
        <v/>
      </c>
      <c r="AB633" s="206"/>
      <c r="AC633" s="206"/>
      <c r="AD633" s="206"/>
      <c r="AE633" s="54" t="str">
        <f t="shared" si="27"/>
        <v/>
      </c>
    </row>
    <row r="634" spans="1:31" x14ac:dyDescent="0.25">
      <c r="A634" s="205"/>
      <c r="F634" s="33" t="str">
        <f>IFERROR(VLOOKUP(D634,'Tabelas auxiliares'!$A$3:$B$62,2,FALSE),"")</f>
        <v/>
      </c>
      <c r="G634" s="33" t="str">
        <f>IFERROR(VLOOKUP($B634,'Tabelas auxiliares'!$A$66:$C$106,2,FALSE),"")</f>
        <v/>
      </c>
      <c r="H634" s="33" t="str">
        <f>IFERROR(VLOOKUP($B634,'Tabelas auxiliares'!$A$66:$C$106,3,FALSE),"")</f>
        <v/>
      </c>
      <c r="I634" s="205"/>
      <c r="J634" s="205"/>
      <c r="K634" s="205"/>
      <c r="L634" s="205"/>
      <c r="M634" s="205"/>
      <c r="N634" s="205"/>
      <c r="O634" s="205"/>
      <c r="P634" s="205"/>
      <c r="Q634" s="205"/>
      <c r="R634" s="205"/>
      <c r="S634" s="205"/>
      <c r="T634" s="205"/>
      <c r="U634" s="205"/>
      <c r="V634" s="205"/>
      <c r="W634" s="205"/>
      <c r="X634" s="205"/>
      <c r="Y634" s="33" t="str">
        <f t="shared" si="28"/>
        <v/>
      </c>
      <c r="Z634" s="33" t="str">
        <f>IF(T634="","",IF(AND(T634&lt;&gt;'Tabelas auxiliares'!$B$240,T634&lt;&gt;'Tabelas auxiliares'!$B$241,T634&lt;&gt;'Tabelas auxiliares'!$C$240,T634&lt;&gt;'Tabelas auxiliares'!$C$241,T634&lt;&gt;'Tabelas auxiliares'!$D$240),"FOLHA DE PESSOAL",IF(Y634='Tabelas auxiliares'!$A$241,"CUSTEIO",IF(Y634='Tabelas auxiliares'!$A$240,"INVESTIMENTO","ERRO - VERIFICAR"))))</f>
        <v/>
      </c>
      <c r="AA634" s="46" t="str">
        <f t="shared" si="29"/>
        <v/>
      </c>
      <c r="AB634" s="206"/>
      <c r="AC634" s="206"/>
      <c r="AD634" s="206"/>
      <c r="AE634" s="54" t="str">
        <f t="shared" si="27"/>
        <v/>
      </c>
    </row>
    <row r="635" spans="1:31" x14ac:dyDescent="0.25">
      <c r="A635" s="205"/>
      <c r="F635" s="33" t="str">
        <f>IFERROR(VLOOKUP(D635,'Tabelas auxiliares'!$A$3:$B$62,2,FALSE),"")</f>
        <v/>
      </c>
      <c r="G635" s="33" t="str">
        <f>IFERROR(VLOOKUP($B635,'Tabelas auxiliares'!$A$66:$C$106,2,FALSE),"")</f>
        <v/>
      </c>
      <c r="H635" s="33" t="str">
        <f>IFERROR(VLOOKUP($B635,'Tabelas auxiliares'!$A$66:$C$106,3,FALSE),"")</f>
        <v/>
      </c>
      <c r="I635" s="205"/>
      <c r="J635" s="205"/>
      <c r="K635" s="205"/>
      <c r="L635" s="205"/>
      <c r="M635" s="205"/>
      <c r="N635" s="205"/>
      <c r="O635" s="205"/>
      <c r="P635" s="205"/>
      <c r="Q635" s="205"/>
      <c r="R635" s="205"/>
      <c r="S635" s="205"/>
      <c r="T635" s="205"/>
      <c r="U635" s="205"/>
      <c r="V635" s="205"/>
      <c r="W635" s="205"/>
      <c r="X635" s="205"/>
      <c r="Y635" s="33" t="str">
        <f t="shared" si="28"/>
        <v/>
      </c>
      <c r="Z635" s="33" t="str">
        <f>IF(T635="","",IF(AND(T635&lt;&gt;'Tabelas auxiliares'!$B$240,T635&lt;&gt;'Tabelas auxiliares'!$B$241,T635&lt;&gt;'Tabelas auxiliares'!$C$240,T635&lt;&gt;'Tabelas auxiliares'!$C$241,T635&lt;&gt;'Tabelas auxiliares'!$D$240),"FOLHA DE PESSOAL",IF(Y635='Tabelas auxiliares'!$A$241,"CUSTEIO",IF(Y635='Tabelas auxiliares'!$A$240,"INVESTIMENTO","ERRO - VERIFICAR"))))</f>
        <v/>
      </c>
      <c r="AA635" s="46" t="str">
        <f t="shared" si="29"/>
        <v/>
      </c>
      <c r="AB635" s="206"/>
      <c r="AC635" s="206"/>
      <c r="AD635" s="205"/>
      <c r="AE635" s="54" t="str">
        <f t="shared" si="27"/>
        <v/>
      </c>
    </row>
    <row r="636" spans="1:31" x14ac:dyDescent="0.25">
      <c r="A636" s="205"/>
      <c r="F636" s="33" t="str">
        <f>IFERROR(VLOOKUP(D636,'Tabelas auxiliares'!$A$3:$B$62,2,FALSE),"")</f>
        <v/>
      </c>
      <c r="G636" s="33" t="str">
        <f>IFERROR(VLOOKUP($B636,'Tabelas auxiliares'!$A$66:$C$106,2,FALSE),"")</f>
        <v/>
      </c>
      <c r="H636" s="33" t="str">
        <f>IFERROR(VLOOKUP($B636,'Tabelas auxiliares'!$A$66:$C$106,3,FALSE),"")</f>
        <v/>
      </c>
      <c r="I636" s="205"/>
      <c r="J636" s="205"/>
      <c r="K636" s="205"/>
      <c r="L636" s="205"/>
      <c r="M636" s="205"/>
      <c r="N636" s="205"/>
      <c r="O636" s="205"/>
      <c r="P636" s="205"/>
      <c r="Q636" s="205"/>
      <c r="R636" s="205"/>
      <c r="S636" s="205"/>
      <c r="T636" s="205"/>
      <c r="U636" s="205"/>
      <c r="V636" s="205"/>
      <c r="W636" s="205"/>
      <c r="X636" s="205"/>
      <c r="Y636" s="33" t="str">
        <f t="shared" si="28"/>
        <v/>
      </c>
      <c r="Z636" s="33" t="str">
        <f>IF(T636="","",IF(AND(T636&lt;&gt;'Tabelas auxiliares'!$B$240,T636&lt;&gt;'Tabelas auxiliares'!$B$241,T636&lt;&gt;'Tabelas auxiliares'!$C$240,T636&lt;&gt;'Tabelas auxiliares'!$C$241,T636&lt;&gt;'Tabelas auxiliares'!$D$240),"FOLHA DE PESSOAL",IF(Y636='Tabelas auxiliares'!$A$241,"CUSTEIO",IF(Y636='Tabelas auxiliares'!$A$240,"INVESTIMENTO","ERRO - VERIFICAR"))))</f>
        <v/>
      </c>
      <c r="AA636" s="46" t="str">
        <f t="shared" si="29"/>
        <v/>
      </c>
      <c r="AB636" s="206"/>
      <c r="AC636" s="206"/>
      <c r="AD636" s="205"/>
      <c r="AE636" s="54" t="str">
        <f t="shared" si="27"/>
        <v/>
      </c>
    </row>
    <row r="637" spans="1:31" x14ac:dyDescent="0.25">
      <c r="A637" s="205"/>
      <c r="F637" s="33" t="str">
        <f>IFERROR(VLOOKUP(D637,'Tabelas auxiliares'!$A$3:$B$62,2,FALSE),"")</f>
        <v/>
      </c>
      <c r="G637" s="33" t="str">
        <f>IFERROR(VLOOKUP($B637,'Tabelas auxiliares'!$A$66:$C$106,2,FALSE),"")</f>
        <v/>
      </c>
      <c r="H637" s="33" t="str">
        <f>IFERROR(VLOOKUP($B637,'Tabelas auxiliares'!$A$66:$C$106,3,FALSE),"")</f>
        <v/>
      </c>
      <c r="I637" s="205"/>
      <c r="J637" s="205"/>
      <c r="K637" s="205"/>
      <c r="L637" s="205"/>
      <c r="M637" s="205"/>
      <c r="N637" s="205"/>
      <c r="O637" s="205"/>
      <c r="P637" s="205"/>
      <c r="Q637" s="205"/>
      <c r="R637" s="205"/>
      <c r="S637" s="205"/>
      <c r="T637" s="205"/>
      <c r="U637" s="205"/>
      <c r="V637" s="205"/>
      <c r="W637" s="205"/>
      <c r="X637" s="205"/>
      <c r="Y637" s="33" t="str">
        <f t="shared" si="28"/>
        <v/>
      </c>
      <c r="Z637" s="33" t="str">
        <f>IF(T637="","",IF(AND(T637&lt;&gt;'Tabelas auxiliares'!$B$240,T637&lt;&gt;'Tabelas auxiliares'!$B$241,T637&lt;&gt;'Tabelas auxiliares'!$C$240,T637&lt;&gt;'Tabelas auxiliares'!$C$241,T637&lt;&gt;'Tabelas auxiliares'!$D$240),"FOLHA DE PESSOAL",IF(Y637='Tabelas auxiliares'!$A$241,"CUSTEIO",IF(Y637='Tabelas auxiliares'!$A$240,"INVESTIMENTO","ERRO - VERIFICAR"))))</f>
        <v/>
      </c>
      <c r="AA637" s="46" t="str">
        <f t="shared" si="29"/>
        <v/>
      </c>
      <c r="AB637" s="206"/>
      <c r="AC637" s="206"/>
      <c r="AD637" s="205"/>
      <c r="AE637" s="54" t="str">
        <f t="shared" si="27"/>
        <v/>
      </c>
    </row>
    <row r="638" spans="1:31" x14ac:dyDescent="0.25">
      <c r="A638" s="205"/>
      <c r="F638" s="33" t="str">
        <f>IFERROR(VLOOKUP(D638,'Tabelas auxiliares'!$A$3:$B$62,2,FALSE),"")</f>
        <v/>
      </c>
      <c r="G638" s="33" t="str">
        <f>IFERROR(VLOOKUP($B638,'Tabelas auxiliares'!$A$66:$C$106,2,FALSE),"")</f>
        <v/>
      </c>
      <c r="H638" s="33" t="str">
        <f>IFERROR(VLOOKUP($B638,'Tabelas auxiliares'!$A$66:$C$106,3,FALSE),"")</f>
        <v/>
      </c>
      <c r="I638" s="205"/>
      <c r="J638" s="205"/>
      <c r="K638" s="205"/>
      <c r="L638" s="205"/>
      <c r="M638" s="205"/>
      <c r="N638" s="205"/>
      <c r="O638" s="205"/>
      <c r="P638" s="205"/>
      <c r="Q638" s="205"/>
      <c r="R638" s="205"/>
      <c r="S638" s="205"/>
      <c r="T638" s="205"/>
      <c r="U638" s="205"/>
      <c r="V638" s="205"/>
      <c r="W638" s="205"/>
      <c r="X638" s="205"/>
      <c r="Y638" s="33" t="str">
        <f t="shared" si="28"/>
        <v/>
      </c>
      <c r="Z638" s="33" t="str">
        <f>IF(T638="","",IF(AND(T638&lt;&gt;'Tabelas auxiliares'!$B$240,T638&lt;&gt;'Tabelas auxiliares'!$B$241,T638&lt;&gt;'Tabelas auxiliares'!$C$240,T638&lt;&gt;'Tabelas auxiliares'!$C$241,T638&lt;&gt;'Tabelas auxiliares'!$D$240),"FOLHA DE PESSOAL",IF(Y638='Tabelas auxiliares'!$A$241,"CUSTEIO",IF(Y638='Tabelas auxiliares'!$A$240,"INVESTIMENTO","ERRO - VERIFICAR"))))</f>
        <v/>
      </c>
      <c r="AA638" s="46" t="str">
        <f t="shared" si="29"/>
        <v/>
      </c>
      <c r="AB638" s="206"/>
      <c r="AC638" s="206"/>
      <c r="AD638" s="205"/>
      <c r="AE638" s="54" t="str">
        <f t="shared" si="27"/>
        <v/>
      </c>
    </row>
    <row r="639" spans="1:31" x14ac:dyDescent="0.25">
      <c r="A639" s="205"/>
      <c r="F639" s="33" t="str">
        <f>IFERROR(VLOOKUP(D639,'Tabelas auxiliares'!$A$3:$B$62,2,FALSE),"")</f>
        <v/>
      </c>
      <c r="G639" s="33" t="str">
        <f>IFERROR(VLOOKUP($B639,'Tabelas auxiliares'!$A$66:$C$106,2,FALSE),"")</f>
        <v/>
      </c>
      <c r="H639" s="33" t="str">
        <f>IFERROR(VLOOKUP($B639,'Tabelas auxiliares'!$A$66:$C$106,3,FALSE),"")</f>
        <v/>
      </c>
      <c r="I639" s="205"/>
      <c r="J639" s="205"/>
      <c r="K639" s="205"/>
      <c r="L639" s="205"/>
      <c r="M639" s="205"/>
      <c r="N639" s="205"/>
      <c r="O639" s="205"/>
      <c r="P639" s="205"/>
      <c r="Q639" s="205"/>
      <c r="R639" s="205"/>
      <c r="S639" s="205"/>
      <c r="T639" s="205"/>
      <c r="U639" s="205"/>
      <c r="V639" s="205"/>
      <c r="W639" s="205"/>
      <c r="X639" s="205"/>
      <c r="Y639" s="33" t="str">
        <f t="shared" si="28"/>
        <v/>
      </c>
      <c r="Z639" s="33" t="str">
        <f>IF(T639="","",IF(AND(T639&lt;&gt;'Tabelas auxiliares'!$B$240,T639&lt;&gt;'Tabelas auxiliares'!$B$241,T639&lt;&gt;'Tabelas auxiliares'!$C$240,T639&lt;&gt;'Tabelas auxiliares'!$C$241,T639&lt;&gt;'Tabelas auxiliares'!$D$240),"FOLHA DE PESSOAL",IF(Y639='Tabelas auxiliares'!$A$241,"CUSTEIO",IF(Y639='Tabelas auxiliares'!$A$240,"INVESTIMENTO","ERRO - VERIFICAR"))))</f>
        <v/>
      </c>
      <c r="AA639" s="46" t="str">
        <f t="shared" si="29"/>
        <v/>
      </c>
      <c r="AB639" s="206"/>
      <c r="AC639" s="206"/>
      <c r="AD639" s="205"/>
      <c r="AE639" s="54" t="str">
        <f t="shared" si="27"/>
        <v/>
      </c>
    </row>
    <row r="640" spans="1:31" x14ac:dyDescent="0.25">
      <c r="A640" s="205"/>
      <c r="F640" s="33" t="str">
        <f>IFERROR(VLOOKUP(D640,'Tabelas auxiliares'!$A$3:$B$62,2,FALSE),"")</f>
        <v/>
      </c>
      <c r="G640" s="33" t="str">
        <f>IFERROR(VLOOKUP($B640,'Tabelas auxiliares'!$A$66:$C$106,2,FALSE),"")</f>
        <v/>
      </c>
      <c r="H640" s="33" t="str">
        <f>IFERROR(VLOOKUP($B640,'Tabelas auxiliares'!$A$66:$C$106,3,FALSE),"")</f>
        <v/>
      </c>
      <c r="I640" s="205"/>
      <c r="J640" s="205"/>
      <c r="K640" s="205"/>
      <c r="L640" s="205"/>
      <c r="M640" s="205"/>
      <c r="N640" s="205"/>
      <c r="O640" s="205"/>
      <c r="P640" s="205"/>
      <c r="Q640" s="205"/>
      <c r="R640" s="205"/>
      <c r="S640" s="205"/>
      <c r="T640" s="205"/>
      <c r="U640" s="205"/>
      <c r="V640" s="205"/>
      <c r="W640" s="205"/>
      <c r="X640" s="205"/>
      <c r="Y640" s="33" t="str">
        <f t="shared" si="28"/>
        <v/>
      </c>
      <c r="Z640" s="33" t="str">
        <f>IF(T640="","",IF(AND(T640&lt;&gt;'Tabelas auxiliares'!$B$240,T640&lt;&gt;'Tabelas auxiliares'!$B$241,T640&lt;&gt;'Tabelas auxiliares'!$C$240,T640&lt;&gt;'Tabelas auxiliares'!$C$241,T640&lt;&gt;'Tabelas auxiliares'!$D$240),"FOLHA DE PESSOAL",IF(Y640='Tabelas auxiliares'!$A$241,"CUSTEIO",IF(Y640='Tabelas auxiliares'!$A$240,"INVESTIMENTO","ERRO - VERIFICAR"))))</f>
        <v/>
      </c>
      <c r="AA640" s="46" t="str">
        <f t="shared" si="29"/>
        <v/>
      </c>
      <c r="AB640" s="206"/>
      <c r="AC640" s="206"/>
      <c r="AD640" s="205"/>
      <c r="AE640" s="54" t="str">
        <f t="shared" si="27"/>
        <v/>
      </c>
    </row>
    <row r="641" spans="1:31" x14ac:dyDescent="0.25">
      <c r="A641" s="205"/>
      <c r="F641" s="33" t="str">
        <f>IFERROR(VLOOKUP(D641,'Tabelas auxiliares'!$A$3:$B$62,2,FALSE),"")</f>
        <v/>
      </c>
      <c r="G641" s="33" t="str">
        <f>IFERROR(VLOOKUP($B641,'Tabelas auxiliares'!$A$66:$C$106,2,FALSE),"")</f>
        <v/>
      </c>
      <c r="H641" s="33" t="str">
        <f>IFERROR(VLOOKUP($B641,'Tabelas auxiliares'!$A$66:$C$106,3,FALSE),"")</f>
        <v/>
      </c>
      <c r="I641" s="205"/>
      <c r="J641" s="205"/>
      <c r="K641" s="205"/>
      <c r="L641" s="205"/>
      <c r="M641" s="205"/>
      <c r="N641" s="205"/>
      <c r="O641" s="205"/>
      <c r="P641" s="205"/>
      <c r="Q641" s="205"/>
      <c r="R641" s="205"/>
      <c r="S641" s="205"/>
      <c r="T641" s="205"/>
      <c r="U641" s="205"/>
      <c r="V641" s="205"/>
      <c r="W641" s="205"/>
      <c r="X641" s="205"/>
      <c r="Y641" s="33" t="str">
        <f t="shared" si="28"/>
        <v/>
      </c>
      <c r="Z641" s="33" t="str">
        <f>IF(T641="","",IF(AND(T641&lt;&gt;'Tabelas auxiliares'!$B$240,T641&lt;&gt;'Tabelas auxiliares'!$B$241,T641&lt;&gt;'Tabelas auxiliares'!$C$240,T641&lt;&gt;'Tabelas auxiliares'!$C$241,T641&lt;&gt;'Tabelas auxiliares'!$D$240),"FOLHA DE PESSOAL",IF(Y641='Tabelas auxiliares'!$A$241,"CUSTEIO",IF(Y641='Tabelas auxiliares'!$A$240,"INVESTIMENTO","ERRO - VERIFICAR"))))</f>
        <v/>
      </c>
      <c r="AA641" s="46" t="str">
        <f t="shared" si="29"/>
        <v/>
      </c>
      <c r="AB641" s="206"/>
      <c r="AC641" s="206"/>
      <c r="AD641" s="205"/>
      <c r="AE641" s="54" t="str">
        <f t="shared" si="27"/>
        <v/>
      </c>
    </row>
    <row r="642" spans="1:31" x14ac:dyDescent="0.25">
      <c r="A642" s="205"/>
      <c r="F642" s="33" t="str">
        <f>IFERROR(VLOOKUP(D642,'Tabelas auxiliares'!$A$3:$B$62,2,FALSE),"")</f>
        <v/>
      </c>
      <c r="G642" s="33" t="str">
        <f>IFERROR(VLOOKUP($B642,'Tabelas auxiliares'!$A$66:$C$106,2,FALSE),"")</f>
        <v/>
      </c>
      <c r="H642" s="33" t="str">
        <f>IFERROR(VLOOKUP($B642,'Tabelas auxiliares'!$A$66:$C$106,3,FALSE),"")</f>
        <v/>
      </c>
      <c r="I642" s="205"/>
      <c r="J642" s="205"/>
      <c r="K642" s="205"/>
      <c r="L642" s="205"/>
      <c r="M642" s="205"/>
      <c r="N642" s="205"/>
      <c r="O642" s="205"/>
      <c r="P642" s="205"/>
      <c r="Q642" s="205"/>
      <c r="R642" s="205"/>
      <c r="S642" s="205"/>
      <c r="T642" s="205"/>
      <c r="U642" s="205"/>
      <c r="V642" s="205"/>
      <c r="W642" s="205"/>
      <c r="X642" s="205"/>
      <c r="Y642" s="33" t="str">
        <f t="shared" si="28"/>
        <v/>
      </c>
      <c r="Z642" s="33" t="str">
        <f>IF(T642="","",IF(AND(T642&lt;&gt;'Tabelas auxiliares'!$B$240,T642&lt;&gt;'Tabelas auxiliares'!$B$241,T642&lt;&gt;'Tabelas auxiliares'!$C$240,T642&lt;&gt;'Tabelas auxiliares'!$C$241,T642&lt;&gt;'Tabelas auxiliares'!$D$240),"FOLHA DE PESSOAL",IF(Y642='Tabelas auxiliares'!$A$241,"CUSTEIO",IF(Y642='Tabelas auxiliares'!$A$240,"INVESTIMENTO","ERRO - VERIFICAR"))))</f>
        <v/>
      </c>
      <c r="AA642" s="46" t="str">
        <f t="shared" si="29"/>
        <v/>
      </c>
      <c r="AB642" s="206"/>
      <c r="AC642" s="206"/>
      <c r="AD642" s="206"/>
      <c r="AE642" s="54" t="str">
        <f t="shared" si="27"/>
        <v/>
      </c>
    </row>
    <row r="643" spans="1:31" x14ac:dyDescent="0.25">
      <c r="A643" s="205"/>
      <c r="F643" s="33" t="str">
        <f>IFERROR(VLOOKUP(D643,'Tabelas auxiliares'!$A$3:$B$62,2,FALSE),"")</f>
        <v/>
      </c>
      <c r="G643" s="33" t="str">
        <f>IFERROR(VLOOKUP($B643,'Tabelas auxiliares'!$A$66:$C$106,2,FALSE),"")</f>
        <v/>
      </c>
      <c r="H643" s="33" t="str">
        <f>IFERROR(VLOOKUP($B643,'Tabelas auxiliares'!$A$66:$C$106,3,FALSE),"")</f>
        <v/>
      </c>
      <c r="I643" s="205"/>
      <c r="J643" s="205"/>
      <c r="K643" s="205"/>
      <c r="L643" s="205"/>
      <c r="M643" s="205"/>
      <c r="N643" s="205"/>
      <c r="O643" s="205"/>
      <c r="P643" s="205"/>
      <c r="Q643" s="205"/>
      <c r="R643" s="205"/>
      <c r="S643" s="205"/>
      <c r="T643" s="205"/>
      <c r="U643" s="205"/>
      <c r="V643" s="205"/>
      <c r="W643" s="205"/>
      <c r="X643" s="205"/>
      <c r="Y643" s="33" t="str">
        <f t="shared" si="28"/>
        <v/>
      </c>
      <c r="Z643" s="33" t="str">
        <f>IF(T643="","",IF(AND(T643&lt;&gt;'Tabelas auxiliares'!$B$240,T643&lt;&gt;'Tabelas auxiliares'!$B$241,T643&lt;&gt;'Tabelas auxiliares'!$C$240,T643&lt;&gt;'Tabelas auxiliares'!$C$241,T643&lt;&gt;'Tabelas auxiliares'!$D$240),"FOLHA DE PESSOAL",IF(Y643='Tabelas auxiliares'!$A$241,"CUSTEIO",IF(Y643='Tabelas auxiliares'!$A$240,"INVESTIMENTO","ERRO - VERIFICAR"))))</f>
        <v/>
      </c>
      <c r="AA643" s="46" t="str">
        <f t="shared" si="29"/>
        <v/>
      </c>
      <c r="AB643" s="206"/>
      <c r="AC643" s="206"/>
      <c r="AD643" s="205"/>
      <c r="AE643" s="54" t="str">
        <f t="shared" si="27"/>
        <v/>
      </c>
    </row>
    <row r="644" spans="1:31" x14ac:dyDescent="0.25">
      <c r="A644" s="205"/>
      <c r="F644" s="33" t="str">
        <f>IFERROR(VLOOKUP(D644,'Tabelas auxiliares'!$A$3:$B$62,2,FALSE),"")</f>
        <v/>
      </c>
      <c r="G644" s="33" t="str">
        <f>IFERROR(VLOOKUP($B644,'Tabelas auxiliares'!$A$66:$C$106,2,FALSE),"")</f>
        <v/>
      </c>
      <c r="H644" s="33" t="str">
        <f>IFERROR(VLOOKUP($B644,'Tabelas auxiliares'!$A$66:$C$106,3,FALSE),"")</f>
        <v/>
      </c>
      <c r="I644" s="205"/>
      <c r="J644" s="205"/>
      <c r="K644" s="205"/>
      <c r="L644" s="205"/>
      <c r="M644" s="205"/>
      <c r="N644" s="205"/>
      <c r="O644" s="205"/>
      <c r="P644" s="205"/>
      <c r="Q644" s="205"/>
      <c r="R644" s="205"/>
      <c r="S644" s="205"/>
      <c r="T644" s="205"/>
      <c r="U644" s="205"/>
      <c r="V644" s="205"/>
      <c r="W644" s="205"/>
      <c r="X644" s="205"/>
      <c r="Y644" s="33" t="str">
        <f t="shared" si="28"/>
        <v/>
      </c>
      <c r="Z644" s="33" t="str">
        <f>IF(T644="","",IF(AND(T644&lt;&gt;'Tabelas auxiliares'!$B$240,T644&lt;&gt;'Tabelas auxiliares'!$B$241,T644&lt;&gt;'Tabelas auxiliares'!$C$240,T644&lt;&gt;'Tabelas auxiliares'!$C$241,T644&lt;&gt;'Tabelas auxiliares'!$D$240),"FOLHA DE PESSOAL",IF(Y644='Tabelas auxiliares'!$A$241,"CUSTEIO",IF(Y644='Tabelas auxiliares'!$A$240,"INVESTIMENTO","ERRO - VERIFICAR"))))</f>
        <v/>
      </c>
      <c r="AA644" s="46" t="str">
        <f t="shared" si="29"/>
        <v/>
      </c>
      <c r="AB644" s="206"/>
      <c r="AC644" s="206"/>
      <c r="AD644" s="206"/>
      <c r="AE644" s="54" t="str">
        <f t="shared" si="27"/>
        <v/>
      </c>
    </row>
    <row r="645" spans="1:31" x14ac:dyDescent="0.25">
      <c r="A645" s="205"/>
      <c r="F645" s="33" t="str">
        <f>IFERROR(VLOOKUP(D645,'Tabelas auxiliares'!$A$3:$B$62,2,FALSE),"")</f>
        <v/>
      </c>
      <c r="G645" s="33" t="str">
        <f>IFERROR(VLOOKUP($B645,'Tabelas auxiliares'!$A$66:$C$106,2,FALSE),"")</f>
        <v/>
      </c>
      <c r="H645" s="33" t="str">
        <f>IFERROR(VLOOKUP($B645,'Tabelas auxiliares'!$A$66:$C$106,3,FALSE),"")</f>
        <v/>
      </c>
      <c r="I645" s="205"/>
      <c r="J645" s="205"/>
      <c r="K645" s="205"/>
      <c r="L645" s="205"/>
      <c r="M645" s="205"/>
      <c r="N645" s="205"/>
      <c r="O645" s="205"/>
      <c r="P645" s="205"/>
      <c r="Q645" s="205"/>
      <c r="R645" s="205"/>
      <c r="S645" s="205"/>
      <c r="T645" s="205"/>
      <c r="U645" s="205"/>
      <c r="V645" s="205"/>
      <c r="W645" s="205"/>
      <c r="X645" s="205"/>
      <c r="Y645" s="33" t="str">
        <f t="shared" si="28"/>
        <v/>
      </c>
      <c r="Z645" s="33" t="str">
        <f>IF(T645="","",IF(AND(T645&lt;&gt;'Tabelas auxiliares'!$B$240,T645&lt;&gt;'Tabelas auxiliares'!$B$241,T645&lt;&gt;'Tabelas auxiliares'!$C$240,T645&lt;&gt;'Tabelas auxiliares'!$C$241,T645&lt;&gt;'Tabelas auxiliares'!$D$240),"FOLHA DE PESSOAL",IF(Y645='Tabelas auxiliares'!$A$241,"CUSTEIO",IF(Y645='Tabelas auxiliares'!$A$240,"INVESTIMENTO","ERRO - VERIFICAR"))))</f>
        <v/>
      </c>
      <c r="AA645" s="46" t="str">
        <f t="shared" si="29"/>
        <v/>
      </c>
      <c r="AB645" s="206"/>
      <c r="AC645" s="206"/>
      <c r="AD645" s="205"/>
      <c r="AE645" s="54" t="str">
        <f t="shared" ref="AE645:AE708" si="30">LEFT(X645,4)</f>
        <v/>
      </c>
    </row>
    <row r="646" spans="1:31" x14ac:dyDescent="0.25">
      <c r="A646" s="205"/>
      <c r="F646" s="33" t="str">
        <f>IFERROR(VLOOKUP(D646,'Tabelas auxiliares'!$A$3:$B$62,2,FALSE),"")</f>
        <v/>
      </c>
      <c r="G646" s="33" t="str">
        <f>IFERROR(VLOOKUP($B646,'Tabelas auxiliares'!$A$66:$C$106,2,FALSE),"")</f>
        <v/>
      </c>
      <c r="H646" s="33" t="str">
        <f>IFERROR(VLOOKUP($B646,'Tabelas auxiliares'!$A$66:$C$106,3,FALSE),"")</f>
        <v/>
      </c>
      <c r="I646" s="205"/>
      <c r="J646" s="205"/>
      <c r="K646" s="205"/>
      <c r="L646" s="205"/>
      <c r="M646" s="205"/>
      <c r="N646" s="205"/>
      <c r="O646" s="205"/>
      <c r="P646" s="205"/>
      <c r="Q646" s="205"/>
      <c r="R646" s="205"/>
      <c r="S646" s="205"/>
      <c r="T646" s="205"/>
      <c r="U646" s="205"/>
      <c r="V646" s="205"/>
      <c r="W646" s="205"/>
      <c r="X646" s="205"/>
      <c r="Y646" s="33" t="str">
        <f t="shared" si="28"/>
        <v/>
      </c>
      <c r="Z646" s="33" t="str">
        <f>IF(T646="","",IF(AND(T646&lt;&gt;'Tabelas auxiliares'!$B$240,T646&lt;&gt;'Tabelas auxiliares'!$B$241,T646&lt;&gt;'Tabelas auxiliares'!$C$240,T646&lt;&gt;'Tabelas auxiliares'!$C$241,T646&lt;&gt;'Tabelas auxiliares'!$D$240),"FOLHA DE PESSOAL",IF(Y646='Tabelas auxiliares'!$A$241,"CUSTEIO",IF(Y646='Tabelas auxiliares'!$A$240,"INVESTIMENTO","ERRO - VERIFICAR"))))</f>
        <v/>
      </c>
      <c r="AA646" s="46" t="str">
        <f t="shared" si="29"/>
        <v/>
      </c>
      <c r="AB646" s="206"/>
      <c r="AC646" s="206"/>
      <c r="AD646" s="206"/>
      <c r="AE646" s="54" t="str">
        <f t="shared" si="30"/>
        <v/>
      </c>
    </row>
    <row r="647" spans="1:31" x14ac:dyDescent="0.25">
      <c r="A647" s="205"/>
      <c r="F647" s="33" t="str">
        <f>IFERROR(VLOOKUP(D647,'Tabelas auxiliares'!$A$3:$B$62,2,FALSE),"")</f>
        <v/>
      </c>
      <c r="G647" s="33" t="str">
        <f>IFERROR(VLOOKUP($B647,'Tabelas auxiliares'!$A$66:$C$106,2,FALSE),"")</f>
        <v/>
      </c>
      <c r="H647" s="33" t="str">
        <f>IFERROR(VLOOKUP($B647,'Tabelas auxiliares'!$A$66:$C$106,3,FALSE),"")</f>
        <v/>
      </c>
      <c r="I647" s="205"/>
      <c r="J647" s="205"/>
      <c r="K647" s="205"/>
      <c r="L647" s="205"/>
      <c r="M647" s="205"/>
      <c r="N647" s="205"/>
      <c r="O647" s="205"/>
      <c r="P647" s="205"/>
      <c r="Q647" s="205"/>
      <c r="R647" s="205"/>
      <c r="S647" s="205"/>
      <c r="T647" s="205"/>
      <c r="U647" s="205"/>
      <c r="V647" s="205"/>
      <c r="W647" s="205"/>
      <c r="X647" s="205"/>
      <c r="Y647" s="33" t="str">
        <f t="shared" si="28"/>
        <v/>
      </c>
      <c r="Z647" s="33" t="str">
        <f>IF(T647="","",IF(AND(T647&lt;&gt;'Tabelas auxiliares'!$B$240,T647&lt;&gt;'Tabelas auxiliares'!$B$241,T647&lt;&gt;'Tabelas auxiliares'!$C$240,T647&lt;&gt;'Tabelas auxiliares'!$C$241,T647&lt;&gt;'Tabelas auxiliares'!$D$240),"FOLHA DE PESSOAL",IF(Y647='Tabelas auxiliares'!$A$241,"CUSTEIO",IF(Y647='Tabelas auxiliares'!$A$240,"INVESTIMENTO","ERRO - VERIFICAR"))))</f>
        <v/>
      </c>
      <c r="AA647" s="46" t="str">
        <f t="shared" si="29"/>
        <v/>
      </c>
      <c r="AB647" s="206"/>
      <c r="AC647" s="206"/>
      <c r="AD647" s="206"/>
      <c r="AE647" s="54" t="str">
        <f t="shared" si="30"/>
        <v/>
      </c>
    </row>
    <row r="648" spans="1:31" x14ac:dyDescent="0.25">
      <c r="A648" s="205"/>
      <c r="F648" s="33" t="str">
        <f>IFERROR(VLOOKUP(D648,'Tabelas auxiliares'!$A$3:$B$62,2,FALSE),"")</f>
        <v/>
      </c>
      <c r="G648" s="33" t="str">
        <f>IFERROR(VLOOKUP($B648,'Tabelas auxiliares'!$A$66:$C$106,2,FALSE),"")</f>
        <v/>
      </c>
      <c r="H648" s="33" t="str">
        <f>IFERROR(VLOOKUP($B648,'Tabelas auxiliares'!$A$66:$C$106,3,FALSE),"")</f>
        <v/>
      </c>
      <c r="I648" s="205"/>
      <c r="J648" s="205"/>
      <c r="K648" s="205"/>
      <c r="L648" s="205"/>
      <c r="M648" s="205"/>
      <c r="N648" s="205"/>
      <c r="O648" s="205"/>
      <c r="P648" s="205"/>
      <c r="Q648" s="205"/>
      <c r="R648" s="205"/>
      <c r="S648" s="205"/>
      <c r="T648" s="205"/>
      <c r="U648" s="205"/>
      <c r="V648" s="205"/>
      <c r="W648" s="205"/>
      <c r="X648" s="205"/>
      <c r="Y648" s="33" t="str">
        <f t="shared" si="28"/>
        <v/>
      </c>
      <c r="Z648" s="33" t="str">
        <f>IF(T648="","",IF(AND(T648&lt;&gt;'Tabelas auxiliares'!$B$240,T648&lt;&gt;'Tabelas auxiliares'!$B$241,T648&lt;&gt;'Tabelas auxiliares'!$C$240,T648&lt;&gt;'Tabelas auxiliares'!$C$241,T648&lt;&gt;'Tabelas auxiliares'!$D$240),"FOLHA DE PESSOAL",IF(Y648='Tabelas auxiliares'!$A$241,"CUSTEIO",IF(Y648='Tabelas auxiliares'!$A$240,"INVESTIMENTO","ERRO - VERIFICAR"))))</f>
        <v/>
      </c>
      <c r="AA648" s="46" t="str">
        <f t="shared" si="29"/>
        <v/>
      </c>
      <c r="AB648" s="206"/>
      <c r="AC648" s="206"/>
      <c r="AD648" s="206"/>
      <c r="AE648" s="54" t="str">
        <f t="shared" si="30"/>
        <v/>
      </c>
    </row>
    <row r="649" spans="1:31" x14ac:dyDescent="0.25">
      <c r="A649" s="205"/>
      <c r="F649" s="33" t="str">
        <f>IFERROR(VLOOKUP(D649,'Tabelas auxiliares'!$A$3:$B$62,2,FALSE),"")</f>
        <v/>
      </c>
      <c r="G649" s="33" t="str">
        <f>IFERROR(VLOOKUP($B649,'Tabelas auxiliares'!$A$66:$C$106,2,FALSE),"")</f>
        <v/>
      </c>
      <c r="H649" s="33" t="str">
        <f>IFERROR(VLOOKUP($B649,'Tabelas auxiliares'!$A$66:$C$106,3,FALSE),"")</f>
        <v/>
      </c>
      <c r="I649" s="205"/>
      <c r="J649" s="205"/>
      <c r="K649" s="205"/>
      <c r="L649" s="205"/>
      <c r="M649" s="205"/>
      <c r="N649" s="205"/>
      <c r="O649" s="205"/>
      <c r="P649" s="205"/>
      <c r="Q649" s="205"/>
      <c r="R649" s="205"/>
      <c r="S649" s="205"/>
      <c r="T649" s="205"/>
      <c r="U649" s="205"/>
      <c r="V649" s="205"/>
      <c r="W649" s="205"/>
      <c r="X649" s="205"/>
      <c r="Y649" s="33" t="str">
        <f t="shared" si="28"/>
        <v/>
      </c>
      <c r="Z649" s="33" t="str">
        <f>IF(T649="","",IF(AND(T649&lt;&gt;'Tabelas auxiliares'!$B$240,T649&lt;&gt;'Tabelas auxiliares'!$B$241,T649&lt;&gt;'Tabelas auxiliares'!$C$240,T649&lt;&gt;'Tabelas auxiliares'!$C$241,T649&lt;&gt;'Tabelas auxiliares'!$D$240),"FOLHA DE PESSOAL",IF(Y649='Tabelas auxiliares'!$A$241,"CUSTEIO",IF(Y649='Tabelas auxiliares'!$A$240,"INVESTIMENTO","ERRO - VERIFICAR"))))</f>
        <v/>
      </c>
      <c r="AA649" s="46" t="str">
        <f t="shared" si="29"/>
        <v/>
      </c>
      <c r="AB649" s="206"/>
      <c r="AC649" s="206"/>
      <c r="AD649" s="206"/>
      <c r="AE649" s="54" t="str">
        <f t="shared" si="30"/>
        <v/>
      </c>
    </row>
    <row r="650" spans="1:31" x14ac:dyDescent="0.25">
      <c r="A650" s="205"/>
      <c r="F650" s="33" t="str">
        <f>IFERROR(VLOOKUP(D650,'Tabelas auxiliares'!$A$3:$B$62,2,FALSE),"")</f>
        <v/>
      </c>
      <c r="G650" s="33" t="str">
        <f>IFERROR(VLOOKUP($B650,'Tabelas auxiliares'!$A$66:$C$106,2,FALSE),"")</f>
        <v/>
      </c>
      <c r="H650" s="33" t="str">
        <f>IFERROR(VLOOKUP($B650,'Tabelas auxiliares'!$A$66:$C$106,3,FALSE),"")</f>
        <v/>
      </c>
      <c r="I650" s="205"/>
      <c r="J650" s="205"/>
      <c r="K650" s="205"/>
      <c r="L650" s="205"/>
      <c r="M650" s="205"/>
      <c r="N650" s="205"/>
      <c r="O650" s="205"/>
      <c r="P650" s="205"/>
      <c r="Q650" s="205"/>
      <c r="R650" s="205"/>
      <c r="S650" s="205"/>
      <c r="T650" s="205"/>
      <c r="U650" s="205"/>
      <c r="V650" s="205"/>
      <c r="W650" s="205"/>
      <c r="X650" s="205"/>
      <c r="Y650" s="33" t="str">
        <f t="shared" si="28"/>
        <v/>
      </c>
      <c r="Z650" s="33" t="str">
        <f>IF(T650="","",IF(AND(T650&lt;&gt;'Tabelas auxiliares'!$B$240,T650&lt;&gt;'Tabelas auxiliares'!$B$241,T650&lt;&gt;'Tabelas auxiliares'!$C$240,T650&lt;&gt;'Tabelas auxiliares'!$C$241,T650&lt;&gt;'Tabelas auxiliares'!$D$240),"FOLHA DE PESSOAL",IF(Y650='Tabelas auxiliares'!$A$241,"CUSTEIO",IF(Y650='Tabelas auxiliares'!$A$240,"INVESTIMENTO","ERRO - VERIFICAR"))))</f>
        <v/>
      </c>
      <c r="AA650" s="46" t="str">
        <f t="shared" si="29"/>
        <v/>
      </c>
      <c r="AB650" s="206"/>
      <c r="AC650" s="206"/>
      <c r="AD650" s="206"/>
      <c r="AE650" s="54" t="str">
        <f t="shared" si="30"/>
        <v/>
      </c>
    </row>
    <row r="651" spans="1:31" x14ac:dyDescent="0.25">
      <c r="A651" s="205"/>
      <c r="F651" s="33" t="str">
        <f>IFERROR(VLOOKUP(D651,'Tabelas auxiliares'!$A$3:$B$62,2,FALSE),"")</f>
        <v/>
      </c>
      <c r="G651" s="33" t="str">
        <f>IFERROR(VLOOKUP($B651,'Tabelas auxiliares'!$A$66:$C$106,2,FALSE),"")</f>
        <v/>
      </c>
      <c r="H651" s="33" t="str">
        <f>IFERROR(VLOOKUP($B651,'Tabelas auxiliares'!$A$66:$C$106,3,FALSE),"")</f>
        <v/>
      </c>
      <c r="I651" s="205"/>
      <c r="J651" s="205"/>
      <c r="K651" s="205"/>
      <c r="L651" s="205"/>
      <c r="M651" s="205"/>
      <c r="N651" s="205"/>
      <c r="O651" s="205"/>
      <c r="P651" s="205"/>
      <c r="Q651" s="205"/>
      <c r="R651" s="205"/>
      <c r="S651" s="205"/>
      <c r="T651" s="205"/>
      <c r="U651" s="205"/>
      <c r="V651" s="205"/>
      <c r="W651" s="205"/>
      <c r="X651" s="205"/>
      <c r="Y651" s="33" t="str">
        <f t="shared" si="28"/>
        <v/>
      </c>
      <c r="Z651" s="33" t="str">
        <f>IF(T651="","",IF(AND(T651&lt;&gt;'Tabelas auxiliares'!$B$240,T651&lt;&gt;'Tabelas auxiliares'!$B$241,T651&lt;&gt;'Tabelas auxiliares'!$C$240,T651&lt;&gt;'Tabelas auxiliares'!$C$241,T651&lt;&gt;'Tabelas auxiliares'!$D$240),"FOLHA DE PESSOAL",IF(Y651='Tabelas auxiliares'!$A$241,"CUSTEIO",IF(Y651='Tabelas auxiliares'!$A$240,"INVESTIMENTO","ERRO - VERIFICAR"))))</f>
        <v/>
      </c>
      <c r="AA651" s="46" t="str">
        <f t="shared" si="29"/>
        <v/>
      </c>
      <c r="AB651" s="206"/>
      <c r="AC651" s="206"/>
      <c r="AD651" s="206"/>
      <c r="AE651" s="54" t="str">
        <f t="shared" si="30"/>
        <v/>
      </c>
    </row>
    <row r="652" spans="1:31" x14ac:dyDescent="0.25">
      <c r="A652" s="205"/>
      <c r="F652" s="33" t="str">
        <f>IFERROR(VLOOKUP(D652,'Tabelas auxiliares'!$A$3:$B$62,2,FALSE),"")</f>
        <v/>
      </c>
      <c r="G652" s="33" t="str">
        <f>IFERROR(VLOOKUP($B652,'Tabelas auxiliares'!$A$66:$C$106,2,FALSE),"")</f>
        <v/>
      </c>
      <c r="H652" s="33" t="str">
        <f>IFERROR(VLOOKUP($B652,'Tabelas auxiliares'!$A$66:$C$106,3,FALSE),"")</f>
        <v/>
      </c>
      <c r="I652" s="205"/>
      <c r="J652" s="205"/>
      <c r="K652" s="205"/>
      <c r="L652" s="205"/>
      <c r="M652" s="205"/>
      <c r="N652" s="205"/>
      <c r="O652" s="205"/>
      <c r="P652" s="205"/>
      <c r="Q652" s="205"/>
      <c r="R652" s="205"/>
      <c r="S652" s="205"/>
      <c r="T652" s="205"/>
      <c r="U652" s="205"/>
      <c r="V652" s="205"/>
      <c r="W652" s="205"/>
      <c r="X652" s="205"/>
      <c r="Y652" s="33" t="str">
        <f t="shared" si="28"/>
        <v/>
      </c>
      <c r="Z652" s="33" t="str">
        <f>IF(T652="","",IF(AND(T652&lt;&gt;'Tabelas auxiliares'!$B$240,T652&lt;&gt;'Tabelas auxiliares'!$B$241,T652&lt;&gt;'Tabelas auxiliares'!$C$240,T652&lt;&gt;'Tabelas auxiliares'!$C$241,T652&lt;&gt;'Tabelas auxiliares'!$D$240),"FOLHA DE PESSOAL",IF(Y652='Tabelas auxiliares'!$A$241,"CUSTEIO",IF(Y652='Tabelas auxiliares'!$A$240,"INVESTIMENTO","ERRO - VERIFICAR"))))</f>
        <v/>
      </c>
      <c r="AA652" s="46" t="str">
        <f t="shared" si="29"/>
        <v/>
      </c>
      <c r="AB652" s="206"/>
      <c r="AC652" s="206"/>
      <c r="AD652" s="206"/>
      <c r="AE652" s="54" t="str">
        <f t="shared" si="30"/>
        <v/>
      </c>
    </row>
    <row r="653" spans="1:31" x14ac:dyDescent="0.25">
      <c r="A653" s="205"/>
      <c r="F653" s="33" t="str">
        <f>IFERROR(VLOOKUP(D653,'Tabelas auxiliares'!$A$3:$B$62,2,FALSE),"")</f>
        <v/>
      </c>
      <c r="G653" s="33" t="str">
        <f>IFERROR(VLOOKUP($B653,'Tabelas auxiliares'!$A$66:$C$106,2,FALSE),"")</f>
        <v/>
      </c>
      <c r="H653" s="33" t="str">
        <f>IFERROR(VLOOKUP($B653,'Tabelas auxiliares'!$A$66:$C$106,3,FALSE),"")</f>
        <v/>
      </c>
      <c r="I653" s="205"/>
      <c r="J653" s="205"/>
      <c r="K653" s="205"/>
      <c r="L653" s="205"/>
      <c r="M653" s="205"/>
      <c r="N653" s="205"/>
      <c r="O653" s="205"/>
      <c r="P653" s="205"/>
      <c r="Q653" s="205"/>
      <c r="R653" s="205"/>
      <c r="S653" s="205"/>
      <c r="T653" s="205"/>
      <c r="U653" s="205"/>
      <c r="V653" s="205"/>
      <c r="W653" s="205"/>
      <c r="X653" s="205"/>
      <c r="Y653" s="33" t="str">
        <f t="shared" si="28"/>
        <v/>
      </c>
      <c r="Z653" s="33" t="str">
        <f>IF(T653="","",IF(AND(T653&lt;&gt;'Tabelas auxiliares'!$B$240,T653&lt;&gt;'Tabelas auxiliares'!$B$241,T653&lt;&gt;'Tabelas auxiliares'!$C$240,T653&lt;&gt;'Tabelas auxiliares'!$C$241,T653&lt;&gt;'Tabelas auxiliares'!$D$240),"FOLHA DE PESSOAL",IF(Y653='Tabelas auxiliares'!$A$241,"CUSTEIO",IF(Y653='Tabelas auxiliares'!$A$240,"INVESTIMENTO","ERRO - VERIFICAR"))))</f>
        <v/>
      </c>
      <c r="AA653" s="46" t="str">
        <f t="shared" si="29"/>
        <v/>
      </c>
      <c r="AB653" s="206"/>
      <c r="AC653" s="206"/>
      <c r="AD653" s="206"/>
      <c r="AE653" s="54" t="str">
        <f t="shared" si="30"/>
        <v/>
      </c>
    </row>
    <row r="654" spans="1:31" x14ac:dyDescent="0.25">
      <c r="A654" s="205"/>
      <c r="F654" s="33" t="str">
        <f>IFERROR(VLOOKUP(D654,'Tabelas auxiliares'!$A$3:$B$62,2,FALSE),"")</f>
        <v/>
      </c>
      <c r="G654" s="33" t="str">
        <f>IFERROR(VLOOKUP($B654,'Tabelas auxiliares'!$A$66:$C$106,2,FALSE),"")</f>
        <v/>
      </c>
      <c r="H654" s="33" t="str">
        <f>IFERROR(VLOOKUP($B654,'Tabelas auxiliares'!$A$66:$C$106,3,FALSE),"")</f>
        <v/>
      </c>
      <c r="I654" s="205"/>
      <c r="J654" s="205"/>
      <c r="K654" s="205"/>
      <c r="L654" s="205"/>
      <c r="M654" s="205"/>
      <c r="N654" s="205"/>
      <c r="O654" s="205"/>
      <c r="P654" s="205"/>
      <c r="Q654" s="205"/>
      <c r="R654" s="205"/>
      <c r="S654" s="205"/>
      <c r="T654" s="205"/>
      <c r="U654" s="205"/>
      <c r="V654" s="205"/>
      <c r="W654" s="205"/>
      <c r="X654" s="205"/>
      <c r="Y654" s="33" t="str">
        <f t="shared" si="28"/>
        <v/>
      </c>
      <c r="Z654" s="33" t="str">
        <f>IF(T654="","",IF(AND(T654&lt;&gt;'Tabelas auxiliares'!$B$240,T654&lt;&gt;'Tabelas auxiliares'!$B$241,T654&lt;&gt;'Tabelas auxiliares'!$C$240,T654&lt;&gt;'Tabelas auxiliares'!$C$241,T654&lt;&gt;'Tabelas auxiliares'!$D$240),"FOLHA DE PESSOAL",IF(Y654='Tabelas auxiliares'!$A$241,"CUSTEIO",IF(Y654='Tabelas auxiliares'!$A$240,"INVESTIMENTO","ERRO - VERIFICAR"))))</f>
        <v/>
      </c>
      <c r="AA654" s="46" t="str">
        <f t="shared" si="29"/>
        <v/>
      </c>
      <c r="AB654" s="206"/>
      <c r="AC654" s="206"/>
      <c r="AD654" s="206"/>
      <c r="AE654" s="54" t="str">
        <f t="shared" si="30"/>
        <v/>
      </c>
    </row>
    <row r="655" spans="1:31" x14ac:dyDescent="0.25">
      <c r="A655" s="205"/>
      <c r="F655" s="33" t="str">
        <f>IFERROR(VLOOKUP(D655,'Tabelas auxiliares'!$A$3:$B$62,2,FALSE),"")</f>
        <v/>
      </c>
      <c r="G655" s="33" t="str">
        <f>IFERROR(VLOOKUP($B655,'Tabelas auxiliares'!$A$66:$C$106,2,FALSE),"")</f>
        <v/>
      </c>
      <c r="H655" s="33" t="str">
        <f>IFERROR(VLOOKUP($B655,'Tabelas auxiliares'!$A$66:$C$106,3,FALSE),"")</f>
        <v/>
      </c>
      <c r="I655" s="205"/>
      <c r="J655" s="205"/>
      <c r="K655" s="205"/>
      <c r="L655" s="205"/>
      <c r="M655" s="205"/>
      <c r="N655" s="205"/>
      <c r="O655" s="205"/>
      <c r="P655" s="205"/>
      <c r="Q655" s="205"/>
      <c r="R655" s="205"/>
      <c r="S655" s="205"/>
      <c r="T655" s="205"/>
      <c r="U655" s="205"/>
      <c r="V655" s="205"/>
      <c r="W655" s="205"/>
      <c r="X655" s="205"/>
      <c r="Y655" s="33" t="str">
        <f t="shared" si="28"/>
        <v/>
      </c>
      <c r="Z655" s="33" t="str">
        <f>IF(T655="","",IF(AND(T655&lt;&gt;'Tabelas auxiliares'!$B$240,T655&lt;&gt;'Tabelas auxiliares'!$B$241,T655&lt;&gt;'Tabelas auxiliares'!$C$240,T655&lt;&gt;'Tabelas auxiliares'!$C$241,T655&lt;&gt;'Tabelas auxiliares'!$D$240),"FOLHA DE PESSOAL",IF(Y655='Tabelas auxiliares'!$A$241,"CUSTEIO",IF(Y655='Tabelas auxiliares'!$A$240,"INVESTIMENTO","ERRO - VERIFICAR"))))</f>
        <v/>
      </c>
      <c r="AA655" s="46" t="str">
        <f t="shared" si="29"/>
        <v/>
      </c>
      <c r="AB655" s="206"/>
      <c r="AC655" s="206"/>
      <c r="AD655" s="206"/>
      <c r="AE655" s="54" t="str">
        <f t="shared" si="30"/>
        <v/>
      </c>
    </row>
    <row r="656" spans="1:31" x14ac:dyDescent="0.25">
      <c r="A656" s="205"/>
      <c r="F656" s="33" t="str">
        <f>IFERROR(VLOOKUP(D656,'Tabelas auxiliares'!$A$3:$B$62,2,FALSE),"")</f>
        <v/>
      </c>
      <c r="G656" s="33" t="str">
        <f>IFERROR(VLOOKUP($B656,'Tabelas auxiliares'!$A$66:$C$106,2,FALSE),"")</f>
        <v/>
      </c>
      <c r="H656" s="33" t="str">
        <f>IFERROR(VLOOKUP($B656,'Tabelas auxiliares'!$A$66:$C$106,3,FALSE),"")</f>
        <v/>
      </c>
      <c r="I656" s="205"/>
      <c r="J656" s="205"/>
      <c r="K656" s="205"/>
      <c r="L656" s="205"/>
      <c r="M656" s="205"/>
      <c r="N656" s="205"/>
      <c r="O656" s="205"/>
      <c r="P656" s="205"/>
      <c r="Q656" s="205"/>
      <c r="R656" s="205"/>
      <c r="S656" s="205"/>
      <c r="T656" s="205"/>
      <c r="U656" s="205"/>
      <c r="V656" s="205"/>
      <c r="W656" s="205"/>
      <c r="X656" s="205"/>
      <c r="Y656" s="33" t="str">
        <f t="shared" si="28"/>
        <v/>
      </c>
      <c r="Z656" s="33" t="str">
        <f>IF(T656="","",IF(AND(T656&lt;&gt;'Tabelas auxiliares'!$B$240,T656&lt;&gt;'Tabelas auxiliares'!$B$241,T656&lt;&gt;'Tabelas auxiliares'!$C$240,T656&lt;&gt;'Tabelas auxiliares'!$C$241,T656&lt;&gt;'Tabelas auxiliares'!$D$240),"FOLHA DE PESSOAL",IF(Y656='Tabelas auxiliares'!$A$241,"CUSTEIO",IF(Y656='Tabelas auxiliares'!$A$240,"INVESTIMENTO","ERRO - VERIFICAR"))))</f>
        <v/>
      </c>
      <c r="AA656" s="46" t="str">
        <f t="shared" si="29"/>
        <v/>
      </c>
      <c r="AB656" s="206"/>
      <c r="AC656" s="206"/>
      <c r="AD656" s="205"/>
      <c r="AE656" s="54" t="str">
        <f t="shared" si="30"/>
        <v/>
      </c>
    </row>
    <row r="657" spans="1:31" x14ac:dyDescent="0.25">
      <c r="A657" s="205"/>
      <c r="F657" s="33" t="str">
        <f>IFERROR(VLOOKUP(D657,'Tabelas auxiliares'!$A$3:$B$62,2,FALSE),"")</f>
        <v/>
      </c>
      <c r="G657" s="33" t="str">
        <f>IFERROR(VLOOKUP($B657,'Tabelas auxiliares'!$A$66:$C$106,2,FALSE),"")</f>
        <v/>
      </c>
      <c r="H657" s="33" t="str">
        <f>IFERROR(VLOOKUP($B657,'Tabelas auxiliares'!$A$66:$C$106,3,FALSE),"")</f>
        <v/>
      </c>
      <c r="I657" s="205"/>
      <c r="J657" s="205"/>
      <c r="K657" s="205"/>
      <c r="L657" s="205"/>
      <c r="M657" s="205"/>
      <c r="N657" s="205"/>
      <c r="O657" s="205"/>
      <c r="P657" s="205"/>
      <c r="Q657" s="205"/>
      <c r="R657" s="205"/>
      <c r="S657" s="205"/>
      <c r="T657" s="205"/>
      <c r="U657" s="205"/>
      <c r="V657" s="205"/>
      <c r="W657" s="205"/>
      <c r="X657" s="205"/>
      <c r="Y657" s="33" t="str">
        <f t="shared" si="28"/>
        <v/>
      </c>
      <c r="Z657" s="33" t="str">
        <f>IF(T657="","",IF(AND(T657&lt;&gt;'Tabelas auxiliares'!$B$240,T657&lt;&gt;'Tabelas auxiliares'!$B$241,T657&lt;&gt;'Tabelas auxiliares'!$C$240,T657&lt;&gt;'Tabelas auxiliares'!$C$241,T657&lt;&gt;'Tabelas auxiliares'!$D$240),"FOLHA DE PESSOAL",IF(Y657='Tabelas auxiliares'!$A$241,"CUSTEIO",IF(Y657='Tabelas auxiliares'!$A$240,"INVESTIMENTO","ERRO - VERIFICAR"))))</f>
        <v/>
      </c>
      <c r="AA657" s="46" t="str">
        <f t="shared" si="29"/>
        <v/>
      </c>
      <c r="AB657" s="206"/>
      <c r="AC657" s="206"/>
      <c r="AD657" s="206"/>
      <c r="AE657" s="54" t="str">
        <f t="shared" si="30"/>
        <v/>
      </c>
    </row>
    <row r="658" spans="1:31" x14ac:dyDescent="0.25">
      <c r="A658" s="205"/>
      <c r="F658" s="33" t="str">
        <f>IFERROR(VLOOKUP(D658,'Tabelas auxiliares'!$A$3:$B$62,2,FALSE),"")</f>
        <v/>
      </c>
      <c r="G658" s="33" t="str">
        <f>IFERROR(VLOOKUP($B658,'Tabelas auxiliares'!$A$66:$C$106,2,FALSE),"")</f>
        <v/>
      </c>
      <c r="H658" s="33" t="str">
        <f>IFERROR(VLOOKUP($B658,'Tabelas auxiliares'!$A$66:$C$106,3,FALSE),"")</f>
        <v/>
      </c>
      <c r="I658" s="205"/>
      <c r="J658" s="205"/>
      <c r="K658" s="205"/>
      <c r="L658" s="205"/>
      <c r="M658" s="205"/>
      <c r="N658" s="205"/>
      <c r="O658" s="205"/>
      <c r="P658" s="205"/>
      <c r="Q658" s="205"/>
      <c r="R658" s="205"/>
      <c r="S658" s="205"/>
      <c r="T658" s="205"/>
      <c r="U658" s="205"/>
      <c r="V658" s="205"/>
      <c r="W658" s="205"/>
      <c r="X658" s="205"/>
      <c r="Y658" s="33" t="str">
        <f t="shared" si="28"/>
        <v/>
      </c>
      <c r="Z658" s="33" t="str">
        <f>IF(T658="","",IF(AND(T658&lt;&gt;'Tabelas auxiliares'!$B$240,T658&lt;&gt;'Tabelas auxiliares'!$B$241,T658&lt;&gt;'Tabelas auxiliares'!$C$240,T658&lt;&gt;'Tabelas auxiliares'!$C$241,T658&lt;&gt;'Tabelas auxiliares'!$D$240),"FOLHA DE PESSOAL",IF(Y658='Tabelas auxiliares'!$A$241,"CUSTEIO",IF(Y658='Tabelas auxiliares'!$A$240,"INVESTIMENTO","ERRO - VERIFICAR"))))</f>
        <v/>
      </c>
      <c r="AA658" s="46" t="str">
        <f t="shared" si="29"/>
        <v/>
      </c>
      <c r="AB658" s="206"/>
      <c r="AC658" s="206"/>
      <c r="AD658" s="206"/>
      <c r="AE658" s="54" t="str">
        <f t="shared" si="30"/>
        <v/>
      </c>
    </row>
    <row r="659" spans="1:31" x14ac:dyDescent="0.25">
      <c r="A659" s="205"/>
      <c r="F659" s="33" t="str">
        <f>IFERROR(VLOOKUP(D659,'Tabelas auxiliares'!$A$3:$B$62,2,FALSE),"")</f>
        <v/>
      </c>
      <c r="G659" s="33" t="str">
        <f>IFERROR(VLOOKUP($B659,'Tabelas auxiliares'!$A$66:$C$106,2,FALSE),"")</f>
        <v/>
      </c>
      <c r="H659" s="33" t="str">
        <f>IFERROR(VLOOKUP($B659,'Tabelas auxiliares'!$A$66:$C$106,3,FALSE),"")</f>
        <v/>
      </c>
      <c r="I659" s="205"/>
      <c r="J659" s="205"/>
      <c r="K659" s="205"/>
      <c r="L659" s="205"/>
      <c r="M659" s="205"/>
      <c r="N659" s="205"/>
      <c r="O659" s="205"/>
      <c r="P659" s="205"/>
      <c r="Q659" s="205"/>
      <c r="R659" s="205"/>
      <c r="S659" s="205"/>
      <c r="T659" s="205"/>
      <c r="U659" s="205"/>
      <c r="V659" s="205"/>
      <c r="W659" s="205"/>
      <c r="X659" s="205"/>
      <c r="Y659" s="33" t="str">
        <f t="shared" si="28"/>
        <v/>
      </c>
      <c r="Z659" s="33" t="str">
        <f>IF(T659="","",IF(AND(T659&lt;&gt;'Tabelas auxiliares'!$B$240,T659&lt;&gt;'Tabelas auxiliares'!$B$241,T659&lt;&gt;'Tabelas auxiliares'!$C$240,T659&lt;&gt;'Tabelas auxiliares'!$C$241,T659&lt;&gt;'Tabelas auxiliares'!$D$240),"FOLHA DE PESSOAL",IF(Y659='Tabelas auxiliares'!$A$241,"CUSTEIO",IF(Y659='Tabelas auxiliares'!$A$240,"INVESTIMENTO","ERRO - VERIFICAR"))))</f>
        <v/>
      </c>
      <c r="AA659" s="46" t="str">
        <f t="shared" si="29"/>
        <v/>
      </c>
      <c r="AB659" s="206"/>
      <c r="AC659" s="206"/>
      <c r="AD659" s="206"/>
      <c r="AE659" s="54" t="str">
        <f t="shared" si="30"/>
        <v/>
      </c>
    </row>
    <row r="660" spans="1:31" x14ac:dyDescent="0.25">
      <c r="A660" s="205"/>
      <c r="F660" s="33" t="str">
        <f>IFERROR(VLOOKUP(D660,'Tabelas auxiliares'!$A$3:$B$62,2,FALSE),"")</f>
        <v/>
      </c>
      <c r="G660" s="33" t="str">
        <f>IFERROR(VLOOKUP($B660,'Tabelas auxiliares'!$A$66:$C$106,2,FALSE),"")</f>
        <v/>
      </c>
      <c r="H660" s="33" t="str">
        <f>IFERROR(VLOOKUP($B660,'Tabelas auxiliares'!$A$66:$C$106,3,FALSE),"")</f>
        <v/>
      </c>
      <c r="I660" s="205"/>
      <c r="J660" s="205"/>
      <c r="K660" s="205"/>
      <c r="L660" s="205"/>
      <c r="M660" s="205"/>
      <c r="N660" s="205"/>
      <c r="O660" s="205"/>
      <c r="P660" s="205"/>
      <c r="Q660" s="205"/>
      <c r="R660" s="205"/>
      <c r="S660" s="205"/>
      <c r="T660" s="205"/>
      <c r="U660" s="205"/>
      <c r="V660" s="205"/>
      <c r="W660" s="205"/>
      <c r="X660" s="205"/>
      <c r="Y660" s="33" t="str">
        <f t="shared" si="28"/>
        <v/>
      </c>
      <c r="Z660" s="33" t="str">
        <f>IF(T660="","",IF(AND(T660&lt;&gt;'Tabelas auxiliares'!$B$240,T660&lt;&gt;'Tabelas auxiliares'!$B$241,T660&lt;&gt;'Tabelas auxiliares'!$C$240,T660&lt;&gt;'Tabelas auxiliares'!$C$241,T660&lt;&gt;'Tabelas auxiliares'!$D$240),"FOLHA DE PESSOAL",IF(Y660='Tabelas auxiliares'!$A$241,"CUSTEIO",IF(Y660='Tabelas auxiliares'!$A$240,"INVESTIMENTO","ERRO - VERIFICAR"))))</f>
        <v/>
      </c>
      <c r="AA660" s="46" t="str">
        <f t="shared" si="29"/>
        <v/>
      </c>
      <c r="AB660" s="206"/>
      <c r="AC660" s="206"/>
      <c r="AD660" s="206"/>
      <c r="AE660" s="54" t="str">
        <f t="shared" si="30"/>
        <v/>
      </c>
    </row>
    <row r="661" spans="1:31" x14ac:dyDescent="0.25">
      <c r="A661" s="205"/>
      <c r="F661" s="33" t="str">
        <f>IFERROR(VLOOKUP(D661,'Tabelas auxiliares'!$A$3:$B$62,2,FALSE),"")</f>
        <v/>
      </c>
      <c r="G661" s="33" t="str">
        <f>IFERROR(VLOOKUP($B661,'Tabelas auxiliares'!$A$66:$C$106,2,FALSE),"")</f>
        <v/>
      </c>
      <c r="H661" s="33" t="str">
        <f>IFERROR(VLOOKUP($B661,'Tabelas auxiliares'!$A$66:$C$106,3,FALSE),"")</f>
        <v/>
      </c>
      <c r="I661" s="205"/>
      <c r="J661" s="205"/>
      <c r="K661" s="205"/>
      <c r="L661" s="205"/>
      <c r="M661" s="205"/>
      <c r="N661" s="205"/>
      <c r="O661" s="205"/>
      <c r="P661" s="205"/>
      <c r="Q661" s="205"/>
      <c r="R661" s="205"/>
      <c r="S661" s="205"/>
      <c r="T661" s="205"/>
      <c r="U661" s="205"/>
      <c r="V661" s="205"/>
      <c r="W661" s="205"/>
      <c r="X661" s="205"/>
      <c r="Y661" s="33" t="str">
        <f t="shared" si="28"/>
        <v/>
      </c>
      <c r="Z661" s="33" t="str">
        <f>IF(T661="","",IF(AND(T661&lt;&gt;'Tabelas auxiliares'!$B$240,T661&lt;&gt;'Tabelas auxiliares'!$B$241,T661&lt;&gt;'Tabelas auxiliares'!$C$240,T661&lt;&gt;'Tabelas auxiliares'!$C$241,T661&lt;&gt;'Tabelas auxiliares'!$D$240),"FOLHA DE PESSOAL",IF(Y661='Tabelas auxiliares'!$A$241,"CUSTEIO",IF(Y661='Tabelas auxiliares'!$A$240,"INVESTIMENTO","ERRO - VERIFICAR"))))</f>
        <v/>
      </c>
      <c r="AA661" s="46" t="str">
        <f t="shared" si="29"/>
        <v/>
      </c>
      <c r="AB661" s="206"/>
      <c r="AC661" s="206"/>
      <c r="AD661" s="206"/>
      <c r="AE661" s="54" t="str">
        <f t="shared" si="30"/>
        <v/>
      </c>
    </row>
    <row r="662" spans="1:31" x14ac:dyDescent="0.25">
      <c r="A662" s="205"/>
      <c r="F662" s="33" t="str">
        <f>IFERROR(VLOOKUP(D662,'Tabelas auxiliares'!$A$3:$B$62,2,FALSE),"")</f>
        <v/>
      </c>
      <c r="G662" s="33" t="str">
        <f>IFERROR(VLOOKUP($B662,'Tabelas auxiliares'!$A$66:$C$106,2,FALSE),"")</f>
        <v/>
      </c>
      <c r="H662" s="33" t="str">
        <f>IFERROR(VLOOKUP($B662,'Tabelas auxiliares'!$A$66:$C$106,3,FALSE),"")</f>
        <v/>
      </c>
      <c r="I662" s="205"/>
      <c r="J662" s="205"/>
      <c r="K662" s="205"/>
      <c r="L662" s="205"/>
      <c r="M662" s="205"/>
      <c r="N662" s="205"/>
      <c r="O662" s="205"/>
      <c r="P662" s="205"/>
      <c r="Q662" s="205"/>
      <c r="R662" s="205"/>
      <c r="S662" s="205"/>
      <c r="T662" s="205"/>
      <c r="U662" s="205"/>
      <c r="V662" s="205"/>
      <c r="W662" s="205"/>
      <c r="X662" s="205"/>
      <c r="Y662" s="33" t="str">
        <f t="shared" si="28"/>
        <v/>
      </c>
      <c r="Z662" s="33" t="str">
        <f>IF(T662="","",IF(AND(T662&lt;&gt;'Tabelas auxiliares'!$B$240,T662&lt;&gt;'Tabelas auxiliares'!$B$241,T662&lt;&gt;'Tabelas auxiliares'!$C$240,T662&lt;&gt;'Tabelas auxiliares'!$C$241,T662&lt;&gt;'Tabelas auxiliares'!$D$240),"FOLHA DE PESSOAL",IF(Y662='Tabelas auxiliares'!$A$241,"CUSTEIO",IF(Y662='Tabelas auxiliares'!$A$240,"INVESTIMENTO","ERRO - VERIFICAR"))))</f>
        <v/>
      </c>
      <c r="AA662" s="46" t="str">
        <f t="shared" si="29"/>
        <v/>
      </c>
      <c r="AB662" s="206"/>
      <c r="AC662" s="206"/>
      <c r="AD662" s="206"/>
      <c r="AE662" s="54" t="str">
        <f t="shared" si="30"/>
        <v/>
      </c>
    </row>
    <row r="663" spans="1:31" x14ac:dyDescent="0.25">
      <c r="A663" s="205"/>
      <c r="F663" s="33" t="str">
        <f>IFERROR(VLOOKUP(D663,'Tabelas auxiliares'!$A$3:$B$62,2,FALSE),"")</f>
        <v/>
      </c>
      <c r="G663" s="33" t="str">
        <f>IFERROR(VLOOKUP($B663,'Tabelas auxiliares'!$A$66:$C$106,2,FALSE),"")</f>
        <v/>
      </c>
      <c r="H663" s="33" t="str">
        <f>IFERROR(VLOOKUP($B663,'Tabelas auxiliares'!$A$66:$C$106,3,FALSE),"")</f>
        <v/>
      </c>
      <c r="I663" s="205"/>
      <c r="J663" s="205"/>
      <c r="K663" s="205"/>
      <c r="L663" s="205"/>
      <c r="M663" s="205"/>
      <c r="N663" s="205"/>
      <c r="O663" s="205"/>
      <c r="P663" s="205"/>
      <c r="Q663" s="205"/>
      <c r="R663" s="205"/>
      <c r="S663" s="205"/>
      <c r="T663" s="205"/>
      <c r="U663" s="205"/>
      <c r="V663" s="205"/>
      <c r="W663" s="205"/>
      <c r="X663" s="205"/>
      <c r="Y663" s="33" t="str">
        <f t="shared" si="28"/>
        <v/>
      </c>
      <c r="Z663" s="33" t="str">
        <f>IF(T663="","",IF(AND(T663&lt;&gt;'Tabelas auxiliares'!$B$240,T663&lt;&gt;'Tabelas auxiliares'!$B$241,T663&lt;&gt;'Tabelas auxiliares'!$C$240,T663&lt;&gt;'Tabelas auxiliares'!$C$241,T663&lt;&gt;'Tabelas auxiliares'!$D$240),"FOLHA DE PESSOAL",IF(Y663='Tabelas auxiliares'!$A$241,"CUSTEIO",IF(Y663='Tabelas auxiliares'!$A$240,"INVESTIMENTO","ERRO - VERIFICAR"))))</f>
        <v/>
      </c>
      <c r="AA663" s="46" t="str">
        <f t="shared" si="29"/>
        <v/>
      </c>
      <c r="AB663" s="206"/>
      <c r="AC663" s="206"/>
      <c r="AD663" s="206"/>
      <c r="AE663" s="54" t="str">
        <f t="shared" si="30"/>
        <v/>
      </c>
    </row>
    <row r="664" spans="1:31" x14ac:dyDescent="0.25">
      <c r="A664" s="205"/>
      <c r="F664" s="33" t="str">
        <f>IFERROR(VLOOKUP(D664,'Tabelas auxiliares'!$A$3:$B$62,2,FALSE),"")</f>
        <v/>
      </c>
      <c r="G664" s="33" t="str">
        <f>IFERROR(VLOOKUP($B664,'Tabelas auxiliares'!$A$66:$C$106,2,FALSE),"")</f>
        <v/>
      </c>
      <c r="H664" s="33" t="str">
        <f>IFERROR(VLOOKUP($B664,'Tabelas auxiliares'!$A$66:$C$106,3,FALSE),"")</f>
        <v/>
      </c>
      <c r="I664" s="205"/>
      <c r="J664" s="205"/>
      <c r="K664" s="205"/>
      <c r="L664" s="205"/>
      <c r="M664" s="205"/>
      <c r="N664" s="205"/>
      <c r="O664" s="205"/>
      <c r="P664" s="205"/>
      <c r="Q664" s="205"/>
      <c r="R664" s="205"/>
      <c r="S664" s="205"/>
      <c r="T664" s="205"/>
      <c r="U664" s="205"/>
      <c r="V664" s="205"/>
      <c r="W664" s="205"/>
      <c r="X664" s="205"/>
      <c r="Y664" s="33" t="str">
        <f t="shared" si="28"/>
        <v/>
      </c>
      <c r="Z664" s="33" t="str">
        <f>IF(T664="","",IF(AND(T664&lt;&gt;'Tabelas auxiliares'!$B$240,T664&lt;&gt;'Tabelas auxiliares'!$B$241,T664&lt;&gt;'Tabelas auxiliares'!$C$240,T664&lt;&gt;'Tabelas auxiliares'!$C$241,T664&lt;&gt;'Tabelas auxiliares'!$D$240),"FOLHA DE PESSOAL",IF(Y664='Tabelas auxiliares'!$A$241,"CUSTEIO",IF(Y664='Tabelas auxiliares'!$A$240,"INVESTIMENTO","ERRO - VERIFICAR"))))</f>
        <v/>
      </c>
      <c r="AA664" s="46" t="str">
        <f t="shared" si="29"/>
        <v/>
      </c>
      <c r="AB664" s="206"/>
      <c r="AC664" s="206"/>
      <c r="AD664" s="205"/>
      <c r="AE664" s="54" t="str">
        <f t="shared" si="30"/>
        <v/>
      </c>
    </row>
    <row r="665" spans="1:31" x14ac:dyDescent="0.25">
      <c r="A665" s="205"/>
      <c r="F665" s="33" t="str">
        <f>IFERROR(VLOOKUP(D665,'Tabelas auxiliares'!$A$3:$B$62,2,FALSE),"")</f>
        <v/>
      </c>
      <c r="G665" s="33" t="str">
        <f>IFERROR(VLOOKUP($B665,'Tabelas auxiliares'!$A$66:$C$106,2,FALSE),"")</f>
        <v/>
      </c>
      <c r="H665" s="33" t="str">
        <f>IFERROR(VLOOKUP($B665,'Tabelas auxiliares'!$A$66:$C$106,3,FALSE),"")</f>
        <v/>
      </c>
      <c r="I665" s="205"/>
      <c r="J665" s="205"/>
      <c r="K665" s="205"/>
      <c r="L665" s="205"/>
      <c r="M665" s="205"/>
      <c r="N665" s="205"/>
      <c r="O665" s="205"/>
      <c r="P665" s="205"/>
      <c r="Q665" s="205"/>
      <c r="R665" s="205"/>
      <c r="S665" s="205"/>
      <c r="T665" s="205"/>
      <c r="U665" s="205"/>
      <c r="V665" s="205"/>
      <c r="W665" s="205"/>
      <c r="X665" s="205"/>
      <c r="Y665" s="33" t="str">
        <f t="shared" si="28"/>
        <v/>
      </c>
      <c r="Z665" s="33" t="str">
        <f>IF(T665="","",IF(AND(T665&lt;&gt;'Tabelas auxiliares'!$B$240,T665&lt;&gt;'Tabelas auxiliares'!$B$241,T665&lt;&gt;'Tabelas auxiliares'!$C$240,T665&lt;&gt;'Tabelas auxiliares'!$C$241,T665&lt;&gt;'Tabelas auxiliares'!$D$240),"FOLHA DE PESSOAL",IF(Y665='Tabelas auxiliares'!$A$241,"CUSTEIO",IF(Y665='Tabelas auxiliares'!$A$240,"INVESTIMENTO","ERRO - VERIFICAR"))))</f>
        <v/>
      </c>
      <c r="AA665" s="46" t="str">
        <f t="shared" si="29"/>
        <v/>
      </c>
      <c r="AB665" s="206"/>
      <c r="AC665" s="206"/>
      <c r="AD665" s="205"/>
      <c r="AE665" s="54" t="str">
        <f t="shared" si="30"/>
        <v/>
      </c>
    </row>
    <row r="666" spans="1:31" x14ac:dyDescent="0.25">
      <c r="A666" s="205"/>
      <c r="F666" s="33" t="str">
        <f>IFERROR(VLOOKUP(D666,'Tabelas auxiliares'!$A$3:$B$62,2,FALSE),"")</f>
        <v/>
      </c>
      <c r="G666" s="33" t="str">
        <f>IFERROR(VLOOKUP($B666,'Tabelas auxiliares'!$A$66:$C$106,2,FALSE),"")</f>
        <v/>
      </c>
      <c r="H666" s="33" t="str">
        <f>IFERROR(VLOOKUP($B666,'Tabelas auxiliares'!$A$66:$C$106,3,FALSE),"")</f>
        <v/>
      </c>
      <c r="I666" s="205"/>
      <c r="J666" s="205"/>
      <c r="K666" s="205"/>
      <c r="L666" s="205"/>
      <c r="M666" s="205"/>
      <c r="N666" s="205"/>
      <c r="O666" s="205"/>
      <c r="P666" s="205"/>
      <c r="Q666" s="205"/>
      <c r="R666" s="205"/>
      <c r="S666" s="205"/>
      <c r="T666" s="205"/>
      <c r="U666" s="205"/>
      <c r="V666" s="205"/>
      <c r="W666" s="205"/>
      <c r="X666" s="205"/>
      <c r="Y666" s="33" t="str">
        <f t="shared" si="28"/>
        <v/>
      </c>
      <c r="Z666" s="33" t="str">
        <f>IF(T666="","",IF(AND(T666&lt;&gt;'Tabelas auxiliares'!$B$240,T666&lt;&gt;'Tabelas auxiliares'!$B$241,T666&lt;&gt;'Tabelas auxiliares'!$C$240,T666&lt;&gt;'Tabelas auxiliares'!$C$241,T666&lt;&gt;'Tabelas auxiliares'!$D$240),"FOLHA DE PESSOAL",IF(Y666='Tabelas auxiliares'!$A$241,"CUSTEIO",IF(Y666='Tabelas auxiliares'!$A$240,"INVESTIMENTO","ERRO - VERIFICAR"))))</f>
        <v/>
      </c>
      <c r="AA666" s="46" t="str">
        <f t="shared" si="29"/>
        <v/>
      </c>
      <c r="AB666" s="206"/>
      <c r="AC666" s="206"/>
      <c r="AD666" s="205"/>
      <c r="AE666" s="54" t="str">
        <f t="shared" si="30"/>
        <v/>
      </c>
    </row>
    <row r="667" spans="1:31" x14ac:dyDescent="0.25">
      <c r="A667" s="205"/>
      <c r="F667" s="33" t="str">
        <f>IFERROR(VLOOKUP(D667,'Tabelas auxiliares'!$A$3:$B$62,2,FALSE),"")</f>
        <v/>
      </c>
      <c r="G667" s="33" t="str">
        <f>IFERROR(VLOOKUP($B667,'Tabelas auxiliares'!$A$66:$C$106,2,FALSE),"")</f>
        <v/>
      </c>
      <c r="H667" s="33" t="str">
        <f>IFERROR(VLOOKUP($B667,'Tabelas auxiliares'!$A$66:$C$106,3,FALSE),"")</f>
        <v/>
      </c>
      <c r="I667" s="205"/>
      <c r="J667" s="205"/>
      <c r="K667" s="205"/>
      <c r="L667" s="205"/>
      <c r="M667" s="205"/>
      <c r="N667" s="205"/>
      <c r="O667" s="205"/>
      <c r="P667" s="205"/>
      <c r="Q667" s="205"/>
      <c r="R667" s="205"/>
      <c r="S667" s="205"/>
      <c r="T667" s="205"/>
      <c r="U667" s="205"/>
      <c r="V667" s="205"/>
      <c r="W667" s="205"/>
      <c r="X667" s="205"/>
      <c r="Y667" s="33" t="str">
        <f t="shared" si="28"/>
        <v/>
      </c>
      <c r="Z667" s="33" t="str">
        <f>IF(T667="","",IF(AND(T667&lt;&gt;'Tabelas auxiliares'!$B$240,T667&lt;&gt;'Tabelas auxiliares'!$B$241,T667&lt;&gt;'Tabelas auxiliares'!$C$240,T667&lt;&gt;'Tabelas auxiliares'!$C$241,T667&lt;&gt;'Tabelas auxiliares'!$D$240),"FOLHA DE PESSOAL",IF(Y667='Tabelas auxiliares'!$A$241,"CUSTEIO",IF(Y667='Tabelas auxiliares'!$A$240,"INVESTIMENTO","ERRO - VERIFICAR"))))</f>
        <v/>
      </c>
      <c r="AA667" s="46" t="str">
        <f t="shared" si="29"/>
        <v/>
      </c>
      <c r="AB667" s="206"/>
      <c r="AC667" s="206"/>
      <c r="AD667" s="205"/>
      <c r="AE667" s="54" t="str">
        <f t="shared" si="30"/>
        <v/>
      </c>
    </row>
    <row r="668" spans="1:31" x14ac:dyDescent="0.25">
      <c r="A668" s="205"/>
      <c r="F668" s="33" t="str">
        <f>IFERROR(VLOOKUP(D668,'Tabelas auxiliares'!$A$3:$B$62,2,FALSE),"")</f>
        <v/>
      </c>
      <c r="G668" s="33" t="str">
        <f>IFERROR(VLOOKUP($B668,'Tabelas auxiliares'!$A$66:$C$106,2,FALSE),"")</f>
        <v/>
      </c>
      <c r="H668" s="33" t="str">
        <f>IFERROR(VLOOKUP($B668,'Tabelas auxiliares'!$A$66:$C$106,3,FALSE),"")</f>
        <v/>
      </c>
      <c r="I668" s="205"/>
      <c r="J668" s="205"/>
      <c r="K668" s="205"/>
      <c r="L668" s="205"/>
      <c r="M668" s="205"/>
      <c r="N668" s="205"/>
      <c r="O668" s="205"/>
      <c r="P668" s="205"/>
      <c r="Q668" s="205"/>
      <c r="R668" s="205"/>
      <c r="S668" s="205"/>
      <c r="T668" s="205"/>
      <c r="U668" s="205"/>
      <c r="V668" s="205"/>
      <c r="W668" s="205"/>
      <c r="X668" s="205"/>
      <c r="Y668" s="33" t="str">
        <f t="shared" si="28"/>
        <v/>
      </c>
      <c r="Z668" s="33" t="str">
        <f>IF(T668="","",IF(AND(T668&lt;&gt;'Tabelas auxiliares'!$B$240,T668&lt;&gt;'Tabelas auxiliares'!$B$241,T668&lt;&gt;'Tabelas auxiliares'!$C$240,T668&lt;&gt;'Tabelas auxiliares'!$C$241,T668&lt;&gt;'Tabelas auxiliares'!$D$240),"FOLHA DE PESSOAL",IF(Y668='Tabelas auxiliares'!$A$241,"CUSTEIO",IF(Y668='Tabelas auxiliares'!$A$240,"INVESTIMENTO","ERRO - VERIFICAR"))))</f>
        <v/>
      </c>
      <c r="AA668" s="46" t="str">
        <f t="shared" si="29"/>
        <v/>
      </c>
      <c r="AB668" s="206"/>
      <c r="AC668" s="206"/>
      <c r="AD668" s="205"/>
      <c r="AE668" s="54" t="str">
        <f t="shared" si="30"/>
        <v/>
      </c>
    </row>
    <row r="669" spans="1:31" x14ac:dyDescent="0.25">
      <c r="A669" s="205"/>
      <c r="F669" s="33" t="str">
        <f>IFERROR(VLOOKUP(D669,'Tabelas auxiliares'!$A$3:$B$62,2,FALSE),"")</f>
        <v/>
      </c>
      <c r="G669" s="33" t="str">
        <f>IFERROR(VLOOKUP($B669,'Tabelas auxiliares'!$A$66:$C$106,2,FALSE),"")</f>
        <v/>
      </c>
      <c r="H669" s="33" t="str">
        <f>IFERROR(VLOOKUP($B669,'Tabelas auxiliares'!$A$66:$C$106,3,FALSE),"")</f>
        <v/>
      </c>
      <c r="I669" s="205"/>
      <c r="J669" s="205"/>
      <c r="K669" s="205"/>
      <c r="L669" s="205"/>
      <c r="M669" s="205"/>
      <c r="N669" s="205"/>
      <c r="O669" s="205"/>
      <c r="P669" s="205"/>
      <c r="Q669" s="205"/>
      <c r="R669" s="205"/>
      <c r="S669" s="205"/>
      <c r="T669" s="205"/>
      <c r="U669" s="205"/>
      <c r="V669" s="205"/>
      <c r="W669" s="205"/>
      <c r="X669" s="205"/>
      <c r="Y669" s="33" t="str">
        <f t="shared" si="28"/>
        <v/>
      </c>
      <c r="Z669" s="33" t="str">
        <f>IF(T669="","",IF(AND(T669&lt;&gt;'Tabelas auxiliares'!$B$240,T669&lt;&gt;'Tabelas auxiliares'!$B$241,T669&lt;&gt;'Tabelas auxiliares'!$C$240,T669&lt;&gt;'Tabelas auxiliares'!$C$241,T669&lt;&gt;'Tabelas auxiliares'!$D$240),"FOLHA DE PESSOAL",IF(Y669='Tabelas auxiliares'!$A$241,"CUSTEIO",IF(Y669='Tabelas auxiliares'!$A$240,"INVESTIMENTO","ERRO - VERIFICAR"))))</f>
        <v/>
      </c>
      <c r="AA669" s="46" t="str">
        <f t="shared" si="29"/>
        <v/>
      </c>
      <c r="AB669" s="206"/>
      <c r="AC669" s="206"/>
      <c r="AD669" s="206"/>
      <c r="AE669" s="54" t="str">
        <f t="shared" si="30"/>
        <v/>
      </c>
    </row>
    <row r="670" spans="1:31" x14ac:dyDescent="0.25">
      <c r="A670" s="205"/>
      <c r="F670" s="33" t="str">
        <f>IFERROR(VLOOKUP(D670,'Tabelas auxiliares'!$A$3:$B$62,2,FALSE),"")</f>
        <v/>
      </c>
      <c r="G670" s="33" t="str">
        <f>IFERROR(VLOOKUP($B670,'Tabelas auxiliares'!$A$66:$C$106,2,FALSE),"")</f>
        <v/>
      </c>
      <c r="H670" s="33" t="str">
        <f>IFERROR(VLOOKUP($B670,'Tabelas auxiliares'!$A$66:$C$106,3,FALSE),"")</f>
        <v/>
      </c>
      <c r="I670" s="205"/>
      <c r="J670" s="205"/>
      <c r="K670" s="205"/>
      <c r="L670" s="205"/>
      <c r="M670" s="205"/>
      <c r="N670" s="205"/>
      <c r="O670" s="205"/>
      <c r="P670" s="205"/>
      <c r="Q670" s="205"/>
      <c r="R670" s="205"/>
      <c r="S670" s="205"/>
      <c r="T670" s="205"/>
      <c r="U670" s="205"/>
      <c r="V670" s="205"/>
      <c r="W670" s="205"/>
      <c r="X670" s="205"/>
      <c r="Y670" s="33" t="str">
        <f t="shared" si="28"/>
        <v/>
      </c>
      <c r="Z670" s="33" t="str">
        <f>IF(T670="","",IF(AND(T670&lt;&gt;'Tabelas auxiliares'!$B$240,T670&lt;&gt;'Tabelas auxiliares'!$B$241,T670&lt;&gt;'Tabelas auxiliares'!$C$240,T670&lt;&gt;'Tabelas auxiliares'!$C$241,T670&lt;&gt;'Tabelas auxiliares'!$D$240),"FOLHA DE PESSOAL",IF(Y670='Tabelas auxiliares'!$A$241,"CUSTEIO",IF(Y670='Tabelas auxiliares'!$A$240,"INVESTIMENTO","ERRO - VERIFICAR"))))</f>
        <v/>
      </c>
      <c r="AA670" s="46" t="str">
        <f t="shared" si="29"/>
        <v/>
      </c>
      <c r="AB670" s="206"/>
      <c r="AC670" s="206"/>
      <c r="AD670" s="205"/>
      <c r="AE670" s="54" t="str">
        <f t="shared" si="30"/>
        <v/>
      </c>
    </row>
    <row r="671" spans="1:31" x14ac:dyDescent="0.25">
      <c r="A671" s="205"/>
      <c r="F671" s="33" t="str">
        <f>IFERROR(VLOOKUP(D671,'Tabelas auxiliares'!$A$3:$B$62,2,FALSE),"")</f>
        <v/>
      </c>
      <c r="G671" s="33" t="str">
        <f>IFERROR(VLOOKUP($B671,'Tabelas auxiliares'!$A$66:$C$106,2,FALSE),"")</f>
        <v/>
      </c>
      <c r="H671" s="33" t="str">
        <f>IFERROR(VLOOKUP($B671,'Tabelas auxiliares'!$A$66:$C$106,3,FALSE),"")</f>
        <v/>
      </c>
      <c r="I671" s="205"/>
      <c r="J671" s="205"/>
      <c r="K671" s="205"/>
      <c r="L671" s="205"/>
      <c r="M671" s="205"/>
      <c r="N671" s="205"/>
      <c r="O671" s="205"/>
      <c r="P671" s="205"/>
      <c r="Q671" s="205"/>
      <c r="R671" s="205"/>
      <c r="S671" s="205"/>
      <c r="T671" s="205"/>
      <c r="U671" s="205"/>
      <c r="V671" s="205"/>
      <c r="W671" s="205"/>
      <c r="X671" s="205"/>
      <c r="Y671" s="33" t="str">
        <f t="shared" si="28"/>
        <v/>
      </c>
      <c r="Z671" s="33" t="str">
        <f>IF(T671="","",IF(AND(T671&lt;&gt;'Tabelas auxiliares'!$B$240,T671&lt;&gt;'Tabelas auxiliares'!$B$241,T671&lt;&gt;'Tabelas auxiliares'!$C$240,T671&lt;&gt;'Tabelas auxiliares'!$C$241,T671&lt;&gt;'Tabelas auxiliares'!$D$240),"FOLHA DE PESSOAL",IF(Y671='Tabelas auxiliares'!$A$241,"CUSTEIO",IF(Y671='Tabelas auxiliares'!$A$240,"INVESTIMENTO","ERRO - VERIFICAR"))))</f>
        <v/>
      </c>
      <c r="AA671" s="46" t="str">
        <f t="shared" si="29"/>
        <v/>
      </c>
      <c r="AB671" s="206"/>
      <c r="AC671" s="206"/>
      <c r="AD671" s="205"/>
      <c r="AE671" s="54" t="str">
        <f t="shared" si="30"/>
        <v/>
      </c>
    </row>
    <row r="672" spans="1:31" x14ac:dyDescent="0.25">
      <c r="A672" s="205"/>
      <c r="F672" s="33" t="str">
        <f>IFERROR(VLOOKUP(D672,'Tabelas auxiliares'!$A$3:$B$62,2,FALSE),"")</f>
        <v/>
      </c>
      <c r="G672" s="33" t="str">
        <f>IFERROR(VLOOKUP($B672,'Tabelas auxiliares'!$A$66:$C$106,2,FALSE),"")</f>
        <v/>
      </c>
      <c r="H672" s="33" t="str">
        <f>IFERROR(VLOOKUP($B672,'Tabelas auxiliares'!$A$66:$C$106,3,FALSE),"")</f>
        <v/>
      </c>
      <c r="I672" s="205"/>
      <c r="J672" s="205"/>
      <c r="K672" s="205"/>
      <c r="L672" s="205"/>
      <c r="M672" s="205"/>
      <c r="N672" s="205"/>
      <c r="O672" s="205"/>
      <c r="P672" s="205"/>
      <c r="Q672" s="205"/>
      <c r="R672" s="205"/>
      <c r="S672" s="205"/>
      <c r="T672" s="205"/>
      <c r="U672" s="205"/>
      <c r="V672" s="205"/>
      <c r="W672" s="205"/>
      <c r="X672" s="205"/>
      <c r="Y672" s="33" t="str">
        <f t="shared" si="28"/>
        <v/>
      </c>
      <c r="Z672" s="33" t="str">
        <f>IF(T672="","",IF(AND(T672&lt;&gt;'Tabelas auxiliares'!$B$240,T672&lt;&gt;'Tabelas auxiliares'!$B$241,T672&lt;&gt;'Tabelas auxiliares'!$C$240,T672&lt;&gt;'Tabelas auxiliares'!$C$241,T672&lt;&gt;'Tabelas auxiliares'!$D$240),"FOLHA DE PESSOAL",IF(Y672='Tabelas auxiliares'!$A$241,"CUSTEIO",IF(Y672='Tabelas auxiliares'!$A$240,"INVESTIMENTO","ERRO - VERIFICAR"))))</f>
        <v/>
      </c>
      <c r="AA672" s="46" t="str">
        <f t="shared" si="29"/>
        <v/>
      </c>
      <c r="AB672" s="206"/>
      <c r="AC672" s="206"/>
      <c r="AD672" s="205"/>
      <c r="AE672" s="54" t="str">
        <f t="shared" si="30"/>
        <v/>
      </c>
    </row>
    <row r="673" spans="1:31" x14ac:dyDescent="0.25">
      <c r="A673" s="205"/>
      <c r="F673" s="33" t="str">
        <f>IFERROR(VLOOKUP(D673,'Tabelas auxiliares'!$A$3:$B$62,2,FALSE),"")</f>
        <v/>
      </c>
      <c r="G673" s="33" t="str">
        <f>IFERROR(VLOOKUP($B673,'Tabelas auxiliares'!$A$66:$C$106,2,FALSE),"")</f>
        <v/>
      </c>
      <c r="H673" s="33" t="str">
        <f>IFERROR(VLOOKUP($B673,'Tabelas auxiliares'!$A$66:$C$106,3,FALSE),"")</f>
        <v/>
      </c>
      <c r="I673" s="205"/>
      <c r="J673" s="205"/>
      <c r="K673" s="205"/>
      <c r="L673" s="205"/>
      <c r="M673" s="205"/>
      <c r="N673" s="205"/>
      <c r="O673" s="205"/>
      <c r="P673" s="205"/>
      <c r="Q673" s="205"/>
      <c r="R673" s="205"/>
      <c r="S673" s="205"/>
      <c r="T673" s="205"/>
      <c r="U673" s="205"/>
      <c r="V673" s="205"/>
      <c r="W673" s="205"/>
      <c r="X673" s="205"/>
      <c r="Y673" s="33" t="str">
        <f t="shared" si="28"/>
        <v/>
      </c>
      <c r="Z673" s="33" t="str">
        <f>IF(T673="","",IF(AND(T673&lt;&gt;'Tabelas auxiliares'!$B$240,T673&lt;&gt;'Tabelas auxiliares'!$B$241,T673&lt;&gt;'Tabelas auxiliares'!$C$240,T673&lt;&gt;'Tabelas auxiliares'!$C$241,T673&lt;&gt;'Tabelas auxiliares'!$D$240),"FOLHA DE PESSOAL",IF(Y673='Tabelas auxiliares'!$A$241,"CUSTEIO",IF(Y673='Tabelas auxiliares'!$A$240,"INVESTIMENTO","ERRO - VERIFICAR"))))</f>
        <v/>
      </c>
      <c r="AA673" s="46" t="str">
        <f t="shared" si="29"/>
        <v/>
      </c>
      <c r="AB673" s="206"/>
      <c r="AC673" s="206"/>
      <c r="AD673" s="206"/>
      <c r="AE673" s="54" t="str">
        <f t="shared" si="30"/>
        <v/>
      </c>
    </row>
    <row r="674" spans="1:31" x14ac:dyDescent="0.25">
      <c r="A674" s="205"/>
      <c r="F674" s="33" t="str">
        <f>IFERROR(VLOOKUP(D674,'Tabelas auxiliares'!$A$3:$B$62,2,FALSE),"")</f>
        <v/>
      </c>
      <c r="G674" s="33" t="str">
        <f>IFERROR(VLOOKUP($B674,'Tabelas auxiliares'!$A$66:$C$106,2,FALSE),"")</f>
        <v/>
      </c>
      <c r="H674" s="33" t="str">
        <f>IFERROR(VLOOKUP($B674,'Tabelas auxiliares'!$A$66:$C$106,3,FALSE),"")</f>
        <v/>
      </c>
      <c r="I674" s="205"/>
      <c r="J674" s="205"/>
      <c r="K674" s="205"/>
      <c r="L674" s="205"/>
      <c r="M674" s="205"/>
      <c r="N674" s="205"/>
      <c r="O674" s="205"/>
      <c r="P674" s="205"/>
      <c r="Q674" s="205"/>
      <c r="R674" s="205"/>
      <c r="S674" s="205"/>
      <c r="T674" s="205"/>
      <c r="U674" s="205"/>
      <c r="V674" s="205"/>
      <c r="W674" s="205"/>
      <c r="X674" s="205"/>
      <c r="Y674" s="33" t="str">
        <f t="shared" si="28"/>
        <v/>
      </c>
      <c r="Z674" s="33" t="str">
        <f>IF(T674="","",IF(AND(T674&lt;&gt;'Tabelas auxiliares'!$B$240,T674&lt;&gt;'Tabelas auxiliares'!$B$241,T674&lt;&gt;'Tabelas auxiliares'!$C$240,T674&lt;&gt;'Tabelas auxiliares'!$C$241,T674&lt;&gt;'Tabelas auxiliares'!$D$240),"FOLHA DE PESSOAL",IF(Y674='Tabelas auxiliares'!$A$241,"CUSTEIO",IF(Y674='Tabelas auxiliares'!$A$240,"INVESTIMENTO","ERRO - VERIFICAR"))))</f>
        <v/>
      </c>
      <c r="AA674" s="46" t="str">
        <f t="shared" si="29"/>
        <v/>
      </c>
      <c r="AB674" s="206"/>
      <c r="AC674" s="206"/>
      <c r="AD674" s="205"/>
      <c r="AE674" s="54" t="str">
        <f t="shared" si="30"/>
        <v/>
      </c>
    </row>
    <row r="675" spans="1:31" x14ac:dyDescent="0.25">
      <c r="A675" s="205"/>
      <c r="F675" s="33" t="str">
        <f>IFERROR(VLOOKUP(D675,'Tabelas auxiliares'!$A$3:$B$62,2,FALSE),"")</f>
        <v/>
      </c>
      <c r="G675" s="33" t="str">
        <f>IFERROR(VLOOKUP($B675,'Tabelas auxiliares'!$A$66:$C$106,2,FALSE),"")</f>
        <v/>
      </c>
      <c r="H675" s="33" t="str">
        <f>IFERROR(VLOOKUP($B675,'Tabelas auxiliares'!$A$66:$C$106,3,FALSE),"")</f>
        <v/>
      </c>
      <c r="I675" s="205"/>
      <c r="J675" s="205"/>
      <c r="K675" s="205"/>
      <c r="L675" s="205"/>
      <c r="M675" s="205"/>
      <c r="N675" s="205"/>
      <c r="O675" s="205"/>
      <c r="P675" s="205"/>
      <c r="Q675" s="205"/>
      <c r="R675" s="205"/>
      <c r="S675" s="205"/>
      <c r="T675" s="205"/>
      <c r="U675" s="205"/>
      <c r="V675" s="205"/>
      <c r="W675" s="205"/>
      <c r="X675" s="205"/>
      <c r="Y675" s="33" t="str">
        <f t="shared" si="28"/>
        <v/>
      </c>
      <c r="Z675" s="33" t="str">
        <f>IF(T675="","",IF(AND(T675&lt;&gt;'Tabelas auxiliares'!$B$240,T675&lt;&gt;'Tabelas auxiliares'!$B$241,T675&lt;&gt;'Tabelas auxiliares'!$C$240,T675&lt;&gt;'Tabelas auxiliares'!$C$241,T675&lt;&gt;'Tabelas auxiliares'!$D$240),"FOLHA DE PESSOAL",IF(Y675='Tabelas auxiliares'!$A$241,"CUSTEIO",IF(Y675='Tabelas auxiliares'!$A$240,"INVESTIMENTO","ERRO - VERIFICAR"))))</f>
        <v/>
      </c>
      <c r="AA675" s="46" t="str">
        <f t="shared" si="29"/>
        <v/>
      </c>
      <c r="AB675" s="206"/>
      <c r="AC675" s="206"/>
      <c r="AD675" s="205"/>
      <c r="AE675" s="54" t="str">
        <f t="shared" si="30"/>
        <v/>
      </c>
    </row>
    <row r="676" spans="1:31" x14ac:dyDescent="0.25">
      <c r="A676" s="205"/>
      <c r="F676" s="33" t="str">
        <f>IFERROR(VLOOKUP(D676,'Tabelas auxiliares'!$A$3:$B$62,2,FALSE),"")</f>
        <v/>
      </c>
      <c r="G676" s="33" t="str">
        <f>IFERROR(VLOOKUP($B676,'Tabelas auxiliares'!$A$66:$C$106,2,FALSE),"")</f>
        <v/>
      </c>
      <c r="H676" s="33" t="str">
        <f>IFERROR(VLOOKUP($B676,'Tabelas auxiliares'!$A$66:$C$106,3,FALSE),"")</f>
        <v/>
      </c>
      <c r="I676" s="205"/>
      <c r="J676" s="205"/>
      <c r="K676" s="205"/>
      <c r="L676" s="205"/>
      <c r="M676" s="205"/>
      <c r="N676" s="205"/>
      <c r="O676" s="205"/>
      <c r="P676" s="205"/>
      <c r="Q676" s="205"/>
      <c r="R676" s="205"/>
      <c r="S676" s="205"/>
      <c r="T676" s="205"/>
      <c r="U676" s="205"/>
      <c r="V676" s="205"/>
      <c r="W676" s="205"/>
      <c r="X676" s="205"/>
      <c r="Y676" s="33" t="str">
        <f t="shared" si="28"/>
        <v/>
      </c>
      <c r="Z676" s="33" t="str">
        <f>IF(T676="","",IF(AND(T676&lt;&gt;'Tabelas auxiliares'!$B$240,T676&lt;&gt;'Tabelas auxiliares'!$B$241,T676&lt;&gt;'Tabelas auxiliares'!$C$240,T676&lt;&gt;'Tabelas auxiliares'!$C$241,T676&lt;&gt;'Tabelas auxiliares'!$D$240),"FOLHA DE PESSOAL",IF(Y676='Tabelas auxiliares'!$A$241,"CUSTEIO",IF(Y676='Tabelas auxiliares'!$A$240,"INVESTIMENTO","ERRO - VERIFICAR"))))</f>
        <v/>
      </c>
      <c r="AA676" s="46" t="str">
        <f t="shared" si="29"/>
        <v/>
      </c>
      <c r="AB676" s="206"/>
      <c r="AC676" s="206"/>
      <c r="AD676" s="205"/>
      <c r="AE676" s="54" t="str">
        <f t="shared" si="30"/>
        <v/>
      </c>
    </row>
    <row r="677" spans="1:31" x14ac:dyDescent="0.25">
      <c r="A677" s="205"/>
      <c r="F677" s="33" t="str">
        <f>IFERROR(VLOOKUP(D677,'Tabelas auxiliares'!$A$3:$B$62,2,FALSE),"")</f>
        <v/>
      </c>
      <c r="G677" s="33" t="str">
        <f>IFERROR(VLOOKUP($B677,'Tabelas auxiliares'!$A$66:$C$106,2,FALSE),"")</f>
        <v/>
      </c>
      <c r="H677" s="33" t="str">
        <f>IFERROR(VLOOKUP($B677,'Tabelas auxiliares'!$A$66:$C$106,3,FALSE),"")</f>
        <v/>
      </c>
      <c r="I677" s="205"/>
      <c r="J677" s="205"/>
      <c r="K677" s="205"/>
      <c r="L677" s="205"/>
      <c r="M677" s="205"/>
      <c r="N677" s="205"/>
      <c r="O677" s="205"/>
      <c r="P677" s="205"/>
      <c r="Q677" s="205"/>
      <c r="R677" s="205"/>
      <c r="S677" s="205"/>
      <c r="T677" s="205"/>
      <c r="U677" s="205"/>
      <c r="V677" s="205"/>
      <c r="W677" s="205"/>
      <c r="X677" s="205"/>
      <c r="Y677" s="33" t="str">
        <f t="shared" si="28"/>
        <v/>
      </c>
      <c r="Z677" s="33" t="str">
        <f>IF(T677="","",IF(AND(T677&lt;&gt;'Tabelas auxiliares'!$B$240,T677&lt;&gt;'Tabelas auxiliares'!$B$241,T677&lt;&gt;'Tabelas auxiliares'!$C$240,T677&lt;&gt;'Tabelas auxiliares'!$C$241,T677&lt;&gt;'Tabelas auxiliares'!$D$240),"FOLHA DE PESSOAL",IF(Y677='Tabelas auxiliares'!$A$241,"CUSTEIO",IF(Y677='Tabelas auxiliares'!$A$240,"INVESTIMENTO","ERRO - VERIFICAR"))))</f>
        <v/>
      </c>
      <c r="AA677" s="46" t="str">
        <f t="shared" si="29"/>
        <v/>
      </c>
      <c r="AB677" s="206"/>
      <c r="AC677" s="206"/>
      <c r="AD677" s="206"/>
      <c r="AE677" s="54" t="str">
        <f t="shared" si="30"/>
        <v/>
      </c>
    </row>
    <row r="678" spans="1:31" x14ac:dyDescent="0.25">
      <c r="A678" s="205"/>
      <c r="F678" s="33" t="str">
        <f>IFERROR(VLOOKUP(D678,'Tabelas auxiliares'!$A$3:$B$62,2,FALSE),"")</f>
        <v/>
      </c>
      <c r="G678" s="33" t="str">
        <f>IFERROR(VLOOKUP($B678,'Tabelas auxiliares'!$A$66:$C$106,2,FALSE),"")</f>
        <v/>
      </c>
      <c r="H678" s="33" t="str">
        <f>IFERROR(VLOOKUP($B678,'Tabelas auxiliares'!$A$66:$C$106,3,FALSE),"")</f>
        <v/>
      </c>
      <c r="I678" s="205"/>
      <c r="J678" s="205"/>
      <c r="K678" s="205"/>
      <c r="L678" s="205"/>
      <c r="M678" s="205"/>
      <c r="N678" s="205"/>
      <c r="O678" s="205"/>
      <c r="P678" s="205"/>
      <c r="Q678" s="205"/>
      <c r="R678" s="205"/>
      <c r="S678" s="205"/>
      <c r="T678" s="205"/>
      <c r="U678" s="205"/>
      <c r="V678" s="205"/>
      <c r="W678" s="205"/>
      <c r="X678" s="205"/>
      <c r="Y678" s="33" t="str">
        <f t="shared" si="28"/>
        <v/>
      </c>
      <c r="Z678" s="33" t="str">
        <f>IF(T678="","",IF(AND(T678&lt;&gt;'Tabelas auxiliares'!$B$240,T678&lt;&gt;'Tabelas auxiliares'!$B$241,T678&lt;&gt;'Tabelas auxiliares'!$C$240,T678&lt;&gt;'Tabelas auxiliares'!$C$241,T678&lt;&gt;'Tabelas auxiliares'!$D$240),"FOLHA DE PESSOAL",IF(Y678='Tabelas auxiliares'!$A$241,"CUSTEIO",IF(Y678='Tabelas auxiliares'!$A$240,"INVESTIMENTO","ERRO - VERIFICAR"))))</f>
        <v/>
      </c>
      <c r="AA678" s="46" t="str">
        <f t="shared" si="29"/>
        <v/>
      </c>
      <c r="AB678" s="206"/>
      <c r="AC678" s="206"/>
      <c r="AD678" s="205"/>
      <c r="AE678" s="54" t="str">
        <f t="shared" si="30"/>
        <v/>
      </c>
    </row>
    <row r="679" spans="1:31" x14ac:dyDescent="0.25">
      <c r="A679" s="205"/>
      <c r="F679" s="33" t="str">
        <f>IFERROR(VLOOKUP(D679,'Tabelas auxiliares'!$A$3:$B$62,2,FALSE),"")</f>
        <v/>
      </c>
      <c r="G679" s="33" t="str">
        <f>IFERROR(VLOOKUP($B679,'Tabelas auxiliares'!$A$66:$C$106,2,FALSE),"")</f>
        <v/>
      </c>
      <c r="H679" s="33" t="str">
        <f>IFERROR(VLOOKUP($B679,'Tabelas auxiliares'!$A$66:$C$106,3,FALSE),"")</f>
        <v/>
      </c>
      <c r="I679" s="205"/>
      <c r="J679" s="205"/>
      <c r="K679" s="205"/>
      <c r="L679" s="205"/>
      <c r="M679" s="205"/>
      <c r="N679" s="205"/>
      <c r="O679" s="205"/>
      <c r="P679" s="205"/>
      <c r="Q679" s="205"/>
      <c r="R679" s="205"/>
      <c r="S679" s="205"/>
      <c r="T679" s="205"/>
      <c r="U679" s="205"/>
      <c r="V679" s="205"/>
      <c r="W679" s="205"/>
      <c r="X679" s="205"/>
      <c r="Y679" s="33" t="str">
        <f t="shared" si="28"/>
        <v/>
      </c>
      <c r="Z679" s="33" t="str">
        <f>IF(T679="","",IF(AND(T679&lt;&gt;'Tabelas auxiliares'!$B$240,T679&lt;&gt;'Tabelas auxiliares'!$B$241,T679&lt;&gt;'Tabelas auxiliares'!$C$240,T679&lt;&gt;'Tabelas auxiliares'!$C$241,T679&lt;&gt;'Tabelas auxiliares'!$D$240),"FOLHA DE PESSOAL",IF(Y679='Tabelas auxiliares'!$A$241,"CUSTEIO",IF(Y679='Tabelas auxiliares'!$A$240,"INVESTIMENTO","ERRO - VERIFICAR"))))</f>
        <v/>
      </c>
      <c r="AA679" s="46" t="str">
        <f t="shared" si="29"/>
        <v/>
      </c>
      <c r="AB679" s="206"/>
      <c r="AC679" s="206"/>
      <c r="AD679" s="206"/>
      <c r="AE679" s="54" t="str">
        <f t="shared" si="30"/>
        <v/>
      </c>
    </row>
    <row r="680" spans="1:31" x14ac:dyDescent="0.25">
      <c r="A680" s="205"/>
      <c r="F680" s="33" t="str">
        <f>IFERROR(VLOOKUP(D680,'Tabelas auxiliares'!$A$3:$B$62,2,FALSE),"")</f>
        <v/>
      </c>
      <c r="G680" s="33" t="str">
        <f>IFERROR(VLOOKUP($B680,'Tabelas auxiliares'!$A$66:$C$106,2,FALSE),"")</f>
        <v/>
      </c>
      <c r="H680" s="33" t="str">
        <f>IFERROR(VLOOKUP($B680,'Tabelas auxiliares'!$A$66:$C$106,3,FALSE),"")</f>
        <v/>
      </c>
      <c r="I680" s="205"/>
      <c r="J680" s="205"/>
      <c r="K680" s="205"/>
      <c r="L680" s="205"/>
      <c r="M680" s="205"/>
      <c r="N680" s="205"/>
      <c r="O680" s="205"/>
      <c r="P680" s="205"/>
      <c r="Q680" s="205"/>
      <c r="R680" s="205"/>
      <c r="S680" s="205"/>
      <c r="T680" s="205"/>
      <c r="U680" s="205"/>
      <c r="V680" s="205"/>
      <c r="W680" s="205"/>
      <c r="X680" s="205"/>
      <c r="Y680" s="33" t="str">
        <f t="shared" si="28"/>
        <v/>
      </c>
      <c r="Z680" s="33" t="str">
        <f>IF(T680="","",IF(AND(T680&lt;&gt;'Tabelas auxiliares'!$B$240,T680&lt;&gt;'Tabelas auxiliares'!$B$241,T680&lt;&gt;'Tabelas auxiliares'!$C$240,T680&lt;&gt;'Tabelas auxiliares'!$C$241,T680&lt;&gt;'Tabelas auxiliares'!$D$240),"FOLHA DE PESSOAL",IF(Y680='Tabelas auxiliares'!$A$241,"CUSTEIO",IF(Y680='Tabelas auxiliares'!$A$240,"INVESTIMENTO","ERRO - VERIFICAR"))))</f>
        <v/>
      </c>
      <c r="AA680" s="46" t="str">
        <f t="shared" si="29"/>
        <v/>
      </c>
      <c r="AB680" s="206"/>
      <c r="AC680" s="206"/>
      <c r="AD680" s="206"/>
      <c r="AE680" s="54" t="str">
        <f t="shared" si="30"/>
        <v/>
      </c>
    </row>
    <row r="681" spans="1:31" x14ac:dyDescent="0.25">
      <c r="A681" s="205"/>
      <c r="F681" s="33" t="str">
        <f>IFERROR(VLOOKUP(D681,'Tabelas auxiliares'!$A$3:$B$62,2,FALSE),"")</f>
        <v/>
      </c>
      <c r="G681" s="33" t="str">
        <f>IFERROR(VLOOKUP($B681,'Tabelas auxiliares'!$A$66:$C$106,2,FALSE),"")</f>
        <v/>
      </c>
      <c r="H681" s="33" t="str">
        <f>IFERROR(VLOOKUP($B681,'Tabelas auxiliares'!$A$66:$C$106,3,FALSE),"")</f>
        <v/>
      </c>
      <c r="I681" s="205"/>
      <c r="J681" s="205"/>
      <c r="K681" s="205"/>
      <c r="L681" s="205"/>
      <c r="M681" s="205"/>
      <c r="N681" s="205"/>
      <c r="O681" s="205"/>
      <c r="P681" s="205"/>
      <c r="Q681" s="205"/>
      <c r="R681" s="205"/>
      <c r="S681" s="205"/>
      <c r="T681" s="205"/>
      <c r="U681" s="205"/>
      <c r="V681" s="205"/>
      <c r="W681" s="205"/>
      <c r="X681" s="205"/>
      <c r="Y681" s="33" t="str">
        <f t="shared" si="28"/>
        <v/>
      </c>
      <c r="Z681" s="33" t="str">
        <f>IF(T681="","",IF(AND(T681&lt;&gt;'Tabelas auxiliares'!$B$240,T681&lt;&gt;'Tabelas auxiliares'!$B$241,T681&lt;&gt;'Tabelas auxiliares'!$C$240,T681&lt;&gt;'Tabelas auxiliares'!$C$241,T681&lt;&gt;'Tabelas auxiliares'!$D$240),"FOLHA DE PESSOAL",IF(Y681='Tabelas auxiliares'!$A$241,"CUSTEIO",IF(Y681='Tabelas auxiliares'!$A$240,"INVESTIMENTO","ERRO - VERIFICAR"))))</f>
        <v/>
      </c>
      <c r="AA681" s="46" t="str">
        <f t="shared" si="29"/>
        <v/>
      </c>
      <c r="AB681" s="206"/>
      <c r="AC681" s="206"/>
      <c r="AD681" s="206"/>
      <c r="AE681" s="54" t="str">
        <f t="shared" si="30"/>
        <v/>
      </c>
    </row>
    <row r="682" spans="1:31" x14ac:dyDescent="0.25">
      <c r="A682" s="205"/>
      <c r="F682" s="33" t="str">
        <f>IFERROR(VLOOKUP(D682,'Tabelas auxiliares'!$A$3:$B$62,2,FALSE),"")</f>
        <v/>
      </c>
      <c r="G682" s="33" t="str">
        <f>IFERROR(VLOOKUP($B682,'Tabelas auxiliares'!$A$66:$C$106,2,FALSE),"")</f>
        <v/>
      </c>
      <c r="H682" s="33" t="str">
        <f>IFERROR(VLOOKUP($B682,'Tabelas auxiliares'!$A$66:$C$106,3,FALSE),"")</f>
        <v/>
      </c>
      <c r="I682" s="205"/>
      <c r="J682" s="205"/>
      <c r="K682" s="205"/>
      <c r="L682" s="205"/>
      <c r="M682" s="205"/>
      <c r="N682" s="205"/>
      <c r="O682" s="205"/>
      <c r="P682" s="205"/>
      <c r="Q682" s="205"/>
      <c r="R682" s="205"/>
      <c r="S682" s="205"/>
      <c r="T682" s="205"/>
      <c r="U682" s="205"/>
      <c r="V682" s="205"/>
      <c r="W682" s="205"/>
      <c r="X682" s="205"/>
      <c r="Y682" s="33" t="str">
        <f t="shared" si="28"/>
        <v/>
      </c>
      <c r="Z682" s="33" t="str">
        <f>IF(T682="","",IF(AND(T682&lt;&gt;'Tabelas auxiliares'!$B$240,T682&lt;&gt;'Tabelas auxiliares'!$B$241,T682&lt;&gt;'Tabelas auxiliares'!$C$240,T682&lt;&gt;'Tabelas auxiliares'!$C$241,T682&lt;&gt;'Tabelas auxiliares'!$D$240),"FOLHA DE PESSOAL",IF(Y682='Tabelas auxiliares'!$A$241,"CUSTEIO",IF(Y682='Tabelas auxiliares'!$A$240,"INVESTIMENTO","ERRO - VERIFICAR"))))</f>
        <v/>
      </c>
      <c r="AA682" s="46" t="str">
        <f t="shared" si="29"/>
        <v/>
      </c>
      <c r="AB682" s="206"/>
      <c r="AC682" s="206"/>
      <c r="AD682" s="205"/>
      <c r="AE682" s="54" t="str">
        <f t="shared" si="30"/>
        <v/>
      </c>
    </row>
    <row r="683" spans="1:31" x14ac:dyDescent="0.25">
      <c r="A683" s="205"/>
      <c r="F683" s="33" t="str">
        <f>IFERROR(VLOOKUP(D683,'Tabelas auxiliares'!$A$3:$B$62,2,FALSE),"")</f>
        <v/>
      </c>
      <c r="G683" s="33" t="str">
        <f>IFERROR(VLOOKUP($B683,'Tabelas auxiliares'!$A$66:$C$106,2,FALSE),"")</f>
        <v/>
      </c>
      <c r="H683" s="33" t="str">
        <f>IFERROR(VLOOKUP($B683,'Tabelas auxiliares'!$A$66:$C$106,3,FALSE),"")</f>
        <v/>
      </c>
      <c r="I683" s="205"/>
      <c r="J683" s="205"/>
      <c r="K683" s="205"/>
      <c r="L683" s="205"/>
      <c r="M683" s="205"/>
      <c r="N683" s="205"/>
      <c r="O683" s="205"/>
      <c r="P683" s="205"/>
      <c r="Q683" s="205"/>
      <c r="R683" s="205"/>
      <c r="S683" s="205"/>
      <c r="T683" s="205"/>
      <c r="U683" s="205"/>
      <c r="V683" s="205"/>
      <c r="W683" s="205"/>
      <c r="X683" s="205"/>
      <c r="Y683" s="33" t="str">
        <f t="shared" si="28"/>
        <v/>
      </c>
      <c r="Z683" s="33" t="str">
        <f>IF(T683="","",IF(AND(T683&lt;&gt;'Tabelas auxiliares'!$B$240,T683&lt;&gt;'Tabelas auxiliares'!$B$241,T683&lt;&gt;'Tabelas auxiliares'!$C$240,T683&lt;&gt;'Tabelas auxiliares'!$C$241,T683&lt;&gt;'Tabelas auxiliares'!$D$240),"FOLHA DE PESSOAL",IF(Y683='Tabelas auxiliares'!$A$241,"CUSTEIO",IF(Y683='Tabelas auxiliares'!$A$240,"INVESTIMENTO","ERRO - VERIFICAR"))))</f>
        <v/>
      </c>
      <c r="AA683" s="46" t="str">
        <f t="shared" si="29"/>
        <v/>
      </c>
      <c r="AB683" s="206"/>
      <c r="AC683" s="206"/>
      <c r="AD683" s="205"/>
      <c r="AE683" s="54" t="str">
        <f t="shared" si="30"/>
        <v/>
      </c>
    </row>
    <row r="684" spans="1:31" x14ac:dyDescent="0.25">
      <c r="A684" s="205"/>
      <c r="F684" s="33" t="str">
        <f>IFERROR(VLOOKUP(D684,'Tabelas auxiliares'!$A$3:$B$62,2,FALSE),"")</f>
        <v/>
      </c>
      <c r="G684" s="33" t="str">
        <f>IFERROR(VLOOKUP($B684,'Tabelas auxiliares'!$A$66:$C$106,2,FALSE),"")</f>
        <v/>
      </c>
      <c r="H684" s="33" t="str">
        <f>IFERROR(VLOOKUP($B684,'Tabelas auxiliares'!$A$66:$C$106,3,FALSE),"")</f>
        <v/>
      </c>
      <c r="I684" s="205"/>
      <c r="J684" s="205"/>
      <c r="K684" s="205"/>
      <c r="L684" s="205"/>
      <c r="M684" s="205"/>
      <c r="N684" s="205"/>
      <c r="O684" s="205"/>
      <c r="P684" s="205"/>
      <c r="Q684" s="205"/>
      <c r="R684" s="205"/>
      <c r="S684" s="205"/>
      <c r="T684" s="205"/>
      <c r="U684" s="205"/>
      <c r="V684" s="205"/>
      <c r="W684" s="205"/>
      <c r="X684" s="205"/>
      <c r="Y684" s="33" t="str">
        <f t="shared" ref="Y684:Y747" si="31">LEFT(V684,1)</f>
        <v/>
      </c>
      <c r="Z684" s="33" t="str">
        <f>IF(T684="","",IF(AND(T684&lt;&gt;'Tabelas auxiliares'!$B$240,T684&lt;&gt;'Tabelas auxiliares'!$B$241,T684&lt;&gt;'Tabelas auxiliares'!$C$240,T684&lt;&gt;'Tabelas auxiliares'!$C$241,T684&lt;&gt;'Tabelas auxiliares'!$D$240),"FOLHA DE PESSOAL",IF(Y684='Tabelas auxiliares'!$A$241,"CUSTEIO",IF(Y684='Tabelas auxiliares'!$A$240,"INVESTIMENTO","ERRO - VERIFICAR"))))</f>
        <v/>
      </c>
      <c r="AA684" s="46" t="str">
        <f t="shared" si="29"/>
        <v/>
      </c>
      <c r="AB684" s="206"/>
      <c r="AC684" s="206"/>
      <c r="AD684" s="206"/>
      <c r="AE684" s="54" t="str">
        <f t="shared" si="30"/>
        <v/>
      </c>
    </row>
    <row r="685" spans="1:31" x14ac:dyDescent="0.25">
      <c r="A685" s="205"/>
      <c r="F685" s="33" t="str">
        <f>IFERROR(VLOOKUP(D685,'Tabelas auxiliares'!$A$3:$B$62,2,FALSE),"")</f>
        <v/>
      </c>
      <c r="G685" s="33" t="str">
        <f>IFERROR(VLOOKUP($B685,'Tabelas auxiliares'!$A$66:$C$106,2,FALSE),"")</f>
        <v/>
      </c>
      <c r="H685" s="33" t="str">
        <f>IFERROR(VLOOKUP($B685,'Tabelas auxiliares'!$A$66:$C$106,3,FALSE),"")</f>
        <v/>
      </c>
      <c r="I685" s="205"/>
      <c r="J685" s="205"/>
      <c r="K685" s="205"/>
      <c r="L685" s="205"/>
      <c r="M685" s="205"/>
      <c r="N685" s="205"/>
      <c r="O685" s="205"/>
      <c r="P685" s="205"/>
      <c r="Q685" s="205"/>
      <c r="R685" s="205"/>
      <c r="S685" s="205"/>
      <c r="T685" s="205"/>
      <c r="U685" s="205"/>
      <c r="V685" s="205"/>
      <c r="W685" s="205"/>
      <c r="X685" s="205"/>
      <c r="Y685" s="33" t="str">
        <f t="shared" si="31"/>
        <v/>
      </c>
      <c r="Z685" s="33" t="str">
        <f>IF(T685="","",IF(AND(T685&lt;&gt;'Tabelas auxiliares'!$B$240,T685&lt;&gt;'Tabelas auxiliares'!$B$241,T685&lt;&gt;'Tabelas auxiliares'!$C$240,T685&lt;&gt;'Tabelas auxiliares'!$C$241,T685&lt;&gt;'Tabelas auxiliares'!$D$240),"FOLHA DE PESSOAL",IF(Y685='Tabelas auxiliares'!$A$241,"CUSTEIO",IF(Y685='Tabelas auxiliares'!$A$240,"INVESTIMENTO","ERRO - VERIFICAR"))))</f>
        <v/>
      </c>
      <c r="AA685" s="46" t="str">
        <f t="shared" ref="AA685:AA748" si="32">IF(AB685+AC685+AD685&lt;&gt;0,AB685+AC685+AD685,"")</f>
        <v/>
      </c>
      <c r="AB685" s="206"/>
      <c r="AC685" s="206"/>
      <c r="AD685" s="206"/>
      <c r="AE685" s="54" t="str">
        <f t="shared" si="30"/>
        <v/>
      </c>
    </row>
    <row r="686" spans="1:31" x14ac:dyDescent="0.25">
      <c r="A686" s="205"/>
      <c r="F686" s="33" t="str">
        <f>IFERROR(VLOOKUP(D686,'Tabelas auxiliares'!$A$3:$B$62,2,FALSE),"")</f>
        <v/>
      </c>
      <c r="G686" s="33" t="str">
        <f>IFERROR(VLOOKUP($B686,'Tabelas auxiliares'!$A$66:$C$106,2,FALSE),"")</f>
        <v/>
      </c>
      <c r="H686" s="33" t="str">
        <f>IFERROR(VLOOKUP($B686,'Tabelas auxiliares'!$A$66:$C$106,3,FALSE),"")</f>
        <v/>
      </c>
      <c r="I686" s="205"/>
      <c r="J686" s="205"/>
      <c r="K686" s="205"/>
      <c r="L686" s="205"/>
      <c r="M686" s="205"/>
      <c r="N686" s="205"/>
      <c r="O686" s="205"/>
      <c r="P686" s="205"/>
      <c r="Q686" s="205"/>
      <c r="R686" s="205"/>
      <c r="S686" s="205"/>
      <c r="T686" s="205"/>
      <c r="U686" s="205"/>
      <c r="V686" s="205"/>
      <c r="W686" s="205"/>
      <c r="X686" s="205"/>
      <c r="Y686" s="33" t="str">
        <f t="shared" si="31"/>
        <v/>
      </c>
      <c r="Z686" s="33" t="str">
        <f>IF(T686="","",IF(AND(T686&lt;&gt;'Tabelas auxiliares'!$B$240,T686&lt;&gt;'Tabelas auxiliares'!$B$241,T686&lt;&gt;'Tabelas auxiliares'!$C$240,T686&lt;&gt;'Tabelas auxiliares'!$C$241,T686&lt;&gt;'Tabelas auxiliares'!$D$240),"FOLHA DE PESSOAL",IF(Y686='Tabelas auxiliares'!$A$241,"CUSTEIO",IF(Y686='Tabelas auxiliares'!$A$240,"INVESTIMENTO","ERRO - VERIFICAR"))))</f>
        <v/>
      </c>
      <c r="AA686" s="46" t="str">
        <f t="shared" si="32"/>
        <v/>
      </c>
      <c r="AB686" s="206"/>
      <c r="AC686" s="206"/>
      <c r="AD686" s="206"/>
      <c r="AE686" s="54" t="str">
        <f t="shared" si="30"/>
        <v/>
      </c>
    </row>
    <row r="687" spans="1:31" x14ac:dyDescent="0.25">
      <c r="A687" s="205"/>
      <c r="F687" s="33" t="str">
        <f>IFERROR(VLOOKUP(D687,'Tabelas auxiliares'!$A$3:$B$62,2,FALSE),"")</f>
        <v/>
      </c>
      <c r="G687" s="33" t="str">
        <f>IFERROR(VLOOKUP($B687,'Tabelas auxiliares'!$A$66:$C$106,2,FALSE),"")</f>
        <v/>
      </c>
      <c r="H687" s="33" t="str">
        <f>IFERROR(VLOOKUP($B687,'Tabelas auxiliares'!$A$66:$C$106,3,FALSE),"")</f>
        <v/>
      </c>
      <c r="I687" s="205"/>
      <c r="J687" s="205"/>
      <c r="K687" s="205"/>
      <c r="L687" s="205"/>
      <c r="M687" s="205"/>
      <c r="N687" s="205"/>
      <c r="O687" s="205"/>
      <c r="P687" s="205"/>
      <c r="Q687" s="205"/>
      <c r="R687" s="205"/>
      <c r="S687" s="205"/>
      <c r="T687" s="205"/>
      <c r="U687" s="205"/>
      <c r="V687" s="205"/>
      <c r="W687" s="205"/>
      <c r="X687" s="205"/>
      <c r="Y687" s="33" t="str">
        <f t="shared" si="31"/>
        <v/>
      </c>
      <c r="Z687" s="33" t="str">
        <f>IF(T687="","",IF(AND(T687&lt;&gt;'Tabelas auxiliares'!$B$240,T687&lt;&gt;'Tabelas auxiliares'!$B$241,T687&lt;&gt;'Tabelas auxiliares'!$C$240,T687&lt;&gt;'Tabelas auxiliares'!$C$241,T687&lt;&gt;'Tabelas auxiliares'!$D$240),"FOLHA DE PESSOAL",IF(Y687='Tabelas auxiliares'!$A$241,"CUSTEIO",IF(Y687='Tabelas auxiliares'!$A$240,"INVESTIMENTO","ERRO - VERIFICAR"))))</f>
        <v/>
      </c>
      <c r="AA687" s="46" t="str">
        <f t="shared" si="32"/>
        <v/>
      </c>
      <c r="AB687" s="206"/>
      <c r="AC687" s="206"/>
      <c r="AD687" s="205"/>
      <c r="AE687" s="54" t="str">
        <f t="shared" si="30"/>
        <v/>
      </c>
    </row>
    <row r="688" spans="1:31" x14ac:dyDescent="0.25">
      <c r="A688" s="205"/>
      <c r="F688" s="33" t="str">
        <f>IFERROR(VLOOKUP(D688,'Tabelas auxiliares'!$A$3:$B$62,2,FALSE),"")</f>
        <v/>
      </c>
      <c r="G688" s="33" t="str">
        <f>IFERROR(VLOOKUP($B688,'Tabelas auxiliares'!$A$66:$C$106,2,FALSE),"")</f>
        <v/>
      </c>
      <c r="H688" s="33" t="str">
        <f>IFERROR(VLOOKUP($B688,'Tabelas auxiliares'!$A$66:$C$106,3,FALSE),"")</f>
        <v/>
      </c>
      <c r="I688" s="205"/>
      <c r="J688" s="205"/>
      <c r="K688" s="205"/>
      <c r="L688" s="205"/>
      <c r="M688" s="205"/>
      <c r="N688" s="205"/>
      <c r="O688" s="205"/>
      <c r="P688" s="205"/>
      <c r="Q688" s="205"/>
      <c r="R688" s="205"/>
      <c r="S688" s="205"/>
      <c r="T688" s="205"/>
      <c r="U688" s="205"/>
      <c r="V688" s="205"/>
      <c r="W688" s="205"/>
      <c r="X688" s="205"/>
      <c r="Y688" s="33" t="str">
        <f t="shared" si="31"/>
        <v/>
      </c>
      <c r="Z688" s="33" t="str">
        <f>IF(T688="","",IF(AND(T688&lt;&gt;'Tabelas auxiliares'!$B$240,T688&lt;&gt;'Tabelas auxiliares'!$B$241,T688&lt;&gt;'Tabelas auxiliares'!$C$240,T688&lt;&gt;'Tabelas auxiliares'!$C$241,T688&lt;&gt;'Tabelas auxiliares'!$D$240),"FOLHA DE PESSOAL",IF(Y688='Tabelas auxiliares'!$A$241,"CUSTEIO",IF(Y688='Tabelas auxiliares'!$A$240,"INVESTIMENTO","ERRO - VERIFICAR"))))</f>
        <v/>
      </c>
      <c r="AA688" s="46" t="str">
        <f t="shared" si="32"/>
        <v/>
      </c>
      <c r="AB688" s="206"/>
      <c r="AC688" s="206"/>
      <c r="AD688" s="206"/>
      <c r="AE688" s="54" t="str">
        <f t="shared" si="30"/>
        <v/>
      </c>
    </row>
    <row r="689" spans="1:31" x14ac:dyDescent="0.25">
      <c r="A689" s="205"/>
      <c r="F689" s="33" t="str">
        <f>IFERROR(VLOOKUP(D689,'Tabelas auxiliares'!$A$3:$B$62,2,FALSE),"")</f>
        <v/>
      </c>
      <c r="G689" s="33" t="str">
        <f>IFERROR(VLOOKUP($B689,'Tabelas auxiliares'!$A$66:$C$106,2,FALSE),"")</f>
        <v/>
      </c>
      <c r="H689" s="33" t="str">
        <f>IFERROR(VLOOKUP($B689,'Tabelas auxiliares'!$A$66:$C$106,3,FALSE),"")</f>
        <v/>
      </c>
      <c r="I689" s="205"/>
      <c r="J689" s="205"/>
      <c r="K689" s="205"/>
      <c r="L689" s="205"/>
      <c r="M689" s="205"/>
      <c r="N689" s="205"/>
      <c r="O689" s="205"/>
      <c r="P689" s="205"/>
      <c r="Q689" s="205"/>
      <c r="R689" s="205"/>
      <c r="S689" s="205"/>
      <c r="T689" s="205"/>
      <c r="U689" s="205"/>
      <c r="V689" s="205"/>
      <c r="W689" s="205"/>
      <c r="X689" s="205"/>
      <c r="Y689" s="33" t="str">
        <f t="shared" si="31"/>
        <v/>
      </c>
      <c r="Z689" s="33" t="str">
        <f>IF(T689="","",IF(AND(T689&lt;&gt;'Tabelas auxiliares'!$B$240,T689&lt;&gt;'Tabelas auxiliares'!$B$241,T689&lt;&gt;'Tabelas auxiliares'!$C$240,T689&lt;&gt;'Tabelas auxiliares'!$C$241,T689&lt;&gt;'Tabelas auxiliares'!$D$240),"FOLHA DE PESSOAL",IF(Y689='Tabelas auxiliares'!$A$241,"CUSTEIO",IF(Y689='Tabelas auxiliares'!$A$240,"INVESTIMENTO","ERRO - VERIFICAR"))))</f>
        <v/>
      </c>
      <c r="AA689" s="46" t="str">
        <f t="shared" si="32"/>
        <v/>
      </c>
      <c r="AB689" s="206"/>
      <c r="AC689" s="206"/>
      <c r="AD689" s="206"/>
      <c r="AE689" s="54" t="str">
        <f t="shared" si="30"/>
        <v/>
      </c>
    </row>
    <row r="690" spans="1:31" x14ac:dyDescent="0.25">
      <c r="A690" s="205"/>
      <c r="F690" s="33" t="str">
        <f>IFERROR(VLOOKUP(D690,'Tabelas auxiliares'!$A$3:$B$62,2,FALSE),"")</f>
        <v/>
      </c>
      <c r="G690" s="33" t="str">
        <f>IFERROR(VLOOKUP($B690,'Tabelas auxiliares'!$A$66:$C$106,2,FALSE),"")</f>
        <v/>
      </c>
      <c r="H690" s="33" t="str">
        <f>IFERROR(VLOOKUP($B690,'Tabelas auxiliares'!$A$66:$C$106,3,FALSE),"")</f>
        <v/>
      </c>
      <c r="I690" s="205"/>
      <c r="J690" s="205"/>
      <c r="K690" s="205"/>
      <c r="L690" s="205"/>
      <c r="M690" s="205"/>
      <c r="N690" s="205"/>
      <c r="O690" s="205"/>
      <c r="P690" s="205"/>
      <c r="Q690" s="205"/>
      <c r="R690" s="205"/>
      <c r="S690" s="205"/>
      <c r="T690" s="205"/>
      <c r="U690" s="205"/>
      <c r="V690" s="205"/>
      <c r="W690" s="205"/>
      <c r="X690" s="205"/>
      <c r="Y690" s="33" t="str">
        <f t="shared" si="31"/>
        <v/>
      </c>
      <c r="Z690" s="33" t="str">
        <f>IF(T690="","",IF(AND(T690&lt;&gt;'Tabelas auxiliares'!$B$240,T690&lt;&gt;'Tabelas auxiliares'!$B$241,T690&lt;&gt;'Tabelas auxiliares'!$C$240,T690&lt;&gt;'Tabelas auxiliares'!$C$241,T690&lt;&gt;'Tabelas auxiliares'!$D$240),"FOLHA DE PESSOAL",IF(Y690='Tabelas auxiliares'!$A$241,"CUSTEIO",IF(Y690='Tabelas auxiliares'!$A$240,"INVESTIMENTO","ERRO - VERIFICAR"))))</f>
        <v/>
      </c>
      <c r="AA690" s="46" t="str">
        <f t="shared" si="32"/>
        <v/>
      </c>
      <c r="AB690" s="206"/>
      <c r="AC690" s="206"/>
      <c r="AD690" s="206"/>
      <c r="AE690" s="54" t="str">
        <f t="shared" si="30"/>
        <v/>
      </c>
    </row>
    <row r="691" spans="1:31" x14ac:dyDescent="0.25">
      <c r="A691" s="205"/>
      <c r="F691" s="33" t="str">
        <f>IFERROR(VLOOKUP(D691,'Tabelas auxiliares'!$A$3:$B$62,2,FALSE),"")</f>
        <v/>
      </c>
      <c r="G691" s="33" t="str">
        <f>IFERROR(VLOOKUP($B691,'Tabelas auxiliares'!$A$66:$C$106,2,FALSE),"")</f>
        <v/>
      </c>
      <c r="H691" s="33" t="str">
        <f>IFERROR(VLOOKUP($B691,'Tabelas auxiliares'!$A$66:$C$106,3,FALSE),"")</f>
        <v/>
      </c>
      <c r="I691" s="205"/>
      <c r="J691" s="205"/>
      <c r="K691" s="205"/>
      <c r="L691" s="205"/>
      <c r="M691" s="205"/>
      <c r="N691" s="205"/>
      <c r="O691" s="205"/>
      <c r="P691" s="205"/>
      <c r="Q691" s="205"/>
      <c r="R691" s="205"/>
      <c r="S691" s="205"/>
      <c r="T691" s="205"/>
      <c r="U691" s="205"/>
      <c r="V691" s="205"/>
      <c r="W691" s="205"/>
      <c r="X691" s="205"/>
      <c r="Y691" s="33" t="str">
        <f t="shared" si="31"/>
        <v/>
      </c>
      <c r="Z691" s="33" t="str">
        <f>IF(T691="","",IF(AND(T691&lt;&gt;'Tabelas auxiliares'!$B$240,T691&lt;&gt;'Tabelas auxiliares'!$B$241,T691&lt;&gt;'Tabelas auxiliares'!$C$240,T691&lt;&gt;'Tabelas auxiliares'!$C$241,T691&lt;&gt;'Tabelas auxiliares'!$D$240),"FOLHA DE PESSOAL",IF(Y691='Tabelas auxiliares'!$A$241,"CUSTEIO",IF(Y691='Tabelas auxiliares'!$A$240,"INVESTIMENTO","ERRO - VERIFICAR"))))</f>
        <v/>
      </c>
      <c r="AA691" s="46" t="str">
        <f t="shared" si="32"/>
        <v/>
      </c>
      <c r="AB691" s="206"/>
      <c r="AC691" s="206"/>
      <c r="AD691" s="206"/>
      <c r="AE691" s="54" t="str">
        <f t="shared" si="30"/>
        <v/>
      </c>
    </row>
    <row r="692" spans="1:31" x14ac:dyDescent="0.25">
      <c r="A692" s="205"/>
      <c r="F692" s="33" t="str">
        <f>IFERROR(VLOOKUP(D692,'Tabelas auxiliares'!$A$3:$B$62,2,FALSE),"")</f>
        <v/>
      </c>
      <c r="G692" s="33" t="str">
        <f>IFERROR(VLOOKUP($B692,'Tabelas auxiliares'!$A$66:$C$106,2,FALSE),"")</f>
        <v/>
      </c>
      <c r="H692" s="33" t="str">
        <f>IFERROR(VLOOKUP($B692,'Tabelas auxiliares'!$A$66:$C$106,3,FALSE),"")</f>
        <v/>
      </c>
      <c r="I692" s="205"/>
      <c r="J692" s="205"/>
      <c r="K692" s="205"/>
      <c r="L692" s="205"/>
      <c r="M692" s="205"/>
      <c r="N692" s="205"/>
      <c r="O692" s="205"/>
      <c r="P692" s="205"/>
      <c r="Q692" s="205"/>
      <c r="R692" s="205"/>
      <c r="S692" s="205"/>
      <c r="T692" s="205"/>
      <c r="U692" s="205"/>
      <c r="V692" s="205"/>
      <c r="W692" s="205"/>
      <c r="X692" s="205"/>
      <c r="Y692" s="33" t="str">
        <f t="shared" si="31"/>
        <v/>
      </c>
      <c r="Z692" s="33" t="str">
        <f>IF(T692="","",IF(AND(T692&lt;&gt;'Tabelas auxiliares'!$B$240,T692&lt;&gt;'Tabelas auxiliares'!$B$241,T692&lt;&gt;'Tabelas auxiliares'!$C$240,T692&lt;&gt;'Tabelas auxiliares'!$C$241,T692&lt;&gt;'Tabelas auxiliares'!$D$240),"FOLHA DE PESSOAL",IF(Y692='Tabelas auxiliares'!$A$241,"CUSTEIO",IF(Y692='Tabelas auxiliares'!$A$240,"INVESTIMENTO","ERRO - VERIFICAR"))))</f>
        <v/>
      </c>
      <c r="AA692" s="46" t="str">
        <f t="shared" si="32"/>
        <v/>
      </c>
      <c r="AB692" s="206"/>
      <c r="AC692" s="206"/>
      <c r="AD692" s="206"/>
      <c r="AE692" s="54" t="str">
        <f t="shared" si="30"/>
        <v/>
      </c>
    </row>
    <row r="693" spans="1:31" x14ac:dyDescent="0.25">
      <c r="A693" s="205"/>
      <c r="F693" s="33" t="str">
        <f>IFERROR(VLOOKUP(D693,'Tabelas auxiliares'!$A$3:$B$62,2,FALSE),"")</f>
        <v/>
      </c>
      <c r="G693" s="33" t="str">
        <f>IFERROR(VLOOKUP($B693,'Tabelas auxiliares'!$A$66:$C$106,2,FALSE),"")</f>
        <v/>
      </c>
      <c r="H693" s="33" t="str">
        <f>IFERROR(VLOOKUP($B693,'Tabelas auxiliares'!$A$66:$C$106,3,FALSE),"")</f>
        <v/>
      </c>
      <c r="I693" s="205"/>
      <c r="J693" s="205"/>
      <c r="K693" s="205"/>
      <c r="L693" s="205"/>
      <c r="M693" s="205"/>
      <c r="N693" s="205"/>
      <c r="O693" s="205"/>
      <c r="P693" s="205"/>
      <c r="Q693" s="205"/>
      <c r="R693" s="205"/>
      <c r="S693" s="205"/>
      <c r="T693" s="205"/>
      <c r="U693" s="205"/>
      <c r="V693" s="205"/>
      <c r="W693" s="205"/>
      <c r="X693" s="205"/>
      <c r="Y693" s="33" t="str">
        <f t="shared" si="31"/>
        <v/>
      </c>
      <c r="Z693" s="33" t="str">
        <f>IF(T693="","",IF(AND(T693&lt;&gt;'Tabelas auxiliares'!$B$240,T693&lt;&gt;'Tabelas auxiliares'!$B$241,T693&lt;&gt;'Tabelas auxiliares'!$C$240,T693&lt;&gt;'Tabelas auxiliares'!$C$241,T693&lt;&gt;'Tabelas auxiliares'!$D$240),"FOLHA DE PESSOAL",IF(Y693='Tabelas auxiliares'!$A$241,"CUSTEIO",IF(Y693='Tabelas auxiliares'!$A$240,"INVESTIMENTO","ERRO - VERIFICAR"))))</f>
        <v/>
      </c>
      <c r="AA693" s="46" t="str">
        <f t="shared" si="32"/>
        <v/>
      </c>
      <c r="AB693" s="206"/>
      <c r="AC693" s="206"/>
      <c r="AD693" s="206"/>
      <c r="AE693" s="54" t="str">
        <f t="shared" si="30"/>
        <v/>
      </c>
    </row>
    <row r="694" spans="1:31" x14ac:dyDescent="0.25">
      <c r="A694" s="205"/>
      <c r="F694" s="33" t="str">
        <f>IFERROR(VLOOKUP(D694,'Tabelas auxiliares'!$A$3:$B$62,2,FALSE),"")</f>
        <v/>
      </c>
      <c r="G694" s="33" t="str">
        <f>IFERROR(VLOOKUP($B694,'Tabelas auxiliares'!$A$66:$C$106,2,FALSE),"")</f>
        <v/>
      </c>
      <c r="H694" s="33" t="str">
        <f>IFERROR(VLOOKUP($B694,'Tabelas auxiliares'!$A$66:$C$106,3,FALSE),"")</f>
        <v/>
      </c>
      <c r="I694" s="205"/>
      <c r="J694" s="205"/>
      <c r="K694" s="205"/>
      <c r="L694" s="205"/>
      <c r="M694" s="205"/>
      <c r="N694" s="205"/>
      <c r="O694" s="205"/>
      <c r="P694" s="205"/>
      <c r="Q694" s="205"/>
      <c r="R694" s="205"/>
      <c r="S694" s="205"/>
      <c r="T694" s="205"/>
      <c r="U694" s="205"/>
      <c r="V694" s="205"/>
      <c r="W694" s="205"/>
      <c r="X694" s="205"/>
      <c r="Y694" s="33" t="str">
        <f t="shared" si="31"/>
        <v/>
      </c>
      <c r="Z694" s="33" t="str">
        <f>IF(T694="","",IF(AND(T694&lt;&gt;'Tabelas auxiliares'!$B$240,T694&lt;&gt;'Tabelas auxiliares'!$B$241,T694&lt;&gt;'Tabelas auxiliares'!$C$240,T694&lt;&gt;'Tabelas auxiliares'!$C$241,T694&lt;&gt;'Tabelas auxiliares'!$D$240),"FOLHA DE PESSOAL",IF(Y694='Tabelas auxiliares'!$A$241,"CUSTEIO",IF(Y694='Tabelas auxiliares'!$A$240,"INVESTIMENTO","ERRO - VERIFICAR"))))</f>
        <v/>
      </c>
      <c r="AA694" s="46" t="str">
        <f t="shared" si="32"/>
        <v/>
      </c>
      <c r="AB694" s="206"/>
      <c r="AC694" s="206"/>
      <c r="AD694" s="206"/>
      <c r="AE694" s="54" t="str">
        <f t="shared" si="30"/>
        <v/>
      </c>
    </row>
    <row r="695" spans="1:31" x14ac:dyDescent="0.25">
      <c r="A695" s="205"/>
      <c r="F695" s="33" t="str">
        <f>IFERROR(VLOOKUP(D695,'Tabelas auxiliares'!$A$3:$B$62,2,FALSE),"")</f>
        <v/>
      </c>
      <c r="G695" s="33" t="str">
        <f>IFERROR(VLOOKUP($B695,'Tabelas auxiliares'!$A$66:$C$106,2,FALSE),"")</f>
        <v/>
      </c>
      <c r="H695" s="33" t="str">
        <f>IFERROR(VLOOKUP($B695,'Tabelas auxiliares'!$A$66:$C$106,3,FALSE),"")</f>
        <v/>
      </c>
      <c r="I695" s="205"/>
      <c r="J695" s="205"/>
      <c r="K695" s="205"/>
      <c r="L695" s="205"/>
      <c r="M695" s="205"/>
      <c r="N695" s="205"/>
      <c r="O695" s="205"/>
      <c r="P695" s="205"/>
      <c r="Q695" s="205"/>
      <c r="R695" s="205"/>
      <c r="S695" s="205"/>
      <c r="T695" s="205"/>
      <c r="U695" s="205"/>
      <c r="V695" s="205"/>
      <c r="W695" s="205"/>
      <c r="X695" s="205"/>
      <c r="Y695" s="33" t="str">
        <f t="shared" si="31"/>
        <v/>
      </c>
      <c r="Z695" s="33" t="str">
        <f>IF(T695="","",IF(AND(T695&lt;&gt;'Tabelas auxiliares'!$B$240,T695&lt;&gt;'Tabelas auxiliares'!$B$241,T695&lt;&gt;'Tabelas auxiliares'!$C$240,T695&lt;&gt;'Tabelas auxiliares'!$C$241,T695&lt;&gt;'Tabelas auxiliares'!$D$240),"FOLHA DE PESSOAL",IF(Y695='Tabelas auxiliares'!$A$241,"CUSTEIO",IF(Y695='Tabelas auxiliares'!$A$240,"INVESTIMENTO","ERRO - VERIFICAR"))))</f>
        <v/>
      </c>
      <c r="AA695" s="46" t="str">
        <f t="shared" si="32"/>
        <v/>
      </c>
      <c r="AB695" s="206"/>
      <c r="AC695" s="206"/>
      <c r="AD695" s="205"/>
      <c r="AE695" s="54" t="str">
        <f t="shared" si="30"/>
        <v/>
      </c>
    </row>
    <row r="696" spans="1:31" x14ac:dyDescent="0.25">
      <c r="A696" s="205"/>
      <c r="F696" s="33" t="str">
        <f>IFERROR(VLOOKUP(D696,'Tabelas auxiliares'!$A$3:$B$62,2,FALSE),"")</f>
        <v/>
      </c>
      <c r="G696" s="33" t="str">
        <f>IFERROR(VLOOKUP($B696,'Tabelas auxiliares'!$A$66:$C$106,2,FALSE),"")</f>
        <v/>
      </c>
      <c r="H696" s="33" t="str">
        <f>IFERROR(VLOOKUP($B696,'Tabelas auxiliares'!$A$66:$C$106,3,FALSE),"")</f>
        <v/>
      </c>
      <c r="I696" s="205"/>
      <c r="J696" s="205"/>
      <c r="K696" s="205"/>
      <c r="L696" s="205"/>
      <c r="M696" s="205"/>
      <c r="N696" s="205"/>
      <c r="O696" s="205"/>
      <c r="P696" s="205"/>
      <c r="Q696" s="205"/>
      <c r="R696" s="205"/>
      <c r="S696" s="205"/>
      <c r="T696" s="205"/>
      <c r="U696" s="205"/>
      <c r="V696" s="205"/>
      <c r="W696" s="205"/>
      <c r="X696" s="205"/>
      <c r="Y696" s="33" t="str">
        <f t="shared" si="31"/>
        <v/>
      </c>
      <c r="Z696" s="33" t="str">
        <f>IF(T696="","",IF(AND(T696&lt;&gt;'Tabelas auxiliares'!$B$240,T696&lt;&gt;'Tabelas auxiliares'!$B$241,T696&lt;&gt;'Tabelas auxiliares'!$C$240,T696&lt;&gt;'Tabelas auxiliares'!$C$241,T696&lt;&gt;'Tabelas auxiliares'!$D$240),"FOLHA DE PESSOAL",IF(Y696='Tabelas auxiliares'!$A$241,"CUSTEIO",IF(Y696='Tabelas auxiliares'!$A$240,"INVESTIMENTO","ERRO - VERIFICAR"))))</f>
        <v/>
      </c>
      <c r="AA696" s="46" t="str">
        <f t="shared" si="32"/>
        <v/>
      </c>
      <c r="AB696" s="206"/>
      <c r="AC696" s="206"/>
      <c r="AD696" s="206"/>
      <c r="AE696" s="54" t="str">
        <f t="shared" si="30"/>
        <v/>
      </c>
    </row>
    <row r="697" spans="1:31" x14ac:dyDescent="0.25">
      <c r="A697" s="205"/>
      <c r="F697" s="33" t="str">
        <f>IFERROR(VLOOKUP(D697,'Tabelas auxiliares'!$A$3:$B$62,2,FALSE),"")</f>
        <v/>
      </c>
      <c r="G697" s="33" t="str">
        <f>IFERROR(VLOOKUP($B697,'Tabelas auxiliares'!$A$66:$C$106,2,FALSE),"")</f>
        <v/>
      </c>
      <c r="H697" s="33" t="str">
        <f>IFERROR(VLOOKUP($B697,'Tabelas auxiliares'!$A$66:$C$106,3,FALSE),"")</f>
        <v/>
      </c>
      <c r="I697" s="205"/>
      <c r="J697" s="205"/>
      <c r="K697" s="205"/>
      <c r="L697" s="205"/>
      <c r="M697" s="205"/>
      <c r="N697" s="205"/>
      <c r="O697" s="205"/>
      <c r="P697" s="205"/>
      <c r="Q697" s="205"/>
      <c r="R697" s="205"/>
      <c r="S697" s="205"/>
      <c r="T697" s="205"/>
      <c r="U697" s="205"/>
      <c r="V697" s="205"/>
      <c r="W697" s="205"/>
      <c r="X697" s="205"/>
      <c r="Y697" s="33" t="str">
        <f t="shared" si="31"/>
        <v/>
      </c>
      <c r="Z697" s="33" t="str">
        <f>IF(T697="","",IF(AND(T697&lt;&gt;'Tabelas auxiliares'!$B$240,T697&lt;&gt;'Tabelas auxiliares'!$B$241,T697&lt;&gt;'Tabelas auxiliares'!$C$240,T697&lt;&gt;'Tabelas auxiliares'!$C$241,T697&lt;&gt;'Tabelas auxiliares'!$D$240),"FOLHA DE PESSOAL",IF(Y697='Tabelas auxiliares'!$A$241,"CUSTEIO",IF(Y697='Tabelas auxiliares'!$A$240,"INVESTIMENTO","ERRO - VERIFICAR"))))</f>
        <v/>
      </c>
      <c r="AA697" s="46" t="str">
        <f t="shared" si="32"/>
        <v/>
      </c>
      <c r="AB697" s="206"/>
      <c r="AC697" s="206"/>
      <c r="AD697" s="206"/>
      <c r="AE697" s="54" t="str">
        <f t="shared" si="30"/>
        <v/>
      </c>
    </row>
    <row r="698" spans="1:31" x14ac:dyDescent="0.25">
      <c r="A698" s="205"/>
      <c r="F698" s="33" t="str">
        <f>IFERROR(VLOOKUP(D698,'Tabelas auxiliares'!$A$3:$B$62,2,FALSE),"")</f>
        <v/>
      </c>
      <c r="G698" s="33" t="str">
        <f>IFERROR(VLOOKUP($B698,'Tabelas auxiliares'!$A$66:$C$106,2,FALSE),"")</f>
        <v/>
      </c>
      <c r="H698" s="33" t="str">
        <f>IFERROR(VLOOKUP($B698,'Tabelas auxiliares'!$A$66:$C$106,3,FALSE),"")</f>
        <v/>
      </c>
      <c r="I698" s="205"/>
      <c r="J698" s="205"/>
      <c r="K698" s="205"/>
      <c r="L698" s="205"/>
      <c r="M698" s="205"/>
      <c r="N698" s="205"/>
      <c r="O698" s="205"/>
      <c r="P698" s="205"/>
      <c r="Q698" s="205"/>
      <c r="R698" s="205"/>
      <c r="S698" s="205"/>
      <c r="T698" s="205"/>
      <c r="U698" s="205"/>
      <c r="V698" s="205"/>
      <c r="W698" s="205"/>
      <c r="X698" s="205"/>
      <c r="Y698" s="33" t="str">
        <f t="shared" si="31"/>
        <v/>
      </c>
      <c r="Z698" s="33" t="str">
        <f>IF(T698="","",IF(AND(T698&lt;&gt;'Tabelas auxiliares'!$B$240,T698&lt;&gt;'Tabelas auxiliares'!$B$241,T698&lt;&gt;'Tabelas auxiliares'!$C$240,T698&lt;&gt;'Tabelas auxiliares'!$C$241,T698&lt;&gt;'Tabelas auxiliares'!$D$240),"FOLHA DE PESSOAL",IF(Y698='Tabelas auxiliares'!$A$241,"CUSTEIO",IF(Y698='Tabelas auxiliares'!$A$240,"INVESTIMENTO","ERRO - VERIFICAR"))))</f>
        <v/>
      </c>
      <c r="AA698" s="46" t="str">
        <f t="shared" si="32"/>
        <v/>
      </c>
      <c r="AB698" s="206"/>
      <c r="AC698" s="206"/>
      <c r="AD698" s="206"/>
      <c r="AE698" s="54" t="str">
        <f t="shared" si="30"/>
        <v/>
      </c>
    </row>
    <row r="699" spans="1:31" x14ac:dyDescent="0.25">
      <c r="A699" s="205"/>
      <c r="F699" s="33" t="str">
        <f>IFERROR(VLOOKUP(D699,'Tabelas auxiliares'!$A$3:$B$62,2,FALSE),"")</f>
        <v/>
      </c>
      <c r="G699" s="33" t="str">
        <f>IFERROR(VLOOKUP($B699,'Tabelas auxiliares'!$A$66:$C$106,2,FALSE),"")</f>
        <v/>
      </c>
      <c r="H699" s="33" t="str">
        <f>IFERROR(VLOOKUP($B699,'Tabelas auxiliares'!$A$66:$C$106,3,FALSE),"")</f>
        <v/>
      </c>
      <c r="I699" s="205"/>
      <c r="J699" s="205"/>
      <c r="K699" s="205"/>
      <c r="L699" s="205"/>
      <c r="M699" s="205"/>
      <c r="N699" s="205"/>
      <c r="O699" s="205"/>
      <c r="P699" s="205"/>
      <c r="Q699" s="205"/>
      <c r="R699" s="205"/>
      <c r="S699" s="205"/>
      <c r="T699" s="205"/>
      <c r="U699" s="205"/>
      <c r="V699" s="205"/>
      <c r="W699" s="205"/>
      <c r="X699" s="205"/>
      <c r="Y699" s="33" t="str">
        <f t="shared" si="31"/>
        <v/>
      </c>
      <c r="Z699" s="33" t="str">
        <f>IF(T699="","",IF(AND(T699&lt;&gt;'Tabelas auxiliares'!$B$240,T699&lt;&gt;'Tabelas auxiliares'!$B$241,T699&lt;&gt;'Tabelas auxiliares'!$C$240,T699&lt;&gt;'Tabelas auxiliares'!$C$241,T699&lt;&gt;'Tabelas auxiliares'!$D$240),"FOLHA DE PESSOAL",IF(Y699='Tabelas auxiliares'!$A$241,"CUSTEIO",IF(Y699='Tabelas auxiliares'!$A$240,"INVESTIMENTO","ERRO - VERIFICAR"))))</f>
        <v/>
      </c>
      <c r="AA699" s="46" t="str">
        <f t="shared" si="32"/>
        <v/>
      </c>
      <c r="AB699" s="206"/>
      <c r="AC699" s="206"/>
      <c r="AD699" s="205"/>
      <c r="AE699" s="54" t="str">
        <f t="shared" si="30"/>
        <v/>
      </c>
    </row>
    <row r="700" spans="1:31" x14ac:dyDescent="0.25">
      <c r="A700" s="205"/>
      <c r="F700" s="33" t="str">
        <f>IFERROR(VLOOKUP(D700,'Tabelas auxiliares'!$A$3:$B$62,2,FALSE),"")</f>
        <v/>
      </c>
      <c r="G700" s="33" t="str">
        <f>IFERROR(VLOOKUP($B700,'Tabelas auxiliares'!$A$66:$C$106,2,FALSE),"")</f>
        <v/>
      </c>
      <c r="H700" s="33" t="str">
        <f>IFERROR(VLOOKUP($B700,'Tabelas auxiliares'!$A$66:$C$106,3,FALSE),"")</f>
        <v/>
      </c>
      <c r="I700" s="205"/>
      <c r="J700" s="205"/>
      <c r="K700" s="205"/>
      <c r="L700" s="205"/>
      <c r="M700" s="205"/>
      <c r="N700" s="205"/>
      <c r="O700" s="205"/>
      <c r="P700" s="205"/>
      <c r="Q700" s="205"/>
      <c r="R700" s="205"/>
      <c r="S700" s="205"/>
      <c r="T700" s="205"/>
      <c r="U700" s="205"/>
      <c r="V700" s="205"/>
      <c r="W700" s="205"/>
      <c r="X700" s="205"/>
      <c r="Y700" s="33" t="str">
        <f t="shared" si="31"/>
        <v/>
      </c>
      <c r="Z700" s="33" t="str">
        <f>IF(T700="","",IF(AND(T700&lt;&gt;'Tabelas auxiliares'!$B$240,T700&lt;&gt;'Tabelas auxiliares'!$B$241,T700&lt;&gt;'Tabelas auxiliares'!$C$240,T700&lt;&gt;'Tabelas auxiliares'!$C$241,T700&lt;&gt;'Tabelas auxiliares'!$D$240),"FOLHA DE PESSOAL",IF(Y700='Tabelas auxiliares'!$A$241,"CUSTEIO",IF(Y700='Tabelas auxiliares'!$A$240,"INVESTIMENTO","ERRO - VERIFICAR"))))</f>
        <v/>
      </c>
      <c r="AA700" s="46" t="str">
        <f t="shared" si="32"/>
        <v/>
      </c>
      <c r="AB700" s="206"/>
      <c r="AC700" s="206"/>
      <c r="AD700" s="206"/>
      <c r="AE700" s="54" t="str">
        <f t="shared" si="30"/>
        <v/>
      </c>
    </row>
    <row r="701" spans="1:31" x14ac:dyDescent="0.25">
      <c r="A701" s="205"/>
      <c r="F701" s="33" t="str">
        <f>IFERROR(VLOOKUP(D701,'Tabelas auxiliares'!$A$3:$B$62,2,FALSE),"")</f>
        <v/>
      </c>
      <c r="G701" s="33" t="str">
        <f>IFERROR(VLOOKUP($B701,'Tabelas auxiliares'!$A$66:$C$106,2,FALSE),"")</f>
        <v/>
      </c>
      <c r="H701" s="33" t="str">
        <f>IFERROR(VLOOKUP($B701,'Tabelas auxiliares'!$A$66:$C$106,3,FALSE),"")</f>
        <v/>
      </c>
      <c r="I701" s="205"/>
      <c r="J701" s="205"/>
      <c r="K701" s="205"/>
      <c r="L701" s="205"/>
      <c r="M701" s="205"/>
      <c r="N701" s="205"/>
      <c r="O701" s="205"/>
      <c r="P701" s="205"/>
      <c r="Q701" s="205"/>
      <c r="R701" s="205"/>
      <c r="S701" s="205"/>
      <c r="T701" s="205"/>
      <c r="U701" s="205"/>
      <c r="V701" s="205"/>
      <c r="W701" s="205"/>
      <c r="X701" s="205"/>
      <c r="Y701" s="33" t="str">
        <f t="shared" si="31"/>
        <v/>
      </c>
      <c r="Z701" s="33" t="str">
        <f>IF(T701="","",IF(AND(T701&lt;&gt;'Tabelas auxiliares'!$B$240,T701&lt;&gt;'Tabelas auxiliares'!$B$241,T701&lt;&gt;'Tabelas auxiliares'!$C$240,T701&lt;&gt;'Tabelas auxiliares'!$C$241,T701&lt;&gt;'Tabelas auxiliares'!$D$240),"FOLHA DE PESSOAL",IF(Y701='Tabelas auxiliares'!$A$241,"CUSTEIO",IF(Y701='Tabelas auxiliares'!$A$240,"INVESTIMENTO","ERRO - VERIFICAR"))))</f>
        <v/>
      </c>
      <c r="AA701" s="46" t="str">
        <f t="shared" si="32"/>
        <v/>
      </c>
      <c r="AB701" s="206"/>
      <c r="AC701" s="206"/>
      <c r="AD701" s="206"/>
      <c r="AE701" s="54" t="str">
        <f t="shared" si="30"/>
        <v/>
      </c>
    </row>
    <row r="702" spans="1:31" x14ac:dyDescent="0.25">
      <c r="F702" s="33" t="str">
        <f>IFERROR(VLOOKUP(D702,'Tabelas auxiliares'!$A$3:$B$62,2,FALSE),"")</f>
        <v/>
      </c>
      <c r="G702" s="33" t="str">
        <f>IFERROR(VLOOKUP($B702,'Tabelas auxiliares'!$A$66:$C$106,2,FALSE),"")</f>
        <v/>
      </c>
      <c r="H702" s="33" t="str">
        <f>IFERROR(VLOOKUP($B702,'Tabelas auxiliares'!$A$66:$C$106,3,FALSE),"")</f>
        <v/>
      </c>
      <c r="Y702" s="33" t="str">
        <f t="shared" si="31"/>
        <v/>
      </c>
      <c r="Z702" s="33" t="str">
        <f>IF(T702="","",IF(AND(T702&lt;&gt;'Tabelas auxiliares'!$B$240,T702&lt;&gt;'Tabelas auxiliares'!$B$241,T702&lt;&gt;'Tabelas auxiliares'!$C$240,T702&lt;&gt;'Tabelas auxiliares'!$C$241,T702&lt;&gt;'Tabelas auxiliares'!$D$240),"FOLHA DE PESSOAL",IF(Y702='Tabelas auxiliares'!$A$241,"CUSTEIO",IF(Y702='Tabelas auxiliares'!$A$240,"INVESTIMENTO","ERRO - VERIFICAR"))))</f>
        <v/>
      </c>
      <c r="AA702" s="46" t="str">
        <f t="shared" si="32"/>
        <v/>
      </c>
      <c r="AB702" s="206"/>
      <c r="AC702" s="206"/>
      <c r="AD702" s="26"/>
      <c r="AE702" s="54" t="str">
        <f t="shared" si="30"/>
        <v/>
      </c>
    </row>
    <row r="703" spans="1:31" x14ac:dyDescent="0.25">
      <c r="F703" s="33" t="str">
        <f>IFERROR(VLOOKUP(D703,'Tabelas auxiliares'!$A$3:$B$62,2,FALSE),"")</f>
        <v/>
      </c>
      <c r="G703" s="33" t="str">
        <f>IFERROR(VLOOKUP($B703,'Tabelas auxiliares'!$A$66:$C$106,2,FALSE),"")</f>
        <v/>
      </c>
      <c r="H703" s="33" t="str">
        <f>IFERROR(VLOOKUP($B703,'Tabelas auxiliares'!$A$66:$C$106,3,FALSE),"")</f>
        <v/>
      </c>
      <c r="Y703" s="33" t="str">
        <f t="shared" si="31"/>
        <v/>
      </c>
      <c r="Z703" s="33" t="str">
        <f>IF(T703="","",IF(AND(T703&lt;&gt;'Tabelas auxiliares'!$B$240,T703&lt;&gt;'Tabelas auxiliares'!$B$241,T703&lt;&gt;'Tabelas auxiliares'!$C$240,T703&lt;&gt;'Tabelas auxiliares'!$C$241,T703&lt;&gt;'Tabelas auxiliares'!$D$240),"FOLHA DE PESSOAL",IF(Y703='Tabelas auxiliares'!$A$241,"CUSTEIO",IF(Y703='Tabelas auxiliares'!$A$240,"INVESTIMENTO","ERRO - VERIFICAR"))))</f>
        <v/>
      </c>
      <c r="AA703" s="46" t="str">
        <f t="shared" si="32"/>
        <v/>
      </c>
      <c r="AB703" s="206"/>
      <c r="AC703" s="206"/>
      <c r="AD703" s="26"/>
      <c r="AE703" s="54" t="str">
        <f t="shared" si="30"/>
        <v/>
      </c>
    </row>
    <row r="704" spans="1:31" x14ac:dyDescent="0.25">
      <c r="F704" s="33" t="str">
        <f>IFERROR(VLOOKUP(D704,'Tabelas auxiliares'!$A$3:$B$62,2,FALSE),"")</f>
        <v/>
      </c>
      <c r="G704" s="33" t="str">
        <f>IFERROR(VLOOKUP($B704,'Tabelas auxiliares'!$A$66:$C$106,2,FALSE),"")</f>
        <v/>
      </c>
      <c r="H704" s="33" t="str">
        <f>IFERROR(VLOOKUP($B704,'Tabelas auxiliares'!$A$66:$C$106,3,FALSE),"")</f>
        <v/>
      </c>
      <c r="Y704" s="33" t="str">
        <f t="shared" si="31"/>
        <v/>
      </c>
      <c r="Z704" s="33" t="str">
        <f>IF(T704="","",IF(AND(T704&lt;&gt;'Tabelas auxiliares'!$B$240,T704&lt;&gt;'Tabelas auxiliares'!$B$241,T704&lt;&gt;'Tabelas auxiliares'!$C$240,T704&lt;&gt;'Tabelas auxiliares'!$C$241,T704&lt;&gt;'Tabelas auxiliares'!$D$240),"FOLHA DE PESSOAL",IF(Y704='Tabelas auxiliares'!$A$241,"CUSTEIO",IF(Y704='Tabelas auxiliares'!$A$240,"INVESTIMENTO","ERRO - VERIFICAR"))))</f>
        <v/>
      </c>
      <c r="AA704" s="46" t="str">
        <f t="shared" si="32"/>
        <v/>
      </c>
      <c r="AB704" s="206"/>
      <c r="AC704" s="206"/>
      <c r="AD704" s="26"/>
      <c r="AE704" s="54" t="str">
        <f t="shared" si="30"/>
        <v/>
      </c>
    </row>
    <row r="705" spans="6:31" x14ac:dyDescent="0.25">
      <c r="F705" s="33" t="str">
        <f>IFERROR(VLOOKUP(D705,'Tabelas auxiliares'!$A$3:$B$62,2,FALSE),"")</f>
        <v/>
      </c>
      <c r="G705" s="33" t="str">
        <f>IFERROR(VLOOKUP($B705,'Tabelas auxiliares'!$A$66:$C$106,2,FALSE),"")</f>
        <v/>
      </c>
      <c r="H705" s="33" t="str">
        <f>IFERROR(VLOOKUP($B705,'Tabelas auxiliares'!$A$66:$C$106,3,FALSE),"")</f>
        <v/>
      </c>
      <c r="Y705" s="33" t="str">
        <f t="shared" si="31"/>
        <v/>
      </c>
      <c r="Z705" s="33" t="str">
        <f>IF(T705="","",IF(AND(T705&lt;&gt;'Tabelas auxiliares'!$B$240,T705&lt;&gt;'Tabelas auxiliares'!$B$241,T705&lt;&gt;'Tabelas auxiliares'!$C$240,T705&lt;&gt;'Tabelas auxiliares'!$C$241,T705&lt;&gt;'Tabelas auxiliares'!$D$240),"FOLHA DE PESSOAL",IF(Y705='Tabelas auxiliares'!$A$241,"CUSTEIO",IF(Y705='Tabelas auxiliares'!$A$240,"INVESTIMENTO","ERRO - VERIFICAR"))))</f>
        <v/>
      </c>
      <c r="AA705" s="46" t="str">
        <f t="shared" si="32"/>
        <v/>
      </c>
      <c r="AB705" s="206"/>
      <c r="AC705" s="206"/>
      <c r="AD705" s="26"/>
      <c r="AE705" s="54" t="str">
        <f t="shared" si="30"/>
        <v/>
      </c>
    </row>
    <row r="706" spans="6:31" x14ac:dyDescent="0.25">
      <c r="F706" s="33" t="str">
        <f>IFERROR(VLOOKUP(D706,'Tabelas auxiliares'!$A$3:$B$62,2,FALSE),"")</f>
        <v/>
      </c>
      <c r="G706" s="33" t="str">
        <f>IFERROR(VLOOKUP($B706,'Tabelas auxiliares'!$A$66:$C$106,2,FALSE),"")</f>
        <v/>
      </c>
      <c r="H706" s="33" t="str">
        <f>IFERROR(VLOOKUP($B706,'Tabelas auxiliares'!$A$66:$C$106,3,FALSE),"")</f>
        <v/>
      </c>
      <c r="Y706" s="33" t="str">
        <f t="shared" si="31"/>
        <v/>
      </c>
      <c r="Z706" s="33" t="str">
        <f>IF(T706="","",IF(AND(T706&lt;&gt;'Tabelas auxiliares'!$B$240,T706&lt;&gt;'Tabelas auxiliares'!$B$241,T706&lt;&gt;'Tabelas auxiliares'!$C$240,T706&lt;&gt;'Tabelas auxiliares'!$C$241,T706&lt;&gt;'Tabelas auxiliares'!$D$240),"FOLHA DE PESSOAL",IF(Y706='Tabelas auxiliares'!$A$241,"CUSTEIO",IF(Y706='Tabelas auxiliares'!$A$240,"INVESTIMENTO","ERRO - VERIFICAR"))))</f>
        <v/>
      </c>
      <c r="AA706" s="46" t="str">
        <f t="shared" si="32"/>
        <v/>
      </c>
      <c r="AB706" s="206"/>
      <c r="AC706" s="206"/>
      <c r="AD706" s="26"/>
      <c r="AE706" s="54" t="str">
        <f t="shared" si="30"/>
        <v/>
      </c>
    </row>
    <row r="707" spans="6:31" x14ac:dyDescent="0.25">
      <c r="F707" s="33" t="str">
        <f>IFERROR(VLOOKUP(D707,'Tabelas auxiliares'!$A$3:$B$62,2,FALSE),"")</f>
        <v/>
      </c>
      <c r="G707" s="33" t="str">
        <f>IFERROR(VLOOKUP($B707,'Tabelas auxiliares'!$A$66:$C$106,2,FALSE),"")</f>
        <v/>
      </c>
      <c r="H707" s="33" t="str">
        <f>IFERROR(VLOOKUP($B707,'Tabelas auxiliares'!$A$66:$C$106,3,FALSE),"")</f>
        <v/>
      </c>
      <c r="Y707" s="33" t="str">
        <f t="shared" si="31"/>
        <v/>
      </c>
      <c r="Z707" s="33" t="str">
        <f>IF(T707="","",IF(AND(T707&lt;&gt;'Tabelas auxiliares'!$B$240,T707&lt;&gt;'Tabelas auxiliares'!$B$241,T707&lt;&gt;'Tabelas auxiliares'!$C$240,T707&lt;&gt;'Tabelas auxiliares'!$C$241,T707&lt;&gt;'Tabelas auxiliares'!$D$240),"FOLHA DE PESSOAL",IF(Y707='Tabelas auxiliares'!$A$241,"CUSTEIO",IF(Y707='Tabelas auxiliares'!$A$240,"INVESTIMENTO","ERRO - VERIFICAR"))))</f>
        <v/>
      </c>
      <c r="AA707" s="46" t="str">
        <f t="shared" si="32"/>
        <v/>
      </c>
      <c r="AB707" s="206"/>
      <c r="AC707" s="206"/>
      <c r="AD707" s="26"/>
      <c r="AE707" s="54" t="str">
        <f t="shared" si="30"/>
        <v/>
      </c>
    </row>
    <row r="708" spans="6:31" x14ac:dyDescent="0.25">
      <c r="F708" s="33" t="str">
        <f>IFERROR(VLOOKUP(D708,'Tabelas auxiliares'!$A$3:$B$62,2,FALSE),"")</f>
        <v/>
      </c>
      <c r="G708" s="33" t="str">
        <f>IFERROR(VLOOKUP($B708,'Tabelas auxiliares'!$A$66:$C$106,2,FALSE),"")</f>
        <v/>
      </c>
      <c r="H708" s="33" t="str">
        <f>IFERROR(VLOOKUP($B708,'Tabelas auxiliares'!$A$66:$C$106,3,FALSE),"")</f>
        <v/>
      </c>
      <c r="Y708" s="33" t="str">
        <f t="shared" si="31"/>
        <v/>
      </c>
      <c r="Z708" s="33" t="str">
        <f>IF(T708="","",IF(AND(T708&lt;&gt;'Tabelas auxiliares'!$B$240,T708&lt;&gt;'Tabelas auxiliares'!$B$241,T708&lt;&gt;'Tabelas auxiliares'!$C$240,T708&lt;&gt;'Tabelas auxiliares'!$C$241,T708&lt;&gt;'Tabelas auxiliares'!$D$240),"FOLHA DE PESSOAL",IF(Y708='Tabelas auxiliares'!$A$241,"CUSTEIO",IF(Y708='Tabelas auxiliares'!$A$240,"INVESTIMENTO","ERRO - VERIFICAR"))))</f>
        <v/>
      </c>
      <c r="AA708" s="46" t="str">
        <f t="shared" si="32"/>
        <v/>
      </c>
      <c r="AB708" s="206"/>
      <c r="AC708" s="206"/>
      <c r="AD708" s="26"/>
      <c r="AE708" s="54" t="str">
        <f t="shared" si="30"/>
        <v/>
      </c>
    </row>
    <row r="709" spans="6:31" x14ac:dyDescent="0.25">
      <c r="F709" s="33" t="str">
        <f>IFERROR(VLOOKUP(D709,'Tabelas auxiliares'!$A$3:$B$62,2,FALSE),"")</f>
        <v/>
      </c>
      <c r="G709" s="33" t="str">
        <f>IFERROR(VLOOKUP($B709,'Tabelas auxiliares'!$A$66:$C$106,2,FALSE),"")</f>
        <v/>
      </c>
      <c r="H709" s="33" t="str">
        <f>IFERROR(VLOOKUP($B709,'Tabelas auxiliares'!$A$66:$C$106,3,FALSE),"")</f>
        <v/>
      </c>
      <c r="Y709" s="33" t="str">
        <f t="shared" si="31"/>
        <v/>
      </c>
      <c r="Z709" s="33" t="str">
        <f>IF(T709="","",IF(AND(T709&lt;&gt;'Tabelas auxiliares'!$B$240,T709&lt;&gt;'Tabelas auxiliares'!$B$241,T709&lt;&gt;'Tabelas auxiliares'!$C$240,T709&lt;&gt;'Tabelas auxiliares'!$C$241,T709&lt;&gt;'Tabelas auxiliares'!$D$240),"FOLHA DE PESSOAL",IF(Y709='Tabelas auxiliares'!$A$241,"CUSTEIO",IF(Y709='Tabelas auxiliares'!$A$240,"INVESTIMENTO","ERRO - VERIFICAR"))))</f>
        <v/>
      </c>
      <c r="AA709" s="46" t="str">
        <f t="shared" si="32"/>
        <v/>
      </c>
      <c r="AB709" s="206"/>
      <c r="AC709" s="206"/>
      <c r="AD709" s="26"/>
      <c r="AE709" s="54" t="str">
        <f t="shared" ref="AE709:AE772" si="33">LEFT(X709,4)</f>
        <v/>
      </c>
    </row>
    <row r="710" spans="6:31" x14ac:dyDescent="0.25">
      <c r="F710" s="33" t="str">
        <f>IFERROR(VLOOKUP(D710,'Tabelas auxiliares'!$A$3:$B$62,2,FALSE),"")</f>
        <v/>
      </c>
      <c r="G710" s="33" t="str">
        <f>IFERROR(VLOOKUP($B710,'Tabelas auxiliares'!$A$66:$C$106,2,FALSE),"")</f>
        <v/>
      </c>
      <c r="H710" s="33" t="str">
        <f>IFERROR(VLOOKUP($B710,'Tabelas auxiliares'!$A$66:$C$106,3,FALSE),"")</f>
        <v/>
      </c>
      <c r="Y710" s="33" t="str">
        <f t="shared" si="31"/>
        <v/>
      </c>
      <c r="Z710" s="33" t="str">
        <f>IF(T710="","",IF(AND(T710&lt;&gt;'Tabelas auxiliares'!$B$240,T710&lt;&gt;'Tabelas auxiliares'!$B$241,T710&lt;&gt;'Tabelas auxiliares'!$C$240,T710&lt;&gt;'Tabelas auxiliares'!$C$241,T710&lt;&gt;'Tabelas auxiliares'!$D$240),"FOLHA DE PESSOAL",IF(Y710='Tabelas auxiliares'!$A$241,"CUSTEIO",IF(Y710='Tabelas auxiliares'!$A$240,"INVESTIMENTO","ERRO - VERIFICAR"))))</f>
        <v/>
      </c>
      <c r="AA710" s="46" t="str">
        <f t="shared" si="32"/>
        <v/>
      </c>
      <c r="AB710" s="206"/>
      <c r="AC710" s="206"/>
      <c r="AD710" s="26"/>
      <c r="AE710" s="54" t="str">
        <f t="shared" si="33"/>
        <v/>
      </c>
    </row>
    <row r="711" spans="6:31" x14ac:dyDescent="0.25">
      <c r="F711" s="33" t="str">
        <f>IFERROR(VLOOKUP(D711,'Tabelas auxiliares'!$A$3:$B$62,2,FALSE),"")</f>
        <v/>
      </c>
      <c r="G711" s="33" t="str">
        <f>IFERROR(VLOOKUP($B711,'Tabelas auxiliares'!$A$66:$C$106,2,FALSE),"")</f>
        <v/>
      </c>
      <c r="H711" s="33" t="str">
        <f>IFERROR(VLOOKUP($B711,'Tabelas auxiliares'!$A$66:$C$106,3,FALSE),"")</f>
        <v/>
      </c>
      <c r="Y711" s="33" t="str">
        <f t="shared" si="31"/>
        <v/>
      </c>
      <c r="Z711" s="33" t="str">
        <f>IF(T711="","",IF(AND(T711&lt;&gt;'Tabelas auxiliares'!$B$240,T711&lt;&gt;'Tabelas auxiliares'!$B$241,T711&lt;&gt;'Tabelas auxiliares'!$C$240,T711&lt;&gt;'Tabelas auxiliares'!$C$241,T711&lt;&gt;'Tabelas auxiliares'!$D$240),"FOLHA DE PESSOAL",IF(Y711='Tabelas auxiliares'!$A$241,"CUSTEIO",IF(Y711='Tabelas auxiliares'!$A$240,"INVESTIMENTO","ERRO - VERIFICAR"))))</f>
        <v/>
      </c>
      <c r="AA711" s="46" t="str">
        <f t="shared" si="32"/>
        <v/>
      </c>
      <c r="AB711" s="206"/>
      <c r="AC711" s="206"/>
      <c r="AD711" s="26"/>
      <c r="AE711" s="54" t="str">
        <f t="shared" si="33"/>
        <v/>
      </c>
    </row>
    <row r="712" spans="6:31" x14ac:dyDescent="0.25">
      <c r="F712" s="33" t="str">
        <f>IFERROR(VLOOKUP(D712,'Tabelas auxiliares'!$A$3:$B$62,2,FALSE),"")</f>
        <v/>
      </c>
      <c r="G712" s="33" t="str">
        <f>IFERROR(VLOOKUP($B712,'Tabelas auxiliares'!$A$66:$C$106,2,FALSE),"")</f>
        <v/>
      </c>
      <c r="H712" s="33" t="str">
        <f>IFERROR(VLOOKUP($B712,'Tabelas auxiliares'!$A$66:$C$106,3,FALSE),"")</f>
        <v/>
      </c>
      <c r="Y712" s="33" t="str">
        <f t="shared" si="31"/>
        <v/>
      </c>
      <c r="Z712" s="33" t="str">
        <f>IF(T712="","",IF(AND(T712&lt;&gt;'Tabelas auxiliares'!$B$240,T712&lt;&gt;'Tabelas auxiliares'!$B$241,T712&lt;&gt;'Tabelas auxiliares'!$C$240,T712&lt;&gt;'Tabelas auxiliares'!$C$241,T712&lt;&gt;'Tabelas auxiliares'!$D$240),"FOLHA DE PESSOAL",IF(Y712='Tabelas auxiliares'!$A$241,"CUSTEIO",IF(Y712='Tabelas auxiliares'!$A$240,"INVESTIMENTO","ERRO - VERIFICAR"))))</f>
        <v/>
      </c>
      <c r="AA712" s="46" t="str">
        <f t="shared" si="32"/>
        <v/>
      </c>
      <c r="AB712" s="206"/>
      <c r="AC712" s="206"/>
      <c r="AD712" s="26"/>
      <c r="AE712" s="54" t="str">
        <f t="shared" si="33"/>
        <v/>
      </c>
    </row>
    <row r="713" spans="6:31" x14ac:dyDescent="0.25">
      <c r="F713" s="33" t="str">
        <f>IFERROR(VLOOKUP(D713,'Tabelas auxiliares'!$A$3:$B$62,2,FALSE),"")</f>
        <v/>
      </c>
      <c r="G713" s="33" t="str">
        <f>IFERROR(VLOOKUP($B713,'Tabelas auxiliares'!$A$66:$C$106,2,FALSE),"")</f>
        <v/>
      </c>
      <c r="H713" s="33" t="str">
        <f>IFERROR(VLOOKUP($B713,'Tabelas auxiliares'!$A$66:$C$106,3,FALSE),"")</f>
        <v/>
      </c>
      <c r="Y713" s="33" t="str">
        <f t="shared" si="31"/>
        <v/>
      </c>
      <c r="Z713" s="33" t="str">
        <f>IF(T713="","",IF(AND(T713&lt;&gt;'Tabelas auxiliares'!$B$240,T713&lt;&gt;'Tabelas auxiliares'!$B$241,T713&lt;&gt;'Tabelas auxiliares'!$C$240,T713&lt;&gt;'Tabelas auxiliares'!$C$241,T713&lt;&gt;'Tabelas auxiliares'!$D$240),"FOLHA DE PESSOAL",IF(Y713='Tabelas auxiliares'!$A$241,"CUSTEIO",IF(Y713='Tabelas auxiliares'!$A$240,"INVESTIMENTO","ERRO - VERIFICAR"))))</f>
        <v/>
      </c>
      <c r="AA713" s="46" t="str">
        <f t="shared" si="32"/>
        <v/>
      </c>
      <c r="AB713" s="206"/>
      <c r="AC713" s="206"/>
      <c r="AD713" s="26"/>
      <c r="AE713" s="54" t="str">
        <f t="shared" si="33"/>
        <v/>
      </c>
    </row>
    <row r="714" spans="6:31" x14ac:dyDescent="0.25">
      <c r="F714" s="33" t="str">
        <f>IFERROR(VLOOKUP(D714,'Tabelas auxiliares'!$A$3:$B$62,2,FALSE),"")</f>
        <v/>
      </c>
      <c r="G714" s="33" t="str">
        <f>IFERROR(VLOOKUP($B714,'Tabelas auxiliares'!$A$66:$C$106,2,FALSE),"")</f>
        <v/>
      </c>
      <c r="H714" s="33" t="str">
        <f>IFERROR(VLOOKUP($B714,'Tabelas auxiliares'!$A$66:$C$106,3,FALSE),"")</f>
        <v/>
      </c>
      <c r="Y714" s="33" t="str">
        <f t="shared" si="31"/>
        <v/>
      </c>
      <c r="Z714" s="33" t="str">
        <f>IF(T714="","",IF(AND(T714&lt;&gt;'Tabelas auxiliares'!$B$240,T714&lt;&gt;'Tabelas auxiliares'!$B$241,T714&lt;&gt;'Tabelas auxiliares'!$C$240,T714&lt;&gt;'Tabelas auxiliares'!$C$241,T714&lt;&gt;'Tabelas auxiliares'!$D$240),"FOLHA DE PESSOAL",IF(Y714='Tabelas auxiliares'!$A$241,"CUSTEIO",IF(Y714='Tabelas auxiliares'!$A$240,"INVESTIMENTO","ERRO - VERIFICAR"))))</f>
        <v/>
      </c>
      <c r="AA714" s="46" t="str">
        <f t="shared" si="32"/>
        <v/>
      </c>
      <c r="AB714" s="206"/>
      <c r="AC714" s="206"/>
      <c r="AD714" s="26"/>
      <c r="AE714" s="54" t="str">
        <f t="shared" si="33"/>
        <v/>
      </c>
    </row>
    <row r="715" spans="6:31" x14ac:dyDescent="0.25">
      <c r="F715" s="33" t="str">
        <f>IFERROR(VLOOKUP(D715,'Tabelas auxiliares'!$A$3:$B$62,2,FALSE),"")</f>
        <v/>
      </c>
      <c r="G715" s="33" t="str">
        <f>IFERROR(VLOOKUP($B715,'Tabelas auxiliares'!$A$66:$C$106,2,FALSE),"")</f>
        <v/>
      </c>
      <c r="H715" s="33" t="str">
        <f>IFERROR(VLOOKUP($B715,'Tabelas auxiliares'!$A$66:$C$106,3,FALSE),"")</f>
        <v/>
      </c>
      <c r="Y715" s="33" t="str">
        <f t="shared" si="31"/>
        <v/>
      </c>
      <c r="Z715" s="33" t="str">
        <f>IF(T715="","",IF(AND(T715&lt;&gt;'Tabelas auxiliares'!$B$240,T715&lt;&gt;'Tabelas auxiliares'!$B$241,T715&lt;&gt;'Tabelas auxiliares'!$C$240,T715&lt;&gt;'Tabelas auxiliares'!$C$241,T715&lt;&gt;'Tabelas auxiliares'!$D$240),"FOLHA DE PESSOAL",IF(Y715='Tabelas auxiliares'!$A$241,"CUSTEIO",IF(Y715='Tabelas auxiliares'!$A$240,"INVESTIMENTO","ERRO - VERIFICAR"))))</f>
        <v/>
      </c>
      <c r="AA715" s="46" t="str">
        <f t="shared" si="32"/>
        <v/>
      </c>
      <c r="AB715" s="206"/>
      <c r="AC715" s="206"/>
      <c r="AD715" s="26"/>
      <c r="AE715" s="54" t="str">
        <f t="shared" si="33"/>
        <v/>
      </c>
    </row>
    <row r="716" spans="6:31" x14ac:dyDescent="0.25">
      <c r="F716" s="33" t="str">
        <f>IFERROR(VLOOKUP(D716,'Tabelas auxiliares'!$A$3:$B$62,2,FALSE),"")</f>
        <v/>
      </c>
      <c r="G716" s="33" t="str">
        <f>IFERROR(VLOOKUP($B716,'Tabelas auxiliares'!$A$66:$C$106,2,FALSE),"")</f>
        <v/>
      </c>
      <c r="H716" s="33" t="str">
        <f>IFERROR(VLOOKUP($B716,'Tabelas auxiliares'!$A$66:$C$106,3,FALSE),"")</f>
        <v/>
      </c>
      <c r="Y716" s="33" t="str">
        <f t="shared" si="31"/>
        <v/>
      </c>
      <c r="Z716" s="33" t="str">
        <f>IF(T716="","",IF(AND(T716&lt;&gt;'Tabelas auxiliares'!$B$240,T716&lt;&gt;'Tabelas auxiliares'!$B$241,T716&lt;&gt;'Tabelas auxiliares'!$C$240,T716&lt;&gt;'Tabelas auxiliares'!$C$241,T716&lt;&gt;'Tabelas auxiliares'!$D$240),"FOLHA DE PESSOAL",IF(Y716='Tabelas auxiliares'!$A$241,"CUSTEIO",IF(Y716='Tabelas auxiliares'!$A$240,"INVESTIMENTO","ERRO - VERIFICAR"))))</f>
        <v/>
      </c>
      <c r="AA716" s="46" t="str">
        <f t="shared" si="32"/>
        <v/>
      </c>
      <c r="AB716" s="206"/>
      <c r="AC716" s="206"/>
      <c r="AD716" s="26"/>
      <c r="AE716" s="54" t="str">
        <f t="shared" si="33"/>
        <v/>
      </c>
    </row>
    <row r="717" spans="6:31" x14ac:dyDescent="0.25">
      <c r="F717" s="33" t="str">
        <f>IFERROR(VLOOKUP(D717,'Tabelas auxiliares'!$A$3:$B$62,2,FALSE),"")</f>
        <v/>
      </c>
      <c r="G717" s="33" t="str">
        <f>IFERROR(VLOOKUP($B717,'Tabelas auxiliares'!$A$66:$C$106,2,FALSE),"")</f>
        <v/>
      </c>
      <c r="H717" s="33" t="str">
        <f>IFERROR(VLOOKUP($B717,'Tabelas auxiliares'!$A$66:$C$106,3,FALSE),"")</f>
        <v/>
      </c>
      <c r="Y717" s="33" t="str">
        <f t="shared" si="31"/>
        <v/>
      </c>
      <c r="Z717" s="33" t="str">
        <f>IF(T717="","",IF(AND(T717&lt;&gt;'Tabelas auxiliares'!$B$240,T717&lt;&gt;'Tabelas auxiliares'!$B$241,T717&lt;&gt;'Tabelas auxiliares'!$C$240,T717&lt;&gt;'Tabelas auxiliares'!$C$241,T717&lt;&gt;'Tabelas auxiliares'!$D$240),"FOLHA DE PESSOAL",IF(Y717='Tabelas auxiliares'!$A$241,"CUSTEIO",IF(Y717='Tabelas auxiliares'!$A$240,"INVESTIMENTO","ERRO - VERIFICAR"))))</f>
        <v/>
      </c>
      <c r="AA717" s="46" t="str">
        <f t="shared" si="32"/>
        <v/>
      </c>
      <c r="AB717" s="206"/>
      <c r="AC717" s="206"/>
      <c r="AD717" s="26"/>
      <c r="AE717" s="54" t="str">
        <f t="shared" si="33"/>
        <v/>
      </c>
    </row>
    <row r="718" spans="6:31" x14ac:dyDescent="0.25">
      <c r="F718" s="33" t="str">
        <f>IFERROR(VLOOKUP(D718,'Tabelas auxiliares'!$A$3:$B$62,2,FALSE),"")</f>
        <v/>
      </c>
      <c r="G718" s="33" t="str">
        <f>IFERROR(VLOOKUP($B718,'Tabelas auxiliares'!$A$66:$C$106,2,FALSE),"")</f>
        <v/>
      </c>
      <c r="H718" s="33" t="str">
        <f>IFERROR(VLOOKUP($B718,'Tabelas auxiliares'!$A$66:$C$106,3,FALSE),"")</f>
        <v/>
      </c>
      <c r="Y718" s="33" t="str">
        <f t="shared" si="31"/>
        <v/>
      </c>
      <c r="Z718" s="33" t="str">
        <f>IF(T718="","",IF(AND(T718&lt;&gt;'Tabelas auxiliares'!$B$240,T718&lt;&gt;'Tabelas auxiliares'!$B$241,T718&lt;&gt;'Tabelas auxiliares'!$C$240,T718&lt;&gt;'Tabelas auxiliares'!$C$241,T718&lt;&gt;'Tabelas auxiliares'!$D$240),"FOLHA DE PESSOAL",IF(Y718='Tabelas auxiliares'!$A$241,"CUSTEIO",IF(Y718='Tabelas auxiliares'!$A$240,"INVESTIMENTO","ERRO - VERIFICAR"))))</f>
        <v/>
      </c>
      <c r="AA718" s="46" t="str">
        <f t="shared" si="32"/>
        <v/>
      </c>
      <c r="AB718" s="206"/>
      <c r="AC718" s="206"/>
      <c r="AD718" s="26"/>
      <c r="AE718" s="54" t="str">
        <f t="shared" si="33"/>
        <v/>
      </c>
    </row>
    <row r="719" spans="6:31" x14ac:dyDescent="0.25">
      <c r="F719" s="33" t="str">
        <f>IFERROR(VLOOKUP(D719,'Tabelas auxiliares'!$A$3:$B$62,2,FALSE),"")</f>
        <v/>
      </c>
      <c r="G719" s="33" t="str">
        <f>IFERROR(VLOOKUP($B719,'Tabelas auxiliares'!$A$66:$C$106,2,FALSE),"")</f>
        <v/>
      </c>
      <c r="H719" s="33" t="str">
        <f>IFERROR(VLOOKUP($B719,'Tabelas auxiliares'!$A$66:$C$106,3,FALSE),"")</f>
        <v/>
      </c>
      <c r="Y719" s="33" t="str">
        <f t="shared" si="31"/>
        <v/>
      </c>
      <c r="Z719" s="33" t="str">
        <f>IF(T719="","",IF(AND(T719&lt;&gt;'Tabelas auxiliares'!$B$240,T719&lt;&gt;'Tabelas auxiliares'!$B$241,T719&lt;&gt;'Tabelas auxiliares'!$C$240,T719&lt;&gt;'Tabelas auxiliares'!$C$241,T719&lt;&gt;'Tabelas auxiliares'!$D$240),"FOLHA DE PESSOAL",IF(Y719='Tabelas auxiliares'!$A$241,"CUSTEIO",IF(Y719='Tabelas auxiliares'!$A$240,"INVESTIMENTO","ERRO - VERIFICAR"))))</f>
        <v/>
      </c>
      <c r="AA719" s="46" t="str">
        <f t="shared" si="32"/>
        <v/>
      </c>
      <c r="AB719" s="206"/>
      <c r="AC719" s="206"/>
      <c r="AD719" s="26"/>
      <c r="AE719" s="54" t="str">
        <f t="shared" si="33"/>
        <v/>
      </c>
    </row>
    <row r="720" spans="6:31" x14ac:dyDescent="0.25">
      <c r="F720" s="33" t="str">
        <f>IFERROR(VLOOKUP(D720,'Tabelas auxiliares'!$A$3:$B$62,2,FALSE),"")</f>
        <v/>
      </c>
      <c r="G720" s="33" t="str">
        <f>IFERROR(VLOOKUP($B720,'Tabelas auxiliares'!$A$66:$C$106,2,FALSE),"")</f>
        <v/>
      </c>
      <c r="H720" s="33" t="str">
        <f>IFERROR(VLOOKUP($B720,'Tabelas auxiliares'!$A$66:$C$106,3,FALSE),"")</f>
        <v/>
      </c>
      <c r="Y720" s="33" t="str">
        <f t="shared" si="31"/>
        <v/>
      </c>
      <c r="Z720" s="33" t="str">
        <f>IF(T720="","",IF(AND(T720&lt;&gt;'Tabelas auxiliares'!$B$240,T720&lt;&gt;'Tabelas auxiliares'!$B$241,T720&lt;&gt;'Tabelas auxiliares'!$C$240,T720&lt;&gt;'Tabelas auxiliares'!$C$241,T720&lt;&gt;'Tabelas auxiliares'!$D$240),"FOLHA DE PESSOAL",IF(Y720='Tabelas auxiliares'!$A$241,"CUSTEIO",IF(Y720='Tabelas auxiliares'!$A$240,"INVESTIMENTO","ERRO - VERIFICAR"))))</f>
        <v/>
      </c>
      <c r="AA720" s="46" t="str">
        <f t="shared" si="32"/>
        <v/>
      </c>
      <c r="AB720" s="206"/>
      <c r="AC720" s="206"/>
      <c r="AD720" s="26"/>
      <c r="AE720" s="54" t="str">
        <f t="shared" si="33"/>
        <v/>
      </c>
    </row>
    <row r="721" spans="6:31" x14ac:dyDescent="0.25">
      <c r="F721" s="33" t="str">
        <f>IFERROR(VLOOKUP(D721,'Tabelas auxiliares'!$A$3:$B$62,2,FALSE),"")</f>
        <v/>
      </c>
      <c r="G721" s="33" t="str">
        <f>IFERROR(VLOOKUP($B721,'Tabelas auxiliares'!$A$66:$C$106,2,FALSE),"")</f>
        <v/>
      </c>
      <c r="H721" s="33" t="str">
        <f>IFERROR(VLOOKUP($B721,'Tabelas auxiliares'!$A$66:$C$106,3,FALSE),"")</f>
        <v/>
      </c>
      <c r="Y721" s="33" t="str">
        <f t="shared" si="31"/>
        <v/>
      </c>
      <c r="Z721" s="33" t="str">
        <f>IF(T721="","",IF(AND(T721&lt;&gt;'Tabelas auxiliares'!$B$240,T721&lt;&gt;'Tabelas auxiliares'!$B$241,T721&lt;&gt;'Tabelas auxiliares'!$C$240,T721&lt;&gt;'Tabelas auxiliares'!$C$241,T721&lt;&gt;'Tabelas auxiliares'!$D$240),"FOLHA DE PESSOAL",IF(Y721='Tabelas auxiliares'!$A$241,"CUSTEIO",IF(Y721='Tabelas auxiliares'!$A$240,"INVESTIMENTO","ERRO - VERIFICAR"))))</f>
        <v/>
      </c>
      <c r="AA721" s="46" t="str">
        <f t="shared" si="32"/>
        <v/>
      </c>
      <c r="AB721" s="206"/>
      <c r="AC721" s="206"/>
      <c r="AD721" s="26"/>
      <c r="AE721" s="54" t="str">
        <f t="shared" si="33"/>
        <v/>
      </c>
    </row>
    <row r="722" spans="6:31" x14ac:dyDescent="0.25">
      <c r="F722" s="33" t="str">
        <f>IFERROR(VLOOKUP(D722,'Tabelas auxiliares'!$A$3:$B$62,2,FALSE),"")</f>
        <v/>
      </c>
      <c r="G722" s="33" t="str">
        <f>IFERROR(VLOOKUP($B722,'Tabelas auxiliares'!$A$66:$C$106,2,FALSE),"")</f>
        <v/>
      </c>
      <c r="H722" s="33" t="str">
        <f>IFERROR(VLOOKUP($B722,'Tabelas auxiliares'!$A$66:$C$106,3,FALSE),"")</f>
        <v/>
      </c>
      <c r="Y722" s="33" t="str">
        <f t="shared" si="31"/>
        <v/>
      </c>
      <c r="Z722" s="33" t="str">
        <f>IF(T722="","",IF(AND(T722&lt;&gt;'Tabelas auxiliares'!$B$240,T722&lt;&gt;'Tabelas auxiliares'!$B$241,T722&lt;&gt;'Tabelas auxiliares'!$C$240,T722&lt;&gt;'Tabelas auxiliares'!$C$241,T722&lt;&gt;'Tabelas auxiliares'!$D$240),"FOLHA DE PESSOAL",IF(Y722='Tabelas auxiliares'!$A$241,"CUSTEIO",IF(Y722='Tabelas auxiliares'!$A$240,"INVESTIMENTO","ERRO - VERIFICAR"))))</f>
        <v/>
      </c>
      <c r="AA722" s="46" t="str">
        <f t="shared" si="32"/>
        <v/>
      </c>
      <c r="AB722" s="206"/>
      <c r="AC722" s="206"/>
      <c r="AD722" s="26"/>
      <c r="AE722" s="54" t="str">
        <f t="shared" si="33"/>
        <v/>
      </c>
    </row>
    <row r="723" spans="6:31" x14ac:dyDescent="0.25">
      <c r="F723" s="33" t="str">
        <f>IFERROR(VLOOKUP(D723,'Tabelas auxiliares'!$A$3:$B$62,2,FALSE),"")</f>
        <v/>
      </c>
      <c r="G723" s="33" t="str">
        <f>IFERROR(VLOOKUP($B723,'Tabelas auxiliares'!$A$66:$C$106,2,FALSE),"")</f>
        <v/>
      </c>
      <c r="H723" s="33" t="str">
        <f>IFERROR(VLOOKUP($B723,'Tabelas auxiliares'!$A$66:$C$106,3,FALSE),"")</f>
        <v/>
      </c>
      <c r="Y723" s="33" t="str">
        <f t="shared" si="31"/>
        <v/>
      </c>
      <c r="Z723" s="33" t="str">
        <f>IF(T723="","",IF(AND(T723&lt;&gt;'Tabelas auxiliares'!$B$240,T723&lt;&gt;'Tabelas auxiliares'!$B$241,T723&lt;&gt;'Tabelas auxiliares'!$C$240,T723&lt;&gt;'Tabelas auxiliares'!$C$241,T723&lt;&gt;'Tabelas auxiliares'!$D$240),"FOLHA DE PESSOAL",IF(Y723='Tabelas auxiliares'!$A$241,"CUSTEIO",IF(Y723='Tabelas auxiliares'!$A$240,"INVESTIMENTO","ERRO - VERIFICAR"))))</f>
        <v/>
      </c>
      <c r="AA723" s="46" t="str">
        <f t="shared" si="32"/>
        <v/>
      </c>
      <c r="AB723" s="206"/>
      <c r="AC723" s="206"/>
      <c r="AD723" s="26"/>
      <c r="AE723" s="54" t="str">
        <f t="shared" si="33"/>
        <v/>
      </c>
    </row>
    <row r="724" spans="6:31" x14ac:dyDescent="0.25">
      <c r="F724" s="33" t="str">
        <f>IFERROR(VLOOKUP(D724,'Tabelas auxiliares'!$A$3:$B$62,2,FALSE),"")</f>
        <v/>
      </c>
      <c r="G724" s="33" t="str">
        <f>IFERROR(VLOOKUP($B724,'Tabelas auxiliares'!$A$66:$C$106,2,FALSE),"")</f>
        <v/>
      </c>
      <c r="H724" s="33" t="str">
        <f>IFERROR(VLOOKUP($B724,'Tabelas auxiliares'!$A$66:$C$106,3,FALSE),"")</f>
        <v/>
      </c>
      <c r="Y724" s="33" t="str">
        <f t="shared" si="31"/>
        <v/>
      </c>
      <c r="Z724" s="33" t="str">
        <f>IF(T724="","",IF(AND(T724&lt;&gt;'Tabelas auxiliares'!$B$240,T724&lt;&gt;'Tabelas auxiliares'!$B$241,T724&lt;&gt;'Tabelas auxiliares'!$C$240,T724&lt;&gt;'Tabelas auxiliares'!$C$241,T724&lt;&gt;'Tabelas auxiliares'!$D$240),"FOLHA DE PESSOAL",IF(Y724='Tabelas auxiliares'!$A$241,"CUSTEIO",IF(Y724='Tabelas auxiliares'!$A$240,"INVESTIMENTO","ERRO - VERIFICAR"))))</f>
        <v/>
      </c>
      <c r="AA724" s="46" t="str">
        <f t="shared" si="32"/>
        <v/>
      </c>
      <c r="AB724" s="206"/>
      <c r="AC724" s="206"/>
      <c r="AD724" s="26"/>
      <c r="AE724" s="54" t="str">
        <f t="shared" si="33"/>
        <v/>
      </c>
    </row>
    <row r="725" spans="6:31" x14ac:dyDescent="0.25">
      <c r="F725" s="33" t="str">
        <f>IFERROR(VLOOKUP(D725,'Tabelas auxiliares'!$A$3:$B$62,2,FALSE),"")</f>
        <v/>
      </c>
      <c r="G725" s="33" t="str">
        <f>IFERROR(VLOOKUP($B725,'Tabelas auxiliares'!$A$66:$C$106,2,FALSE),"")</f>
        <v/>
      </c>
      <c r="H725" s="33" t="str">
        <f>IFERROR(VLOOKUP($B725,'Tabelas auxiliares'!$A$66:$C$106,3,FALSE),"")</f>
        <v/>
      </c>
      <c r="Y725" s="33" t="str">
        <f t="shared" si="31"/>
        <v/>
      </c>
      <c r="Z725" s="33" t="str">
        <f>IF(T725="","",IF(AND(T725&lt;&gt;'Tabelas auxiliares'!$B$240,T725&lt;&gt;'Tabelas auxiliares'!$B$241,T725&lt;&gt;'Tabelas auxiliares'!$C$240,T725&lt;&gt;'Tabelas auxiliares'!$C$241,T725&lt;&gt;'Tabelas auxiliares'!$D$240),"FOLHA DE PESSOAL",IF(Y725='Tabelas auxiliares'!$A$241,"CUSTEIO",IF(Y725='Tabelas auxiliares'!$A$240,"INVESTIMENTO","ERRO - VERIFICAR"))))</f>
        <v/>
      </c>
      <c r="AA725" s="46" t="str">
        <f t="shared" si="32"/>
        <v/>
      </c>
      <c r="AB725" s="206"/>
      <c r="AC725" s="206"/>
      <c r="AD725" s="26"/>
      <c r="AE725" s="54" t="str">
        <f t="shared" si="33"/>
        <v/>
      </c>
    </row>
    <row r="726" spans="6:31" x14ac:dyDescent="0.25">
      <c r="F726" s="33" t="str">
        <f>IFERROR(VLOOKUP(D726,'Tabelas auxiliares'!$A$3:$B$62,2,FALSE),"")</f>
        <v/>
      </c>
      <c r="G726" s="33" t="str">
        <f>IFERROR(VLOOKUP($B726,'Tabelas auxiliares'!$A$66:$C$106,2,FALSE),"")</f>
        <v/>
      </c>
      <c r="H726" s="33" t="str">
        <f>IFERROR(VLOOKUP($B726,'Tabelas auxiliares'!$A$66:$C$106,3,FALSE),"")</f>
        <v/>
      </c>
      <c r="Y726" s="33" t="str">
        <f t="shared" si="31"/>
        <v/>
      </c>
      <c r="Z726" s="33" t="str">
        <f>IF(T726="","",IF(AND(T726&lt;&gt;'Tabelas auxiliares'!$B$240,T726&lt;&gt;'Tabelas auxiliares'!$B$241,T726&lt;&gt;'Tabelas auxiliares'!$C$240,T726&lt;&gt;'Tabelas auxiliares'!$C$241,T726&lt;&gt;'Tabelas auxiliares'!$D$240),"FOLHA DE PESSOAL",IF(Y726='Tabelas auxiliares'!$A$241,"CUSTEIO",IF(Y726='Tabelas auxiliares'!$A$240,"INVESTIMENTO","ERRO - VERIFICAR"))))</f>
        <v/>
      </c>
      <c r="AA726" s="46" t="str">
        <f t="shared" si="32"/>
        <v/>
      </c>
      <c r="AB726" s="206"/>
      <c r="AC726" s="206"/>
      <c r="AD726" s="26"/>
      <c r="AE726" s="54" t="str">
        <f t="shared" si="33"/>
        <v/>
      </c>
    </row>
    <row r="727" spans="6:31" x14ac:dyDescent="0.25">
      <c r="F727" s="33" t="str">
        <f>IFERROR(VLOOKUP(D727,'Tabelas auxiliares'!$A$3:$B$62,2,FALSE),"")</f>
        <v/>
      </c>
      <c r="G727" s="33" t="str">
        <f>IFERROR(VLOOKUP($B727,'Tabelas auxiliares'!$A$66:$C$106,2,FALSE),"")</f>
        <v/>
      </c>
      <c r="H727" s="33" t="str">
        <f>IFERROR(VLOOKUP($B727,'Tabelas auxiliares'!$A$66:$C$106,3,FALSE),"")</f>
        <v/>
      </c>
      <c r="Y727" s="33" t="str">
        <f t="shared" si="31"/>
        <v/>
      </c>
      <c r="Z727" s="33" t="str">
        <f>IF(T727="","",IF(AND(T727&lt;&gt;'Tabelas auxiliares'!$B$240,T727&lt;&gt;'Tabelas auxiliares'!$B$241,T727&lt;&gt;'Tabelas auxiliares'!$C$240,T727&lt;&gt;'Tabelas auxiliares'!$C$241,T727&lt;&gt;'Tabelas auxiliares'!$D$240),"FOLHA DE PESSOAL",IF(Y727='Tabelas auxiliares'!$A$241,"CUSTEIO",IF(Y727='Tabelas auxiliares'!$A$240,"INVESTIMENTO","ERRO - VERIFICAR"))))</f>
        <v/>
      </c>
      <c r="AA727" s="46" t="str">
        <f t="shared" si="32"/>
        <v/>
      </c>
      <c r="AB727" s="206"/>
      <c r="AC727" s="206"/>
      <c r="AD727" s="26"/>
      <c r="AE727" s="54" t="str">
        <f t="shared" si="33"/>
        <v/>
      </c>
    </row>
    <row r="728" spans="6:31" x14ac:dyDescent="0.25">
      <c r="F728" s="33" t="str">
        <f>IFERROR(VLOOKUP(D728,'Tabelas auxiliares'!$A$3:$B$62,2,FALSE),"")</f>
        <v/>
      </c>
      <c r="G728" s="33" t="str">
        <f>IFERROR(VLOOKUP($B728,'Tabelas auxiliares'!$A$66:$C$106,2,FALSE),"")</f>
        <v/>
      </c>
      <c r="H728" s="33" t="str">
        <f>IFERROR(VLOOKUP($B728,'Tabelas auxiliares'!$A$66:$C$106,3,FALSE),"")</f>
        <v/>
      </c>
      <c r="Y728" s="33" t="str">
        <f t="shared" si="31"/>
        <v/>
      </c>
      <c r="Z728" s="33" t="str">
        <f>IF(T728="","",IF(AND(T728&lt;&gt;'Tabelas auxiliares'!$B$240,T728&lt;&gt;'Tabelas auxiliares'!$B$241,T728&lt;&gt;'Tabelas auxiliares'!$C$240,T728&lt;&gt;'Tabelas auxiliares'!$C$241,T728&lt;&gt;'Tabelas auxiliares'!$D$240),"FOLHA DE PESSOAL",IF(Y728='Tabelas auxiliares'!$A$241,"CUSTEIO",IF(Y728='Tabelas auxiliares'!$A$240,"INVESTIMENTO","ERRO - VERIFICAR"))))</f>
        <v/>
      </c>
      <c r="AA728" s="46" t="str">
        <f t="shared" si="32"/>
        <v/>
      </c>
      <c r="AB728" s="206"/>
      <c r="AC728" s="206"/>
      <c r="AD728" s="26"/>
      <c r="AE728" s="54" t="str">
        <f t="shared" si="33"/>
        <v/>
      </c>
    </row>
    <row r="729" spans="6:31" x14ac:dyDescent="0.25">
      <c r="F729" s="33" t="str">
        <f>IFERROR(VLOOKUP(D729,'Tabelas auxiliares'!$A$3:$B$62,2,FALSE),"")</f>
        <v/>
      </c>
      <c r="G729" s="33" t="str">
        <f>IFERROR(VLOOKUP($B729,'Tabelas auxiliares'!$A$66:$C$106,2,FALSE),"")</f>
        <v/>
      </c>
      <c r="H729" s="33" t="str">
        <f>IFERROR(VLOOKUP($B729,'Tabelas auxiliares'!$A$66:$C$106,3,FALSE),"")</f>
        <v/>
      </c>
      <c r="Y729" s="33" t="str">
        <f t="shared" si="31"/>
        <v/>
      </c>
      <c r="Z729" s="33" t="str">
        <f>IF(T729="","",IF(AND(T729&lt;&gt;'Tabelas auxiliares'!$B$240,T729&lt;&gt;'Tabelas auxiliares'!$B$241,T729&lt;&gt;'Tabelas auxiliares'!$C$240,T729&lt;&gt;'Tabelas auxiliares'!$C$241,T729&lt;&gt;'Tabelas auxiliares'!$D$240),"FOLHA DE PESSOAL",IF(Y729='Tabelas auxiliares'!$A$241,"CUSTEIO",IF(Y729='Tabelas auxiliares'!$A$240,"INVESTIMENTO","ERRO - VERIFICAR"))))</f>
        <v/>
      </c>
      <c r="AA729" s="46" t="str">
        <f t="shared" si="32"/>
        <v/>
      </c>
      <c r="AB729" s="206"/>
      <c r="AC729" s="206"/>
      <c r="AD729" s="26"/>
      <c r="AE729" s="54" t="str">
        <f t="shared" si="33"/>
        <v/>
      </c>
    </row>
    <row r="730" spans="6:31" x14ac:dyDescent="0.25">
      <c r="F730" s="33" t="str">
        <f>IFERROR(VLOOKUP(D730,'Tabelas auxiliares'!$A$3:$B$62,2,FALSE),"")</f>
        <v/>
      </c>
      <c r="G730" s="33" t="str">
        <f>IFERROR(VLOOKUP($B730,'Tabelas auxiliares'!$A$66:$C$106,2,FALSE),"")</f>
        <v/>
      </c>
      <c r="H730" s="33" t="str">
        <f>IFERROR(VLOOKUP($B730,'Tabelas auxiliares'!$A$66:$C$106,3,FALSE),"")</f>
        <v/>
      </c>
      <c r="Y730" s="33" t="str">
        <f t="shared" si="31"/>
        <v/>
      </c>
      <c r="Z730" s="33" t="str">
        <f>IF(T730="","",IF(AND(T730&lt;&gt;'Tabelas auxiliares'!$B$240,T730&lt;&gt;'Tabelas auxiliares'!$B$241,T730&lt;&gt;'Tabelas auxiliares'!$C$240,T730&lt;&gt;'Tabelas auxiliares'!$C$241,T730&lt;&gt;'Tabelas auxiliares'!$D$240),"FOLHA DE PESSOAL",IF(Y730='Tabelas auxiliares'!$A$241,"CUSTEIO",IF(Y730='Tabelas auxiliares'!$A$240,"INVESTIMENTO","ERRO - VERIFICAR"))))</f>
        <v/>
      </c>
      <c r="AA730" s="46" t="str">
        <f t="shared" si="32"/>
        <v/>
      </c>
      <c r="AB730" s="206"/>
      <c r="AC730" s="206"/>
      <c r="AD730" s="26"/>
      <c r="AE730" s="54" t="str">
        <f t="shared" si="33"/>
        <v/>
      </c>
    </row>
    <row r="731" spans="6:31" x14ac:dyDescent="0.25">
      <c r="F731" s="33" t="str">
        <f>IFERROR(VLOOKUP(D731,'Tabelas auxiliares'!$A$3:$B$62,2,FALSE),"")</f>
        <v/>
      </c>
      <c r="G731" s="33" t="str">
        <f>IFERROR(VLOOKUP($B731,'Tabelas auxiliares'!$A$66:$C$106,2,FALSE),"")</f>
        <v/>
      </c>
      <c r="H731" s="33" t="str">
        <f>IFERROR(VLOOKUP($B731,'Tabelas auxiliares'!$A$66:$C$106,3,FALSE),"")</f>
        <v/>
      </c>
      <c r="Y731" s="33" t="str">
        <f t="shared" si="31"/>
        <v/>
      </c>
      <c r="Z731" s="33" t="str">
        <f>IF(T731="","",IF(AND(T731&lt;&gt;'Tabelas auxiliares'!$B$240,T731&lt;&gt;'Tabelas auxiliares'!$B$241,T731&lt;&gt;'Tabelas auxiliares'!$C$240,T731&lt;&gt;'Tabelas auxiliares'!$C$241,T731&lt;&gt;'Tabelas auxiliares'!$D$240),"FOLHA DE PESSOAL",IF(Y731='Tabelas auxiliares'!$A$241,"CUSTEIO",IF(Y731='Tabelas auxiliares'!$A$240,"INVESTIMENTO","ERRO - VERIFICAR"))))</f>
        <v/>
      </c>
      <c r="AA731" s="46" t="str">
        <f t="shared" si="32"/>
        <v/>
      </c>
      <c r="AB731" s="206"/>
      <c r="AC731" s="206"/>
      <c r="AD731" s="26"/>
      <c r="AE731" s="54" t="str">
        <f t="shared" si="33"/>
        <v/>
      </c>
    </row>
    <row r="732" spans="6:31" x14ac:dyDescent="0.25">
      <c r="F732" s="33" t="str">
        <f>IFERROR(VLOOKUP(D732,'Tabelas auxiliares'!$A$3:$B$62,2,FALSE),"")</f>
        <v/>
      </c>
      <c r="G732" s="33" t="str">
        <f>IFERROR(VLOOKUP($B732,'Tabelas auxiliares'!$A$66:$C$106,2,FALSE),"")</f>
        <v/>
      </c>
      <c r="H732" s="33" t="str">
        <f>IFERROR(VLOOKUP($B732,'Tabelas auxiliares'!$A$66:$C$106,3,FALSE),"")</f>
        <v/>
      </c>
      <c r="Y732" s="33" t="str">
        <f t="shared" si="31"/>
        <v/>
      </c>
      <c r="Z732" s="33" t="str">
        <f>IF(T732="","",IF(AND(T732&lt;&gt;'Tabelas auxiliares'!$B$240,T732&lt;&gt;'Tabelas auxiliares'!$B$241,T732&lt;&gt;'Tabelas auxiliares'!$C$240,T732&lt;&gt;'Tabelas auxiliares'!$C$241,T732&lt;&gt;'Tabelas auxiliares'!$D$240),"FOLHA DE PESSOAL",IF(Y732='Tabelas auxiliares'!$A$241,"CUSTEIO",IF(Y732='Tabelas auxiliares'!$A$240,"INVESTIMENTO","ERRO - VERIFICAR"))))</f>
        <v/>
      </c>
      <c r="AA732" s="46" t="str">
        <f t="shared" si="32"/>
        <v/>
      </c>
      <c r="AB732" s="206"/>
      <c r="AC732" s="206"/>
      <c r="AD732" s="26"/>
      <c r="AE732" s="54" t="str">
        <f t="shared" si="33"/>
        <v/>
      </c>
    </row>
    <row r="733" spans="6:31" x14ac:dyDescent="0.25">
      <c r="F733" s="33" t="str">
        <f>IFERROR(VLOOKUP(D733,'Tabelas auxiliares'!$A$3:$B$62,2,FALSE),"")</f>
        <v/>
      </c>
      <c r="G733" s="33" t="str">
        <f>IFERROR(VLOOKUP($B733,'Tabelas auxiliares'!$A$66:$C$106,2,FALSE),"")</f>
        <v/>
      </c>
      <c r="H733" s="33" t="str">
        <f>IFERROR(VLOOKUP($B733,'Tabelas auxiliares'!$A$66:$C$106,3,FALSE),"")</f>
        <v/>
      </c>
      <c r="Y733" s="33" t="str">
        <f t="shared" si="31"/>
        <v/>
      </c>
      <c r="Z733" s="33" t="str">
        <f>IF(T733="","",IF(AND(T733&lt;&gt;'Tabelas auxiliares'!$B$240,T733&lt;&gt;'Tabelas auxiliares'!$B$241,T733&lt;&gt;'Tabelas auxiliares'!$C$240,T733&lt;&gt;'Tabelas auxiliares'!$C$241,T733&lt;&gt;'Tabelas auxiliares'!$D$240),"FOLHA DE PESSOAL",IF(Y733='Tabelas auxiliares'!$A$241,"CUSTEIO",IF(Y733='Tabelas auxiliares'!$A$240,"INVESTIMENTO","ERRO - VERIFICAR"))))</f>
        <v/>
      </c>
      <c r="AA733" s="46" t="str">
        <f t="shared" si="32"/>
        <v/>
      </c>
      <c r="AB733" s="206"/>
      <c r="AC733" s="206"/>
      <c r="AD733" s="26"/>
      <c r="AE733" s="54" t="str">
        <f t="shared" si="33"/>
        <v/>
      </c>
    </row>
    <row r="734" spans="6:31" x14ac:dyDescent="0.25">
      <c r="F734" s="33" t="str">
        <f>IFERROR(VLOOKUP(D734,'Tabelas auxiliares'!$A$3:$B$62,2,FALSE),"")</f>
        <v/>
      </c>
      <c r="G734" s="33" t="str">
        <f>IFERROR(VLOOKUP($B734,'Tabelas auxiliares'!$A$66:$C$106,2,FALSE),"")</f>
        <v/>
      </c>
      <c r="H734" s="33" t="str">
        <f>IFERROR(VLOOKUP($B734,'Tabelas auxiliares'!$A$66:$C$106,3,FALSE),"")</f>
        <v/>
      </c>
      <c r="Y734" s="33" t="str">
        <f t="shared" si="31"/>
        <v/>
      </c>
      <c r="Z734" s="33" t="str">
        <f>IF(T734="","",IF(AND(T734&lt;&gt;'Tabelas auxiliares'!$B$240,T734&lt;&gt;'Tabelas auxiliares'!$B$241,T734&lt;&gt;'Tabelas auxiliares'!$C$240,T734&lt;&gt;'Tabelas auxiliares'!$C$241,T734&lt;&gt;'Tabelas auxiliares'!$D$240),"FOLHA DE PESSOAL",IF(Y734='Tabelas auxiliares'!$A$241,"CUSTEIO",IF(Y734='Tabelas auxiliares'!$A$240,"INVESTIMENTO","ERRO - VERIFICAR"))))</f>
        <v/>
      </c>
      <c r="AA734" s="46" t="str">
        <f t="shared" si="32"/>
        <v/>
      </c>
      <c r="AB734" s="206"/>
      <c r="AC734" s="206"/>
      <c r="AD734" s="26"/>
      <c r="AE734" s="54" t="str">
        <f t="shared" si="33"/>
        <v/>
      </c>
    </row>
    <row r="735" spans="6:31" x14ac:dyDescent="0.25">
      <c r="F735" s="33" t="str">
        <f>IFERROR(VLOOKUP(D735,'Tabelas auxiliares'!$A$3:$B$62,2,FALSE),"")</f>
        <v/>
      </c>
      <c r="G735" s="33" t="str">
        <f>IFERROR(VLOOKUP($B735,'Tabelas auxiliares'!$A$66:$C$106,2,FALSE),"")</f>
        <v/>
      </c>
      <c r="H735" s="33" t="str">
        <f>IFERROR(VLOOKUP($B735,'Tabelas auxiliares'!$A$66:$C$106,3,FALSE),"")</f>
        <v/>
      </c>
      <c r="Y735" s="33" t="str">
        <f t="shared" si="31"/>
        <v/>
      </c>
      <c r="Z735" s="33" t="str">
        <f>IF(T735="","",IF(AND(T735&lt;&gt;'Tabelas auxiliares'!$B$240,T735&lt;&gt;'Tabelas auxiliares'!$B$241,T735&lt;&gt;'Tabelas auxiliares'!$C$240,T735&lt;&gt;'Tabelas auxiliares'!$C$241,T735&lt;&gt;'Tabelas auxiliares'!$D$240),"FOLHA DE PESSOAL",IF(Y735='Tabelas auxiliares'!$A$241,"CUSTEIO",IF(Y735='Tabelas auxiliares'!$A$240,"INVESTIMENTO","ERRO - VERIFICAR"))))</f>
        <v/>
      </c>
      <c r="AA735" s="46" t="str">
        <f t="shared" si="32"/>
        <v/>
      </c>
      <c r="AB735" s="206"/>
      <c r="AC735" s="206"/>
      <c r="AD735" s="26"/>
      <c r="AE735" s="54" t="str">
        <f t="shared" si="33"/>
        <v/>
      </c>
    </row>
    <row r="736" spans="6:31" x14ac:dyDescent="0.25">
      <c r="F736" s="33" t="str">
        <f>IFERROR(VLOOKUP(D736,'Tabelas auxiliares'!$A$3:$B$62,2,FALSE),"")</f>
        <v/>
      </c>
      <c r="G736" s="33" t="str">
        <f>IFERROR(VLOOKUP($B736,'Tabelas auxiliares'!$A$66:$C$106,2,FALSE),"")</f>
        <v/>
      </c>
      <c r="H736" s="33" t="str">
        <f>IFERROR(VLOOKUP($B736,'Tabelas auxiliares'!$A$66:$C$106,3,FALSE),"")</f>
        <v/>
      </c>
      <c r="Y736" s="33" t="str">
        <f t="shared" si="31"/>
        <v/>
      </c>
      <c r="Z736" s="33" t="str">
        <f>IF(T736="","",IF(AND(T736&lt;&gt;'Tabelas auxiliares'!$B$240,T736&lt;&gt;'Tabelas auxiliares'!$B$241,T736&lt;&gt;'Tabelas auxiliares'!$C$240,T736&lt;&gt;'Tabelas auxiliares'!$C$241,T736&lt;&gt;'Tabelas auxiliares'!$D$240),"FOLHA DE PESSOAL",IF(Y736='Tabelas auxiliares'!$A$241,"CUSTEIO",IF(Y736='Tabelas auxiliares'!$A$240,"INVESTIMENTO","ERRO - VERIFICAR"))))</f>
        <v/>
      </c>
      <c r="AA736" s="46" t="str">
        <f t="shared" si="32"/>
        <v/>
      </c>
      <c r="AB736" s="206"/>
      <c r="AC736" s="206"/>
      <c r="AE736" s="54" t="str">
        <f t="shared" si="33"/>
        <v/>
      </c>
    </row>
    <row r="737" spans="6:31" x14ac:dyDescent="0.25">
      <c r="F737" s="33" t="str">
        <f>IFERROR(VLOOKUP(D737,'Tabelas auxiliares'!$A$3:$B$62,2,FALSE),"")</f>
        <v/>
      </c>
      <c r="G737" s="33" t="str">
        <f>IFERROR(VLOOKUP($B737,'Tabelas auxiliares'!$A$66:$C$106,2,FALSE),"")</f>
        <v/>
      </c>
      <c r="H737" s="33" t="str">
        <f>IFERROR(VLOOKUP($B737,'Tabelas auxiliares'!$A$66:$C$106,3,FALSE),"")</f>
        <v/>
      </c>
      <c r="Y737" s="33" t="str">
        <f t="shared" si="31"/>
        <v/>
      </c>
      <c r="Z737" s="33" t="str">
        <f>IF(T737="","",IF(AND(T737&lt;&gt;'Tabelas auxiliares'!$B$240,T737&lt;&gt;'Tabelas auxiliares'!$B$241,T737&lt;&gt;'Tabelas auxiliares'!$C$240,T737&lt;&gt;'Tabelas auxiliares'!$C$241,T737&lt;&gt;'Tabelas auxiliares'!$D$240),"FOLHA DE PESSOAL",IF(Y737='Tabelas auxiliares'!$A$241,"CUSTEIO",IF(Y737='Tabelas auxiliares'!$A$240,"INVESTIMENTO","ERRO - VERIFICAR"))))</f>
        <v/>
      </c>
      <c r="AA737" s="46" t="str">
        <f t="shared" si="32"/>
        <v/>
      </c>
      <c r="AB737" s="206"/>
      <c r="AC737" s="206"/>
      <c r="AD737" s="26"/>
      <c r="AE737" s="54" t="str">
        <f t="shared" si="33"/>
        <v/>
      </c>
    </row>
    <row r="738" spans="6:31" x14ac:dyDescent="0.25">
      <c r="F738" s="33" t="str">
        <f>IFERROR(VLOOKUP(D738,'Tabelas auxiliares'!$A$3:$B$62,2,FALSE),"")</f>
        <v/>
      </c>
      <c r="G738" s="33" t="str">
        <f>IFERROR(VLOOKUP($B738,'Tabelas auxiliares'!$A$66:$C$106,2,FALSE),"")</f>
        <v/>
      </c>
      <c r="H738" s="33" t="str">
        <f>IFERROR(VLOOKUP($B738,'Tabelas auxiliares'!$A$66:$C$106,3,FALSE),"")</f>
        <v/>
      </c>
      <c r="Y738" s="33" t="str">
        <f t="shared" si="31"/>
        <v/>
      </c>
      <c r="Z738" s="33" t="str">
        <f>IF(T738="","",IF(AND(T738&lt;&gt;'Tabelas auxiliares'!$B$240,T738&lt;&gt;'Tabelas auxiliares'!$B$241,T738&lt;&gt;'Tabelas auxiliares'!$C$240,T738&lt;&gt;'Tabelas auxiliares'!$C$241,T738&lt;&gt;'Tabelas auxiliares'!$D$240),"FOLHA DE PESSOAL",IF(Y738='Tabelas auxiliares'!$A$241,"CUSTEIO",IF(Y738='Tabelas auxiliares'!$A$240,"INVESTIMENTO","ERRO - VERIFICAR"))))</f>
        <v/>
      </c>
      <c r="AA738" s="46" t="str">
        <f t="shared" si="32"/>
        <v/>
      </c>
      <c r="AB738" s="206"/>
      <c r="AC738" s="206"/>
      <c r="AD738" s="26"/>
      <c r="AE738" s="54" t="str">
        <f t="shared" si="33"/>
        <v/>
      </c>
    </row>
    <row r="739" spans="6:31" x14ac:dyDescent="0.25">
      <c r="F739" s="33" t="str">
        <f>IFERROR(VLOOKUP(D739,'Tabelas auxiliares'!$A$3:$B$62,2,FALSE),"")</f>
        <v/>
      </c>
      <c r="G739" s="33" t="str">
        <f>IFERROR(VLOOKUP($B739,'Tabelas auxiliares'!$A$66:$C$106,2,FALSE),"")</f>
        <v/>
      </c>
      <c r="H739" s="33" t="str">
        <f>IFERROR(VLOOKUP($B739,'Tabelas auxiliares'!$A$66:$C$106,3,FALSE),"")</f>
        <v/>
      </c>
      <c r="Y739" s="33" t="str">
        <f t="shared" si="31"/>
        <v/>
      </c>
      <c r="Z739" s="33" t="str">
        <f>IF(T739="","",IF(AND(T739&lt;&gt;'Tabelas auxiliares'!$B$240,T739&lt;&gt;'Tabelas auxiliares'!$B$241,T739&lt;&gt;'Tabelas auxiliares'!$C$240,T739&lt;&gt;'Tabelas auxiliares'!$C$241,T739&lt;&gt;'Tabelas auxiliares'!$D$240),"FOLHA DE PESSOAL",IF(Y739='Tabelas auxiliares'!$A$241,"CUSTEIO",IF(Y739='Tabelas auxiliares'!$A$240,"INVESTIMENTO","ERRO - VERIFICAR"))))</f>
        <v/>
      </c>
      <c r="AA739" s="46" t="str">
        <f t="shared" si="32"/>
        <v/>
      </c>
      <c r="AB739" s="206"/>
      <c r="AC739" s="206"/>
      <c r="AD739" s="26"/>
      <c r="AE739" s="54" t="str">
        <f t="shared" si="33"/>
        <v/>
      </c>
    </row>
    <row r="740" spans="6:31" x14ac:dyDescent="0.25">
      <c r="F740" s="33" t="str">
        <f>IFERROR(VLOOKUP(D740,'Tabelas auxiliares'!$A$3:$B$62,2,FALSE),"")</f>
        <v/>
      </c>
      <c r="G740" s="33" t="str">
        <f>IFERROR(VLOOKUP($B740,'Tabelas auxiliares'!$A$66:$C$106,2,FALSE),"")</f>
        <v/>
      </c>
      <c r="H740" s="33" t="str">
        <f>IFERROR(VLOOKUP($B740,'Tabelas auxiliares'!$A$66:$C$106,3,FALSE),"")</f>
        <v/>
      </c>
      <c r="Y740" s="33" t="str">
        <f t="shared" si="31"/>
        <v/>
      </c>
      <c r="Z740" s="33" t="str">
        <f>IF(T740="","",IF(AND(T740&lt;&gt;'Tabelas auxiliares'!$B$240,T740&lt;&gt;'Tabelas auxiliares'!$B$241,T740&lt;&gt;'Tabelas auxiliares'!$C$240,T740&lt;&gt;'Tabelas auxiliares'!$C$241,T740&lt;&gt;'Tabelas auxiliares'!$D$240),"FOLHA DE PESSOAL",IF(Y740='Tabelas auxiliares'!$A$241,"CUSTEIO",IF(Y740='Tabelas auxiliares'!$A$240,"INVESTIMENTO","ERRO - VERIFICAR"))))</f>
        <v/>
      </c>
      <c r="AA740" s="46" t="str">
        <f t="shared" si="32"/>
        <v/>
      </c>
      <c r="AB740" s="206"/>
      <c r="AC740" s="206"/>
      <c r="AD740" s="26"/>
      <c r="AE740" s="54" t="str">
        <f t="shared" si="33"/>
        <v/>
      </c>
    </row>
    <row r="741" spans="6:31" x14ac:dyDescent="0.25">
      <c r="F741" s="33" t="str">
        <f>IFERROR(VLOOKUP(D741,'Tabelas auxiliares'!$A$3:$B$62,2,FALSE),"")</f>
        <v/>
      </c>
      <c r="G741" s="33" t="str">
        <f>IFERROR(VLOOKUP($B741,'Tabelas auxiliares'!$A$66:$C$106,2,FALSE),"")</f>
        <v/>
      </c>
      <c r="H741" s="33" t="str">
        <f>IFERROR(VLOOKUP($B741,'Tabelas auxiliares'!$A$66:$C$106,3,FALSE),"")</f>
        <v/>
      </c>
      <c r="Y741" s="33" t="str">
        <f t="shared" si="31"/>
        <v/>
      </c>
      <c r="Z741" s="33" t="str">
        <f>IF(T741="","",IF(AND(T741&lt;&gt;'Tabelas auxiliares'!$B$240,T741&lt;&gt;'Tabelas auxiliares'!$B$241,T741&lt;&gt;'Tabelas auxiliares'!$C$240,T741&lt;&gt;'Tabelas auxiliares'!$C$241,T741&lt;&gt;'Tabelas auxiliares'!$D$240),"FOLHA DE PESSOAL",IF(Y741='Tabelas auxiliares'!$A$241,"CUSTEIO",IF(Y741='Tabelas auxiliares'!$A$240,"INVESTIMENTO","ERRO - VERIFICAR"))))</f>
        <v/>
      </c>
      <c r="AA741" s="46" t="str">
        <f t="shared" si="32"/>
        <v/>
      </c>
      <c r="AB741" s="206"/>
      <c r="AC741" s="206"/>
      <c r="AD741" s="26"/>
      <c r="AE741" s="54" t="str">
        <f t="shared" si="33"/>
        <v/>
      </c>
    </row>
    <row r="742" spans="6:31" x14ac:dyDescent="0.25">
      <c r="F742" s="33" t="str">
        <f>IFERROR(VLOOKUP(D742,'Tabelas auxiliares'!$A$3:$B$62,2,FALSE),"")</f>
        <v/>
      </c>
      <c r="G742" s="33" t="str">
        <f>IFERROR(VLOOKUP($B742,'Tabelas auxiliares'!$A$66:$C$106,2,FALSE),"")</f>
        <v/>
      </c>
      <c r="H742" s="33" t="str">
        <f>IFERROR(VLOOKUP($B742,'Tabelas auxiliares'!$A$66:$C$106,3,FALSE),"")</f>
        <v/>
      </c>
      <c r="Y742" s="33" t="str">
        <f t="shared" si="31"/>
        <v/>
      </c>
      <c r="Z742" s="33" t="str">
        <f>IF(T742="","",IF(AND(T742&lt;&gt;'Tabelas auxiliares'!$B$240,T742&lt;&gt;'Tabelas auxiliares'!$B$241,T742&lt;&gt;'Tabelas auxiliares'!$C$240,T742&lt;&gt;'Tabelas auxiliares'!$C$241,T742&lt;&gt;'Tabelas auxiliares'!$D$240),"FOLHA DE PESSOAL",IF(Y742='Tabelas auxiliares'!$A$241,"CUSTEIO",IF(Y742='Tabelas auxiliares'!$A$240,"INVESTIMENTO","ERRO - VERIFICAR"))))</f>
        <v/>
      </c>
      <c r="AA742" s="46" t="str">
        <f t="shared" si="32"/>
        <v/>
      </c>
      <c r="AB742" s="206"/>
      <c r="AC742" s="206"/>
      <c r="AD742" s="26"/>
      <c r="AE742" s="54" t="str">
        <f t="shared" si="33"/>
        <v/>
      </c>
    </row>
    <row r="743" spans="6:31" x14ac:dyDescent="0.25">
      <c r="F743" s="33" t="str">
        <f>IFERROR(VLOOKUP(D743,'Tabelas auxiliares'!$A$3:$B$62,2,FALSE),"")</f>
        <v/>
      </c>
      <c r="G743" s="33" t="str">
        <f>IFERROR(VLOOKUP($B743,'Tabelas auxiliares'!$A$66:$C$106,2,FALSE),"")</f>
        <v/>
      </c>
      <c r="H743" s="33" t="str">
        <f>IFERROR(VLOOKUP($B743,'Tabelas auxiliares'!$A$66:$C$106,3,FALSE),"")</f>
        <v/>
      </c>
      <c r="Y743" s="33" t="str">
        <f t="shared" si="31"/>
        <v/>
      </c>
      <c r="Z743" s="33" t="str">
        <f>IF(T743="","",IF(AND(T743&lt;&gt;'Tabelas auxiliares'!$B$240,T743&lt;&gt;'Tabelas auxiliares'!$B$241,T743&lt;&gt;'Tabelas auxiliares'!$C$240,T743&lt;&gt;'Tabelas auxiliares'!$C$241,T743&lt;&gt;'Tabelas auxiliares'!$D$240),"FOLHA DE PESSOAL",IF(Y743='Tabelas auxiliares'!$A$241,"CUSTEIO",IF(Y743='Tabelas auxiliares'!$A$240,"INVESTIMENTO","ERRO - VERIFICAR"))))</f>
        <v/>
      </c>
      <c r="AA743" s="46" t="str">
        <f t="shared" si="32"/>
        <v/>
      </c>
      <c r="AB743" s="206"/>
      <c r="AC743" s="206"/>
      <c r="AD743" s="26"/>
      <c r="AE743" s="54" t="str">
        <f t="shared" si="33"/>
        <v/>
      </c>
    </row>
    <row r="744" spans="6:31" x14ac:dyDescent="0.25">
      <c r="F744" s="33" t="str">
        <f>IFERROR(VLOOKUP(D744,'Tabelas auxiliares'!$A$3:$B$62,2,FALSE),"")</f>
        <v/>
      </c>
      <c r="G744" s="33" t="str">
        <f>IFERROR(VLOOKUP($B744,'Tabelas auxiliares'!$A$66:$C$106,2,FALSE),"")</f>
        <v/>
      </c>
      <c r="H744" s="33" t="str">
        <f>IFERROR(VLOOKUP($B744,'Tabelas auxiliares'!$A$66:$C$106,3,FALSE),"")</f>
        <v/>
      </c>
      <c r="Y744" s="33" t="str">
        <f t="shared" si="31"/>
        <v/>
      </c>
      <c r="Z744" s="33" t="str">
        <f>IF(T744="","",IF(AND(T744&lt;&gt;'Tabelas auxiliares'!$B$240,T744&lt;&gt;'Tabelas auxiliares'!$B$241,T744&lt;&gt;'Tabelas auxiliares'!$C$240,T744&lt;&gt;'Tabelas auxiliares'!$C$241,T744&lt;&gt;'Tabelas auxiliares'!$D$240),"FOLHA DE PESSOAL",IF(Y744='Tabelas auxiliares'!$A$241,"CUSTEIO",IF(Y744='Tabelas auxiliares'!$A$240,"INVESTIMENTO","ERRO - VERIFICAR"))))</f>
        <v/>
      </c>
      <c r="AA744" s="46" t="str">
        <f t="shared" si="32"/>
        <v/>
      </c>
      <c r="AB744" s="206"/>
      <c r="AC744" s="206"/>
      <c r="AD744" s="26"/>
      <c r="AE744" s="54" t="str">
        <f t="shared" si="33"/>
        <v/>
      </c>
    </row>
    <row r="745" spans="6:31" x14ac:dyDescent="0.25">
      <c r="F745" s="33" t="str">
        <f>IFERROR(VLOOKUP(D745,'Tabelas auxiliares'!$A$3:$B$62,2,FALSE),"")</f>
        <v/>
      </c>
      <c r="G745" s="33" t="str">
        <f>IFERROR(VLOOKUP($B745,'Tabelas auxiliares'!$A$66:$C$106,2,FALSE),"")</f>
        <v/>
      </c>
      <c r="H745" s="33" t="str">
        <f>IFERROR(VLOOKUP($B745,'Tabelas auxiliares'!$A$66:$C$106,3,FALSE),"")</f>
        <v/>
      </c>
      <c r="Y745" s="33" t="str">
        <f t="shared" si="31"/>
        <v/>
      </c>
      <c r="Z745" s="33" t="str">
        <f>IF(T745="","",IF(AND(T745&lt;&gt;'Tabelas auxiliares'!$B$240,T745&lt;&gt;'Tabelas auxiliares'!$B$241,T745&lt;&gt;'Tabelas auxiliares'!$C$240,T745&lt;&gt;'Tabelas auxiliares'!$C$241,T745&lt;&gt;'Tabelas auxiliares'!$D$240),"FOLHA DE PESSOAL",IF(Y745='Tabelas auxiliares'!$A$241,"CUSTEIO",IF(Y745='Tabelas auxiliares'!$A$240,"INVESTIMENTO","ERRO - VERIFICAR"))))</f>
        <v/>
      </c>
      <c r="AA745" s="46" t="str">
        <f t="shared" si="32"/>
        <v/>
      </c>
      <c r="AB745" s="206"/>
      <c r="AC745" s="206"/>
      <c r="AD745" s="26"/>
      <c r="AE745" s="54" t="str">
        <f t="shared" si="33"/>
        <v/>
      </c>
    </row>
    <row r="746" spans="6:31" x14ac:dyDescent="0.25">
      <c r="F746" s="33" t="str">
        <f>IFERROR(VLOOKUP(D746,'Tabelas auxiliares'!$A$3:$B$62,2,FALSE),"")</f>
        <v/>
      </c>
      <c r="G746" s="33" t="str">
        <f>IFERROR(VLOOKUP($B746,'Tabelas auxiliares'!$A$66:$C$106,2,FALSE),"")</f>
        <v/>
      </c>
      <c r="H746" s="33" t="str">
        <f>IFERROR(VLOOKUP($B746,'Tabelas auxiliares'!$A$66:$C$106,3,FALSE),"")</f>
        <v/>
      </c>
      <c r="Y746" s="33" t="str">
        <f t="shared" si="31"/>
        <v/>
      </c>
      <c r="Z746" s="33" t="str">
        <f>IF(T746="","",IF(AND(T746&lt;&gt;'Tabelas auxiliares'!$B$240,T746&lt;&gt;'Tabelas auxiliares'!$B$241,T746&lt;&gt;'Tabelas auxiliares'!$C$240,T746&lt;&gt;'Tabelas auxiliares'!$C$241,T746&lt;&gt;'Tabelas auxiliares'!$D$240),"FOLHA DE PESSOAL",IF(Y746='Tabelas auxiliares'!$A$241,"CUSTEIO",IF(Y746='Tabelas auxiliares'!$A$240,"INVESTIMENTO","ERRO - VERIFICAR"))))</f>
        <v/>
      </c>
      <c r="AA746" s="46" t="str">
        <f t="shared" si="32"/>
        <v/>
      </c>
      <c r="AB746" s="206"/>
      <c r="AC746" s="206"/>
      <c r="AD746" s="26"/>
      <c r="AE746" s="54" t="str">
        <f t="shared" si="33"/>
        <v/>
      </c>
    </row>
    <row r="747" spans="6:31" x14ac:dyDescent="0.25">
      <c r="F747" s="33" t="str">
        <f>IFERROR(VLOOKUP(D747,'Tabelas auxiliares'!$A$3:$B$62,2,FALSE),"")</f>
        <v/>
      </c>
      <c r="G747" s="33" t="str">
        <f>IFERROR(VLOOKUP($B747,'Tabelas auxiliares'!$A$66:$C$106,2,FALSE),"")</f>
        <v/>
      </c>
      <c r="H747" s="33" t="str">
        <f>IFERROR(VLOOKUP($B747,'Tabelas auxiliares'!$A$66:$C$106,3,FALSE),"")</f>
        <v/>
      </c>
      <c r="Y747" s="33" t="str">
        <f t="shared" si="31"/>
        <v/>
      </c>
      <c r="Z747" s="33" t="str">
        <f>IF(T747="","",IF(AND(T747&lt;&gt;'Tabelas auxiliares'!$B$240,T747&lt;&gt;'Tabelas auxiliares'!$B$241,T747&lt;&gt;'Tabelas auxiliares'!$C$240,T747&lt;&gt;'Tabelas auxiliares'!$C$241,T747&lt;&gt;'Tabelas auxiliares'!$D$240),"FOLHA DE PESSOAL",IF(Y747='Tabelas auxiliares'!$A$241,"CUSTEIO",IF(Y747='Tabelas auxiliares'!$A$240,"INVESTIMENTO","ERRO - VERIFICAR"))))</f>
        <v/>
      </c>
      <c r="AA747" s="46" t="str">
        <f t="shared" si="32"/>
        <v/>
      </c>
      <c r="AB747" s="206"/>
      <c r="AC747" s="206"/>
      <c r="AD747" s="26"/>
      <c r="AE747" s="54" t="str">
        <f t="shared" si="33"/>
        <v/>
      </c>
    </row>
    <row r="748" spans="6:31" x14ac:dyDescent="0.25">
      <c r="F748" s="33" t="str">
        <f>IFERROR(VLOOKUP(D748,'Tabelas auxiliares'!$A$3:$B$62,2,FALSE),"")</f>
        <v/>
      </c>
      <c r="G748" s="33" t="str">
        <f>IFERROR(VLOOKUP($B748,'Tabelas auxiliares'!$A$66:$C$106,2,FALSE),"")</f>
        <v/>
      </c>
      <c r="H748" s="33" t="str">
        <f>IFERROR(VLOOKUP($B748,'Tabelas auxiliares'!$A$66:$C$106,3,FALSE),"")</f>
        <v/>
      </c>
      <c r="Y748" s="33" t="str">
        <f t="shared" ref="Y748:Y811" si="34">LEFT(V748,1)</f>
        <v/>
      </c>
      <c r="Z748" s="33" t="str">
        <f>IF(T748="","",IF(AND(T748&lt;&gt;'Tabelas auxiliares'!$B$240,T748&lt;&gt;'Tabelas auxiliares'!$B$241,T748&lt;&gt;'Tabelas auxiliares'!$C$240,T748&lt;&gt;'Tabelas auxiliares'!$C$241,T748&lt;&gt;'Tabelas auxiliares'!$D$240),"FOLHA DE PESSOAL",IF(Y748='Tabelas auxiliares'!$A$241,"CUSTEIO",IF(Y748='Tabelas auxiliares'!$A$240,"INVESTIMENTO","ERRO - VERIFICAR"))))</f>
        <v/>
      </c>
      <c r="AA748" s="46" t="str">
        <f t="shared" si="32"/>
        <v/>
      </c>
      <c r="AB748" s="206"/>
      <c r="AC748" s="206"/>
      <c r="AD748" s="26"/>
      <c r="AE748" s="54" t="str">
        <f t="shared" si="33"/>
        <v/>
      </c>
    </row>
    <row r="749" spans="6:31" x14ac:dyDescent="0.25">
      <c r="F749" s="33" t="str">
        <f>IFERROR(VLOOKUP(D749,'Tabelas auxiliares'!$A$3:$B$62,2,FALSE),"")</f>
        <v/>
      </c>
      <c r="G749" s="33" t="str">
        <f>IFERROR(VLOOKUP($B749,'Tabelas auxiliares'!$A$66:$C$106,2,FALSE),"")</f>
        <v/>
      </c>
      <c r="H749" s="33" t="str">
        <f>IFERROR(VLOOKUP($B749,'Tabelas auxiliares'!$A$66:$C$106,3,FALSE),"")</f>
        <v/>
      </c>
      <c r="Y749" s="33" t="str">
        <f t="shared" si="34"/>
        <v/>
      </c>
      <c r="Z749" s="33" t="str">
        <f>IF(T749="","",IF(AND(T749&lt;&gt;'Tabelas auxiliares'!$B$240,T749&lt;&gt;'Tabelas auxiliares'!$B$241,T749&lt;&gt;'Tabelas auxiliares'!$C$240,T749&lt;&gt;'Tabelas auxiliares'!$C$241,T749&lt;&gt;'Tabelas auxiliares'!$D$240),"FOLHA DE PESSOAL",IF(Y749='Tabelas auxiliares'!$A$241,"CUSTEIO",IF(Y749='Tabelas auxiliares'!$A$240,"INVESTIMENTO","ERRO - VERIFICAR"))))</f>
        <v/>
      </c>
      <c r="AA749" s="46" t="str">
        <f t="shared" ref="AA749:AA812" si="35">IF(AB749+AC749+AD749&lt;&gt;0,AB749+AC749+AD749,"")</f>
        <v/>
      </c>
      <c r="AB749" s="206"/>
      <c r="AC749" s="206"/>
      <c r="AD749" s="26"/>
      <c r="AE749" s="54" t="str">
        <f t="shared" si="33"/>
        <v/>
      </c>
    </row>
    <row r="750" spans="6:31" x14ac:dyDescent="0.25">
      <c r="F750" s="33" t="str">
        <f>IFERROR(VLOOKUP(D750,'Tabelas auxiliares'!$A$3:$B$62,2,FALSE),"")</f>
        <v/>
      </c>
      <c r="G750" s="33" t="str">
        <f>IFERROR(VLOOKUP($B750,'Tabelas auxiliares'!$A$66:$C$106,2,FALSE),"")</f>
        <v/>
      </c>
      <c r="H750" s="33" t="str">
        <f>IFERROR(VLOOKUP($B750,'Tabelas auxiliares'!$A$66:$C$106,3,FALSE),"")</f>
        <v/>
      </c>
      <c r="Y750" s="33" t="str">
        <f t="shared" si="34"/>
        <v/>
      </c>
      <c r="Z750" s="33" t="str">
        <f>IF(T750="","",IF(AND(T750&lt;&gt;'Tabelas auxiliares'!$B$240,T750&lt;&gt;'Tabelas auxiliares'!$B$241,T750&lt;&gt;'Tabelas auxiliares'!$C$240,T750&lt;&gt;'Tabelas auxiliares'!$C$241,T750&lt;&gt;'Tabelas auxiliares'!$D$240),"FOLHA DE PESSOAL",IF(Y750='Tabelas auxiliares'!$A$241,"CUSTEIO",IF(Y750='Tabelas auxiliares'!$A$240,"INVESTIMENTO","ERRO - VERIFICAR"))))</f>
        <v/>
      </c>
      <c r="AA750" s="46" t="str">
        <f t="shared" si="35"/>
        <v/>
      </c>
      <c r="AB750" s="206"/>
      <c r="AC750" s="206"/>
      <c r="AD750" s="26"/>
      <c r="AE750" s="54" t="str">
        <f t="shared" si="33"/>
        <v/>
      </c>
    </row>
    <row r="751" spans="6:31" x14ac:dyDescent="0.25">
      <c r="F751" s="33" t="str">
        <f>IFERROR(VLOOKUP(D751,'Tabelas auxiliares'!$A$3:$B$62,2,FALSE),"")</f>
        <v/>
      </c>
      <c r="G751" s="33" t="str">
        <f>IFERROR(VLOOKUP($B751,'Tabelas auxiliares'!$A$66:$C$106,2,FALSE),"")</f>
        <v/>
      </c>
      <c r="H751" s="33" t="str">
        <f>IFERROR(VLOOKUP($B751,'Tabelas auxiliares'!$A$66:$C$106,3,FALSE),"")</f>
        <v/>
      </c>
      <c r="Y751" s="33" t="str">
        <f t="shared" si="34"/>
        <v/>
      </c>
      <c r="Z751" s="33" t="str">
        <f>IF(T751="","",IF(AND(T751&lt;&gt;'Tabelas auxiliares'!$B$240,T751&lt;&gt;'Tabelas auxiliares'!$B$241,T751&lt;&gt;'Tabelas auxiliares'!$C$240,T751&lt;&gt;'Tabelas auxiliares'!$C$241,T751&lt;&gt;'Tabelas auxiliares'!$D$240),"FOLHA DE PESSOAL",IF(Y751='Tabelas auxiliares'!$A$241,"CUSTEIO",IF(Y751='Tabelas auxiliares'!$A$240,"INVESTIMENTO","ERRO - VERIFICAR"))))</f>
        <v/>
      </c>
      <c r="AA751" s="46" t="str">
        <f t="shared" si="35"/>
        <v/>
      </c>
      <c r="AB751" s="206"/>
      <c r="AC751" s="206"/>
      <c r="AD751" s="26"/>
      <c r="AE751" s="54" t="str">
        <f t="shared" si="33"/>
        <v/>
      </c>
    </row>
    <row r="752" spans="6:31" x14ac:dyDescent="0.25">
      <c r="F752" s="33" t="str">
        <f>IFERROR(VLOOKUP(D752,'Tabelas auxiliares'!$A$3:$B$62,2,FALSE),"")</f>
        <v/>
      </c>
      <c r="G752" s="33" t="str">
        <f>IFERROR(VLOOKUP($B752,'Tabelas auxiliares'!$A$66:$C$106,2,FALSE),"")</f>
        <v/>
      </c>
      <c r="H752" s="33" t="str">
        <f>IFERROR(VLOOKUP($B752,'Tabelas auxiliares'!$A$66:$C$106,3,FALSE),"")</f>
        <v/>
      </c>
      <c r="Y752" s="33" t="str">
        <f t="shared" si="34"/>
        <v/>
      </c>
      <c r="Z752" s="33" t="str">
        <f>IF(T752="","",IF(AND(T752&lt;&gt;'Tabelas auxiliares'!$B$240,T752&lt;&gt;'Tabelas auxiliares'!$B$241,T752&lt;&gt;'Tabelas auxiliares'!$C$240,T752&lt;&gt;'Tabelas auxiliares'!$C$241,T752&lt;&gt;'Tabelas auxiliares'!$D$240),"FOLHA DE PESSOAL",IF(Y752='Tabelas auxiliares'!$A$241,"CUSTEIO",IF(Y752='Tabelas auxiliares'!$A$240,"INVESTIMENTO","ERRO - VERIFICAR"))))</f>
        <v/>
      </c>
      <c r="AA752" s="46" t="str">
        <f t="shared" si="35"/>
        <v/>
      </c>
      <c r="AB752" s="206"/>
      <c r="AC752" s="206"/>
      <c r="AD752" s="26"/>
      <c r="AE752" s="54" t="str">
        <f t="shared" si="33"/>
        <v/>
      </c>
    </row>
    <row r="753" spans="6:31" x14ac:dyDescent="0.25">
      <c r="F753" s="33" t="str">
        <f>IFERROR(VLOOKUP(D753,'Tabelas auxiliares'!$A$3:$B$62,2,FALSE),"")</f>
        <v/>
      </c>
      <c r="G753" s="33" t="str">
        <f>IFERROR(VLOOKUP($B753,'Tabelas auxiliares'!$A$66:$C$106,2,FALSE),"")</f>
        <v/>
      </c>
      <c r="H753" s="33" t="str">
        <f>IFERROR(VLOOKUP($B753,'Tabelas auxiliares'!$A$66:$C$106,3,FALSE),"")</f>
        <v/>
      </c>
      <c r="Y753" s="33" t="str">
        <f t="shared" si="34"/>
        <v/>
      </c>
      <c r="Z753" s="33" t="str">
        <f>IF(T753="","",IF(AND(T753&lt;&gt;'Tabelas auxiliares'!$B$240,T753&lt;&gt;'Tabelas auxiliares'!$B$241,T753&lt;&gt;'Tabelas auxiliares'!$C$240,T753&lt;&gt;'Tabelas auxiliares'!$C$241,T753&lt;&gt;'Tabelas auxiliares'!$D$240),"FOLHA DE PESSOAL",IF(Y753='Tabelas auxiliares'!$A$241,"CUSTEIO",IF(Y753='Tabelas auxiliares'!$A$240,"INVESTIMENTO","ERRO - VERIFICAR"))))</f>
        <v/>
      </c>
      <c r="AA753" s="46" t="str">
        <f t="shared" si="35"/>
        <v/>
      </c>
      <c r="AB753" s="206"/>
      <c r="AC753" s="206"/>
      <c r="AD753" s="26"/>
      <c r="AE753" s="54" t="str">
        <f t="shared" si="33"/>
        <v/>
      </c>
    </row>
    <row r="754" spans="6:31" x14ac:dyDescent="0.25">
      <c r="F754" s="33" t="str">
        <f>IFERROR(VLOOKUP(D754,'Tabelas auxiliares'!$A$3:$B$62,2,FALSE),"")</f>
        <v/>
      </c>
      <c r="G754" s="33" t="str">
        <f>IFERROR(VLOOKUP($B754,'Tabelas auxiliares'!$A$66:$C$106,2,FALSE),"")</f>
        <v/>
      </c>
      <c r="H754" s="33" t="str">
        <f>IFERROR(VLOOKUP($B754,'Tabelas auxiliares'!$A$66:$C$106,3,FALSE),"")</f>
        <v/>
      </c>
      <c r="Y754" s="33" t="str">
        <f t="shared" si="34"/>
        <v/>
      </c>
      <c r="Z754" s="33" t="str">
        <f>IF(T754="","",IF(AND(T754&lt;&gt;'Tabelas auxiliares'!$B$240,T754&lt;&gt;'Tabelas auxiliares'!$B$241,T754&lt;&gt;'Tabelas auxiliares'!$C$240,T754&lt;&gt;'Tabelas auxiliares'!$C$241,T754&lt;&gt;'Tabelas auxiliares'!$D$240),"FOLHA DE PESSOAL",IF(Y754='Tabelas auxiliares'!$A$241,"CUSTEIO",IF(Y754='Tabelas auxiliares'!$A$240,"INVESTIMENTO","ERRO - VERIFICAR"))))</f>
        <v/>
      </c>
      <c r="AA754" s="46" t="str">
        <f t="shared" si="35"/>
        <v/>
      </c>
      <c r="AB754" s="206"/>
      <c r="AC754" s="206"/>
      <c r="AD754" s="26"/>
      <c r="AE754" s="54" t="str">
        <f t="shared" si="33"/>
        <v/>
      </c>
    </row>
    <row r="755" spans="6:31" x14ac:dyDescent="0.25">
      <c r="F755" s="33" t="str">
        <f>IFERROR(VLOOKUP(D755,'Tabelas auxiliares'!$A$3:$B$62,2,FALSE),"")</f>
        <v/>
      </c>
      <c r="G755" s="33" t="str">
        <f>IFERROR(VLOOKUP($B755,'Tabelas auxiliares'!$A$66:$C$106,2,FALSE),"")</f>
        <v/>
      </c>
      <c r="H755" s="33" t="str">
        <f>IFERROR(VLOOKUP($B755,'Tabelas auxiliares'!$A$66:$C$106,3,FALSE),"")</f>
        <v/>
      </c>
      <c r="Y755" s="33" t="str">
        <f t="shared" si="34"/>
        <v/>
      </c>
      <c r="Z755" s="33" t="str">
        <f>IF(T755="","",IF(AND(T755&lt;&gt;'Tabelas auxiliares'!$B$240,T755&lt;&gt;'Tabelas auxiliares'!$B$241,T755&lt;&gt;'Tabelas auxiliares'!$C$240,T755&lt;&gt;'Tabelas auxiliares'!$C$241,T755&lt;&gt;'Tabelas auxiliares'!$D$240),"FOLHA DE PESSOAL",IF(Y755='Tabelas auxiliares'!$A$241,"CUSTEIO",IF(Y755='Tabelas auxiliares'!$A$240,"INVESTIMENTO","ERRO - VERIFICAR"))))</f>
        <v/>
      </c>
      <c r="AA755" s="46" t="str">
        <f t="shared" si="35"/>
        <v/>
      </c>
      <c r="AB755" s="206"/>
      <c r="AC755" s="206"/>
      <c r="AD755" s="26"/>
      <c r="AE755" s="54" t="str">
        <f t="shared" si="33"/>
        <v/>
      </c>
    </row>
    <row r="756" spans="6:31" x14ac:dyDescent="0.25">
      <c r="F756" s="33" t="str">
        <f>IFERROR(VLOOKUP(D756,'Tabelas auxiliares'!$A$3:$B$62,2,FALSE),"")</f>
        <v/>
      </c>
      <c r="G756" s="33" t="str">
        <f>IFERROR(VLOOKUP($B756,'Tabelas auxiliares'!$A$66:$C$106,2,FALSE),"")</f>
        <v/>
      </c>
      <c r="H756" s="33" t="str">
        <f>IFERROR(VLOOKUP($B756,'Tabelas auxiliares'!$A$66:$C$106,3,FALSE),"")</f>
        <v/>
      </c>
      <c r="Y756" s="33" t="str">
        <f t="shared" si="34"/>
        <v/>
      </c>
      <c r="Z756" s="33" t="str">
        <f>IF(T756="","",IF(AND(T756&lt;&gt;'Tabelas auxiliares'!$B$240,T756&lt;&gt;'Tabelas auxiliares'!$B$241,T756&lt;&gt;'Tabelas auxiliares'!$C$240,T756&lt;&gt;'Tabelas auxiliares'!$C$241,T756&lt;&gt;'Tabelas auxiliares'!$D$240),"FOLHA DE PESSOAL",IF(Y756='Tabelas auxiliares'!$A$241,"CUSTEIO",IF(Y756='Tabelas auxiliares'!$A$240,"INVESTIMENTO","ERRO - VERIFICAR"))))</f>
        <v/>
      </c>
      <c r="AA756" s="46" t="str">
        <f t="shared" si="35"/>
        <v/>
      </c>
      <c r="AB756" s="206"/>
      <c r="AC756" s="206"/>
      <c r="AD756" s="26"/>
      <c r="AE756" s="54" t="str">
        <f t="shared" si="33"/>
        <v/>
      </c>
    </row>
    <row r="757" spans="6:31" x14ac:dyDescent="0.25">
      <c r="F757" s="33" t="str">
        <f>IFERROR(VLOOKUP(D757,'Tabelas auxiliares'!$A$3:$B$62,2,FALSE),"")</f>
        <v/>
      </c>
      <c r="G757" s="33" t="str">
        <f>IFERROR(VLOOKUP($B757,'Tabelas auxiliares'!$A$66:$C$106,2,FALSE),"")</f>
        <v/>
      </c>
      <c r="H757" s="33" t="str">
        <f>IFERROR(VLOOKUP($B757,'Tabelas auxiliares'!$A$66:$C$106,3,FALSE),"")</f>
        <v/>
      </c>
      <c r="Y757" s="33" t="str">
        <f t="shared" si="34"/>
        <v/>
      </c>
      <c r="Z757" s="33" t="str">
        <f>IF(T757="","",IF(AND(T757&lt;&gt;'Tabelas auxiliares'!$B$240,T757&lt;&gt;'Tabelas auxiliares'!$B$241,T757&lt;&gt;'Tabelas auxiliares'!$C$240,T757&lt;&gt;'Tabelas auxiliares'!$C$241,T757&lt;&gt;'Tabelas auxiliares'!$D$240),"FOLHA DE PESSOAL",IF(Y757='Tabelas auxiliares'!$A$241,"CUSTEIO",IF(Y757='Tabelas auxiliares'!$A$240,"INVESTIMENTO","ERRO - VERIFICAR"))))</f>
        <v/>
      </c>
      <c r="AA757" s="46" t="str">
        <f t="shared" si="35"/>
        <v/>
      </c>
      <c r="AB757" s="206"/>
      <c r="AC757" s="206"/>
      <c r="AD757" s="26"/>
      <c r="AE757" s="54" t="str">
        <f t="shared" si="33"/>
        <v/>
      </c>
    </row>
    <row r="758" spans="6:31" x14ac:dyDescent="0.25">
      <c r="F758" s="33" t="str">
        <f>IFERROR(VLOOKUP(D758,'Tabelas auxiliares'!$A$3:$B$62,2,FALSE),"")</f>
        <v/>
      </c>
      <c r="G758" s="33" t="str">
        <f>IFERROR(VLOOKUP($B758,'Tabelas auxiliares'!$A$66:$C$106,2,FALSE),"")</f>
        <v/>
      </c>
      <c r="H758" s="33" t="str">
        <f>IFERROR(VLOOKUP($B758,'Tabelas auxiliares'!$A$66:$C$106,3,FALSE),"")</f>
        <v/>
      </c>
      <c r="Y758" s="33" t="str">
        <f t="shared" si="34"/>
        <v/>
      </c>
      <c r="Z758" s="33" t="str">
        <f>IF(T758="","",IF(AND(T758&lt;&gt;'Tabelas auxiliares'!$B$240,T758&lt;&gt;'Tabelas auxiliares'!$B$241,T758&lt;&gt;'Tabelas auxiliares'!$C$240,T758&lt;&gt;'Tabelas auxiliares'!$C$241,T758&lt;&gt;'Tabelas auxiliares'!$D$240),"FOLHA DE PESSOAL",IF(Y758='Tabelas auxiliares'!$A$241,"CUSTEIO",IF(Y758='Tabelas auxiliares'!$A$240,"INVESTIMENTO","ERRO - VERIFICAR"))))</f>
        <v/>
      </c>
      <c r="AA758" s="46" t="str">
        <f t="shared" si="35"/>
        <v/>
      </c>
      <c r="AB758" s="206"/>
      <c r="AC758" s="206"/>
      <c r="AD758" s="26"/>
      <c r="AE758" s="54" t="str">
        <f t="shared" si="33"/>
        <v/>
      </c>
    </row>
    <row r="759" spans="6:31" x14ac:dyDescent="0.25">
      <c r="F759" s="33" t="str">
        <f>IFERROR(VLOOKUP(D759,'Tabelas auxiliares'!$A$3:$B$62,2,FALSE),"")</f>
        <v/>
      </c>
      <c r="G759" s="33" t="str">
        <f>IFERROR(VLOOKUP($B759,'Tabelas auxiliares'!$A$66:$C$106,2,FALSE),"")</f>
        <v/>
      </c>
      <c r="H759" s="33" t="str">
        <f>IFERROR(VLOOKUP($B759,'Tabelas auxiliares'!$A$66:$C$106,3,FALSE),"")</f>
        <v/>
      </c>
      <c r="Y759" s="33" t="str">
        <f t="shared" si="34"/>
        <v/>
      </c>
      <c r="Z759" s="33" t="str">
        <f>IF(T759="","",IF(AND(T759&lt;&gt;'Tabelas auxiliares'!$B$240,T759&lt;&gt;'Tabelas auxiliares'!$B$241,T759&lt;&gt;'Tabelas auxiliares'!$C$240,T759&lt;&gt;'Tabelas auxiliares'!$C$241,T759&lt;&gt;'Tabelas auxiliares'!$D$240),"FOLHA DE PESSOAL",IF(Y759='Tabelas auxiliares'!$A$241,"CUSTEIO",IF(Y759='Tabelas auxiliares'!$A$240,"INVESTIMENTO","ERRO - VERIFICAR"))))</f>
        <v/>
      </c>
      <c r="AA759" s="46" t="str">
        <f t="shared" si="35"/>
        <v/>
      </c>
      <c r="AB759" s="206"/>
      <c r="AC759" s="206"/>
      <c r="AD759" s="26"/>
      <c r="AE759" s="54" t="str">
        <f t="shared" si="33"/>
        <v/>
      </c>
    </row>
    <row r="760" spans="6:31" x14ac:dyDescent="0.25">
      <c r="F760" s="33" t="str">
        <f>IFERROR(VLOOKUP(D760,'Tabelas auxiliares'!$A$3:$B$62,2,FALSE),"")</f>
        <v/>
      </c>
      <c r="G760" s="33" t="str">
        <f>IFERROR(VLOOKUP($B760,'Tabelas auxiliares'!$A$66:$C$106,2,FALSE),"")</f>
        <v/>
      </c>
      <c r="H760" s="33" t="str">
        <f>IFERROR(VLOOKUP($B760,'Tabelas auxiliares'!$A$66:$C$106,3,FALSE),"")</f>
        <v/>
      </c>
      <c r="Y760" s="33" t="str">
        <f t="shared" si="34"/>
        <v/>
      </c>
      <c r="Z760" s="33" t="str">
        <f>IF(T760="","",IF(AND(T760&lt;&gt;'Tabelas auxiliares'!$B$240,T760&lt;&gt;'Tabelas auxiliares'!$B$241,T760&lt;&gt;'Tabelas auxiliares'!$C$240,T760&lt;&gt;'Tabelas auxiliares'!$C$241,T760&lt;&gt;'Tabelas auxiliares'!$D$240),"FOLHA DE PESSOAL",IF(Y760='Tabelas auxiliares'!$A$241,"CUSTEIO",IF(Y760='Tabelas auxiliares'!$A$240,"INVESTIMENTO","ERRO - VERIFICAR"))))</f>
        <v/>
      </c>
      <c r="AA760" s="46" t="str">
        <f t="shared" si="35"/>
        <v/>
      </c>
      <c r="AB760" s="206"/>
      <c r="AC760" s="206"/>
      <c r="AD760" s="26"/>
      <c r="AE760" s="54" t="str">
        <f t="shared" si="33"/>
        <v/>
      </c>
    </row>
    <row r="761" spans="6:31" x14ac:dyDescent="0.25">
      <c r="F761" s="33" t="str">
        <f>IFERROR(VLOOKUP(D761,'Tabelas auxiliares'!$A$3:$B$62,2,FALSE),"")</f>
        <v/>
      </c>
      <c r="G761" s="33" t="str">
        <f>IFERROR(VLOOKUP($B761,'Tabelas auxiliares'!$A$66:$C$106,2,FALSE),"")</f>
        <v/>
      </c>
      <c r="H761" s="33" t="str">
        <f>IFERROR(VLOOKUP($B761,'Tabelas auxiliares'!$A$66:$C$106,3,FALSE),"")</f>
        <v/>
      </c>
      <c r="Y761" s="33" t="str">
        <f t="shared" si="34"/>
        <v/>
      </c>
      <c r="Z761" s="33" t="str">
        <f>IF(T761="","",IF(AND(T761&lt;&gt;'Tabelas auxiliares'!$B$240,T761&lt;&gt;'Tabelas auxiliares'!$B$241,T761&lt;&gt;'Tabelas auxiliares'!$C$240,T761&lt;&gt;'Tabelas auxiliares'!$C$241,T761&lt;&gt;'Tabelas auxiliares'!$D$240),"FOLHA DE PESSOAL",IF(Y761='Tabelas auxiliares'!$A$241,"CUSTEIO",IF(Y761='Tabelas auxiliares'!$A$240,"INVESTIMENTO","ERRO - VERIFICAR"))))</f>
        <v/>
      </c>
      <c r="AA761" s="46" t="str">
        <f t="shared" si="35"/>
        <v/>
      </c>
      <c r="AB761" s="206"/>
      <c r="AC761" s="206"/>
      <c r="AD761" s="26"/>
      <c r="AE761" s="54" t="str">
        <f t="shared" si="33"/>
        <v/>
      </c>
    </row>
    <row r="762" spans="6:31" x14ac:dyDescent="0.25">
      <c r="F762" s="33" t="str">
        <f>IFERROR(VLOOKUP(D762,'Tabelas auxiliares'!$A$3:$B$62,2,FALSE),"")</f>
        <v/>
      </c>
      <c r="G762" s="33" t="str">
        <f>IFERROR(VLOOKUP($B762,'Tabelas auxiliares'!$A$66:$C$106,2,FALSE),"")</f>
        <v/>
      </c>
      <c r="H762" s="33" t="str">
        <f>IFERROR(VLOOKUP($B762,'Tabelas auxiliares'!$A$66:$C$106,3,FALSE),"")</f>
        <v/>
      </c>
      <c r="Y762" s="33" t="str">
        <f t="shared" si="34"/>
        <v/>
      </c>
      <c r="Z762" s="33" t="str">
        <f>IF(T762="","",IF(AND(T762&lt;&gt;'Tabelas auxiliares'!$B$240,T762&lt;&gt;'Tabelas auxiliares'!$B$241,T762&lt;&gt;'Tabelas auxiliares'!$C$240,T762&lt;&gt;'Tabelas auxiliares'!$C$241,T762&lt;&gt;'Tabelas auxiliares'!$D$240),"FOLHA DE PESSOAL",IF(Y762='Tabelas auxiliares'!$A$241,"CUSTEIO",IF(Y762='Tabelas auxiliares'!$A$240,"INVESTIMENTO","ERRO - VERIFICAR"))))</f>
        <v/>
      </c>
      <c r="AA762" s="46" t="str">
        <f t="shared" si="35"/>
        <v/>
      </c>
      <c r="AB762" s="206"/>
      <c r="AC762" s="206"/>
      <c r="AD762" s="26"/>
      <c r="AE762" s="54" t="str">
        <f t="shared" si="33"/>
        <v/>
      </c>
    </row>
    <row r="763" spans="6:31" x14ac:dyDescent="0.25">
      <c r="F763" s="33" t="str">
        <f>IFERROR(VLOOKUP(D763,'Tabelas auxiliares'!$A$3:$B$62,2,FALSE),"")</f>
        <v/>
      </c>
      <c r="G763" s="33" t="str">
        <f>IFERROR(VLOOKUP($B763,'Tabelas auxiliares'!$A$66:$C$106,2,FALSE),"")</f>
        <v/>
      </c>
      <c r="H763" s="33" t="str">
        <f>IFERROR(VLOOKUP($B763,'Tabelas auxiliares'!$A$66:$C$106,3,FALSE),"")</f>
        <v/>
      </c>
      <c r="Y763" s="33" t="str">
        <f t="shared" si="34"/>
        <v/>
      </c>
      <c r="Z763" s="33" t="str">
        <f>IF(T763="","",IF(AND(T763&lt;&gt;'Tabelas auxiliares'!$B$240,T763&lt;&gt;'Tabelas auxiliares'!$B$241,T763&lt;&gt;'Tabelas auxiliares'!$C$240,T763&lt;&gt;'Tabelas auxiliares'!$C$241,T763&lt;&gt;'Tabelas auxiliares'!$D$240),"FOLHA DE PESSOAL",IF(Y763='Tabelas auxiliares'!$A$241,"CUSTEIO",IF(Y763='Tabelas auxiliares'!$A$240,"INVESTIMENTO","ERRO - VERIFICAR"))))</f>
        <v/>
      </c>
      <c r="AA763" s="46" t="str">
        <f t="shared" si="35"/>
        <v/>
      </c>
      <c r="AB763" s="206"/>
      <c r="AC763" s="206"/>
      <c r="AD763" s="26"/>
      <c r="AE763" s="54" t="str">
        <f t="shared" si="33"/>
        <v/>
      </c>
    </row>
    <row r="764" spans="6:31" x14ac:dyDescent="0.25">
      <c r="F764" s="33" t="str">
        <f>IFERROR(VLOOKUP(D764,'Tabelas auxiliares'!$A$3:$B$62,2,FALSE),"")</f>
        <v/>
      </c>
      <c r="G764" s="33" t="str">
        <f>IFERROR(VLOOKUP($B764,'Tabelas auxiliares'!$A$66:$C$106,2,FALSE),"")</f>
        <v/>
      </c>
      <c r="H764" s="33" t="str">
        <f>IFERROR(VLOOKUP($B764,'Tabelas auxiliares'!$A$66:$C$106,3,FALSE),"")</f>
        <v/>
      </c>
      <c r="Y764" s="33" t="str">
        <f t="shared" si="34"/>
        <v/>
      </c>
      <c r="Z764" s="33" t="str">
        <f>IF(T764="","",IF(AND(T764&lt;&gt;'Tabelas auxiliares'!$B$240,T764&lt;&gt;'Tabelas auxiliares'!$B$241,T764&lt;&gt;'Tabelas auxiliares'!$C$240,T764&lt;&gt;'Tabelas auxiliares'!$C$241,T764&lt;&gt;'Tabelas auxiliares'!$D$240),"FOLHA DE PESSOAL",IF(Y764='Tabelas auxiliares'!$A$241,"CUSTEIO",IF(Y764='Tabelas auxiliares'!$A$240,"INVESTIMENTO","ERRO - VERIFICAR"))))</f>
        <v/>
      </c>
      <c r="AA764" s="46" t="str">
        <f t="shared" si="35"/>
        <v/>
      </c>
      <c r="AB764" s="206"/>
      <c r="AC764" s="206"/>
      <c r="AD764" s="26"/>
      <c r="AE764" s="54" t="str">
        <f t="shared" si="33"/>
        <v/>
      </c>
    </row>
    <row r="765" spans="6:31" x14ac:dyDescent="0.25">
      <c r="F765" s="33" t="str">
        <f>IFERROR(VLOOKUP(D765,'Tabelas auxiliares'!$A$3:$B$62,2,FALSE),"")</f>
        <v/>
      </c>
      <c r="G765" s="33" t="str">
        <f>IFERROR(VLOOKUP($B765,'Tabelas auxiliares'!$A$66:$C$106,2,FALSE),"")</f>
        <v/>
      </c>
      <c r="H765" s="33" t="str">
        <f>IFERROR(VLOOKUP($B765,'Tabelas auxiliares'!$A$66:$C$106,3,FALSE),"")</f>
        <v/>
      </c>
      <c r="Y765" s="33" t="str">
        <f t="shared" si="34"/>
        <v/>
      </c>
      <c r="Z765" s="33" t="str">
        <f>IF(T765="","",IF(AND(T765&lt;&gt;'Tabelas auxiliares'!$B$240,T765&lt;&gt;'Tabelas auxiliares'!$B$241,T765&lt;&gt;'Tabelas auxiliares'!$C$240,T765&lt;&gt;'Tabelas auxiliares'!$C$241,T765&lt;&gt;'Tabelas auxiliares'!$D$240),"FOLHA DE PESSOAL",IF(Y765='Tabelas auxiliares'!$A$241,"CUSTEIO",IF(Y765='Tabelas auxiliares'!$A$240,"INVESTIMENTO","ERRO - VERIFICAR"))))</f>
        <v/>
      </c>
      <c r="AA765" s="46" t="str">
        <f t="shared" si="35"/>
        <v/>
      </c>
      <c r="AB765" s="206"/>
      <c r="AC765" s="206"/>
      <c r="AD765" s="26"/>
      <c r="AE765" s="54" t="str">
        <f t="shared" si="33"/>
        <v/>
      </c>
    </row>
    <row r="766" spans="6:31" x14ac:dyDescent="0.25">
      <c r="F766" s="33" t="str">
        <f>IFERROR(VLOOKUP(D766,'Tabelas auxiliares'!$A$3:$B$62,2,FALSE),"")</f>
        <v/>
      </c>
      <c r="G766" s="33" t="str">
        <f>IFERROR(VLOOKUP($B766,'Tabelas auxiliares'!$A$66:$C$106,2,FALSE),"")</f>
        <v/>
      </c>
      <c r="H766" s="33" t="str">
        <f>IFERROR(VLOOKUP($B766,'Tabelas auxiliares'!$A$66:$C$106,3,FALSE),"")</f>
        <v/>
      </c>
      <c r="Y766" s="33" t="str">
        <f t="shared" si="34"/>
        <v/>
      </c>
      <c r="Z766" s="33" t="str">
        <f>IF(T766="","",IF(AND(T766&lt;&gt;'Tabelas auxiliares'!$B$240,T766&lt;&gt;'Tabelas auxiliares'!$B$241,T766&lt;&gt;'Tabelas auxiliares'!$C$240,T766&lt;&gt;'Tabelas auxiliares'!$C$241,T766&lt;&gt;'Tabelas auxiliares'!$D$240),"FOLHA DE PESSOAL",IF(Y766='Tabelas auxiliares'!$A$241,"CUSTEIO",IF(Y766='Tabelas auxiliares'!$A$240,"INVESTIMENTO","ERRO - VERIFICAR"))))</f>
        <v/>
      </c>
      <c r="AA766" s="46" t="str">
        <f t="shared" si="35"/>
        <v/>
      </c>
      <c r="AB766" s="206"/>
      <c r="AC766" s="206"/>
      <c r="AD766" s="26"/>
      <c r="AE766" s="54" t="str">
        <f t="shared" si="33"/>
        <v/>
      </c>
    </row>
    <row r="767" spans="6:31" x14ac:dyDescent="0.25">
      <c r="F767" s="33" t="str">
        <f>IFERROR(VLOOKUP(D767,'Tabelas auxiliares'!$A$3:$B$62,2,FALSE),"")</f>
        <v/>
      </c>
      <c r="G767" s="33" t="str">
        <f>IFERROR(VLOOKUP($B767,'Tabelas auxiliares'!$A$66:$C$106,2,FALSE),"")</f>
        <v/>
      </c>
      <c r="H767" s="33" t="str">
        <f>IFERROR(VLOOKUP($B767,'Tabelas auxiliares'!$A$66:$C$106,3,FALSE),"")</f>
        <v/>
      </c>
      <c r="Y767" s="33" t="str">
        <f t="shared" si="34"/>
        <v/>
      </c>
      <c r="Z767" s="33" t="str">
        <f>IF(T767="","",IF(AND(T767&lt;&gt;'Tabelas auxiliares'!$B$240,T767&lt;&gt;'Tabelas auxiliares'!$B$241,T767&lt;&gt;'Tabelas auxiliares'!$C$240,T767&lt;&gt;'Tabelas auxiliares'!$C$241,T767&lt;&gt;'Tabelas auxiliares'!$D$240),"FOLHA DE PESSOAL",IF(Y767='Tabelas auxiliares'!$A$241,"CUSTEIO",IF(Y767='Tabelas auxiliares'!$A$240,"INVESTIMENTO","ERRO - VERIFICAR"))))</f>
        <v/>
      </c>
      <c r="AA767" s="46" t="str">
        <f t="shared" si="35"/>
        <v/>
      </c>
      <c r="AB767" s="206"/>
      <c r="AC767" s="206"/>
      <c r="AD767" s="26"/>
      <c r="AE767" s="54" t="str">
        <f t="shared" si="33"/>
        <v/>
      </c>
    </row>
    <row r="768" spans="6:31" x14ac:dyDescent="0.25">
      <c r="F768" s="33" t="str">
        <f>IFERROR(VLOOKUP(D768,'Tabelas auxiliares'!$A$3:$B$62,2,FALSE),"")</f>
        <v/>
      </c>
      <c r="G768" s="33" t="str">
        <f>IFERROR(VLOOKUP($B768,'Tabelas auxiliares'!$A$66:$C$106,2,FALSE),"")</f>
        <v/>
      </c>
      <c r="H768" s="33" t="str">
        <f>IFERROR(VLOOKUP($B768,'Tabelas auxiliares'!$A$66:$C$106,3,FALSE),"")</f>
        <v/>
      </c>
      <c r="Y768" s="33" t="str">
        <f t="shared" si="34"/>
        <v/>
      </c>
      <c r="Z768" s="33" t="str">
        <f>IF(T768="","",IF(AND(T768&lt;&gt;'Tabelas auxiliares'!$B$240,T768&lt;&gt;'Tabelas auxiliares'!$B$241,T768&lt;&gt;'Tabelas auxiliares'!$C$240,T768&lt;&gt;'Tabelas auxiliares'!$C$241,T768&lt;&gt;'Tabelas auxiliares'!$D$240),"FOLHA DE PESSOAL",IF(Y768='Tabelas auxiliares'!$A$241,"CUSTEIO",IF(Y768='Tabelas auxiliares'!$A$240,"INVESTIMENTO","ERRO - VERIFICAR"))))</f>
        <v/>
      </c>
      <c r="AA768" s="46" t="str">
        <f t="shared" si="35"/>
        <v/>
      </c>
      <c r="AB768" s="206"/>
      <c r="AC768" s="206"/>
      <c r="AD768" s="26"/>
      <c r="AE768" s="54" t="str">
        <f t="shared" si="33"/>
        <v/>
      </c>
    </row>
    <row r="769" spans="6:31" x14ac:dyDescent="0.25">
      <c r="F769" s="33" t="str">
        <f>IFERROR(VLOOKUP(D769,'Tabelas auxiliares'!$A$3:$B$62,2,FALSE),"")</f>
        <v/>
      </c>
      <c r="G769" s="33" t="str">
        <f>IFERROR(VLOOKUP($B769,'Tabelas auxiliares'!$A$66:$C$106,2,FALSE),"")</f>
        <v/>
      </c>
      <c r="H769" s="33" t="str">
        <f>IFERROR(VLOOKUP($B769,'Tabelas auxiliares'!$A$66:$C$106,3,FALSE),"")</f>
        <v/>
      </c>
      <c r="Y769" s="33" t="str">
        <f t="shared" si="34"/>
        <v/>
      </c>
      <c r="Z769" s="33" t="str">
        <f>IF(T769="","",IF(AND(T769&lt;&gt;'Tabelas auxiliares'!$B$240,T769&lt;&gt;'Tabelas auxiliares'!$B$241,T769&lt;&gt;'Tabelas auxiliares'!$C$240,T769&lt;&gt;'Tabelas auxiliares'!$C$241,T769&lt;&gt;'Tabelas auxiliares'!$D$240),"FOLHA DE PESSOAL",IF(Y769='Tabelas auxiliares'!$A$241,"CUSTEIO",IF(Y769='Tabelas auxiliares'!$A$240,"INVESTIMENTO","ERRO - VERIFICAR"))))</f>
        <v/>
      </c>
      <c r="AA769" s="46" t="str">
        <f t="shared" si="35"/>
        <v/>
      </c>
      <c r="AB769" s="206"/>
      <c r="AC769" s="206"/>
      <c r="AD769" s="26"/>
      <c r="AE769" s="54" t="str">
        <f t="shared" si="33"/>
        <v/>
      </c>
    </row>
    <row r="770" spans="6:31" x14ac:dyDescent="0.25">
      <c r="F770" s="33" t="str">
        <f>IFERROR(VLOOKUP(D770,'Tabelas auxiliares'!$A$3:$B$62,2,FALSE),"")</f>
        <v/>
      </c>
      <c r="G770" s="33" t="str">
        <f>IFERROR(VLOOKUP($B770,'Tabelas auxiliares'!$A$66:$C$106,2,FALSE),"")</f>
        <v/>
      </c>
      <c r="H770" s="33" t="str">
        <f>IFERROR(VLOOKUP($B770,'Tabelas auxiliares'!$A$66:$C$106,3,FALSE),"")</f>
        <v/>
      </c>
      <c r="Y770" s="33" t="str">
        <f t="shared" si="34"/>
        <v/>
      </c>
      <c r="Z770" s="33" t="str">
        <f>IF(T770="","",IF(AND(T770&lt;&gt;'Tabelas auxiliares'!$B$240,T770&lt;&gt;'Tabelas auxiliares'!$B$241,T770&lt;&gt;'Tabelas auxiliares'!$C$240,T770&lt;&gt;'Tabelas auxiliares'!$C$241,T770&lt;&gt;'Tabelas auxiliares'!$D$240),"FOLHA DE PESSOAL",IF(Y770='Tabelas auxiliares'!$A$241,"CUSTEIO",IF(Y770='Tabelas auxiliares'!$A$240,"INVESTIMENTO","ERRO - VERIFICAR"))))</f>
        <v/>
      </c>
      <c r="AA770" s="46" t="str">
        <f t="shared" si="35"/>
        <v/>
      </c>
      <c r="AB770" s="206"/>
      <c r="AC770" s="206"/>
      <c r="AD770" s="26"/>
      <c r="AE770" s="54" t="str">
        <f t="shared" si="33"/>
        <v/>
      </c>
    </row>
    <row r="771" spans="6:31" x14ac:dyDescent="0.25">
      <c r="F771" s="33" t="str">
        <f>IFERROR(VLOOKUP(D771,'Tabelas auxiliares'!$A$3:$B$62,2,FALSE),"")</f>
        <v/>
      </c>
      <c r="G771" s="33" t="str">
        <f>IFERROR(VLOOKUP($B771,'Tabelas auxiliares'!$A$66:$C$106,2,FALSE),"")</f>
        <v/>
      </c>
      <c r="H771" s="33" t="str">
        <f>IFERROR(VLOOKUP($B771,'Tabelas auxiliares'!$A$66:$C$106,3,FALSE),"")</f>
        <v/>
      </c>
      <c r="Y771" s="33" t="str">
        <f t="shared" si="34"/>
        <v/>
      </c>
      <c r="Z771" s="33" t="str">
        <f>IF(T771="","",IF(AND(T771&lt;&gt;'Tabelas auxiliares'!$B$240,T771&lt;&gt;'Tabelas auxiliares'!$B$241,T771&lt;&gt;'Tabelas auxiliares'!$C$240,T771&lt;&gt;'Tabelas auxiliares'!$C$241,T771&lt;&gt;'Tabelas auxiliares'!$D$240),"FOLHA DE PESSOAL",IF(Y771='Tabelas auxiliares'!$A$241,"CUSTEIO",IF(Y771='Tabelas auxiliares'!$A$240,"INVESTIMENTO","ERRO - VERIFICAR"))))</f>
        <v/>
      </c>
      <c r="AA771" s="46" t="str">
        <f t="shared" si="35"/>
        <v/>
      </c>
      <c r="AB771" s="206"/>
      <c r="AC771" s="206"/>
      <c r="AD771" s="26"/>
      <c r="AE771" s="54" t="str">
        <f t="shared" si="33"/>
        <v/>
      </c>
    </row>
    <row r="772" spans="6:31" x14ac:dyDescent="0.25">
      <c r="F772" s="33" t="str">
        <f>IFERROR(VLOOKUP(D772,'Tabelas auxiliares'!$A$3:$B$62,2,FALSE),"")</f>
        <v/>
      </c>
      <c r="G772" s="33" t="str">
        <f>IFERROR(VLOOKUP($B772,'Tabelas auxiliares'!$A$66:$C$106,2,FALSE),"")</f>
        <v/>
      </c>
      <c r="H772" s="33" t="str">
        <f>IFERROR(VLOOKUP($B772,'Tabelas auxiliares'!$A$66:$C$106,3,FALSE),"")</f>
        <v/>
      </c>
      <c r="Y772" s="33" t="str">
        <f t="shared" si="34"/>
        <v/>
      </c>
      <c r="Z772" s="33" t="str">
        <f>IF(T772="","",IF(AND(T772&lt;&gt;'Tabelas auxiliares'!$B$240,T772&lt;&gt;'Tabelas auxiliares'!$B$241,T772&lt;&gt;'Tabelas auxiliares'!$C$240,T772&lt;&gt;'Tabelas auxiliares'!$C$241,T772&lt;&gt;'Tabelas auxiliares'!$D$240),"FOLHA DE PESSOAL",IF(Y772='Tabelas auxiliares'!$A$241,"CUSTEIO",IF(Y772='Tabelas auxiliares'!$A$240,"INVESTIMENTO","ERRO - VERIFICAR"))))</f>
        <v/>
      </c>
      <c r="AA772" s="46" t="str">
        <f t="shared" si="35"/>
        <v/>
      </c>
      <c r="AB772" s="206"/>
      <c r="AC772" s="206"/>
      <c r="AD772" s="26"/>
      <c r="AE772" s="54" t="str">
        <f t="shared" si="33"/>
        <v/>
      </c>
    </row>
    <row r="773" spans="6:31" x14ac:dyDescent="0.25">
      <c r="F773" s="33" t="str">
        <f>IFERROR(VLOOKUP(D773,'Tabelas auxiliares'!$A$3:$B$62,2,FALSE),"")</f>
        <v/>
      </c>
      <c r="G773" s="33" t="str">
        <f>IFERROR(VLOOKUP($B773,'Tabelas auxiliares'!$A$66:$C$106,2,FALSE),"")</f>
        <v/>
      </c>
      <c r="H773" s="33" t="str">
        <f>IFERROR(VLOOKUP($B773,'Tabelas auxiliares'!$A$66:$C$106,3,FALSE),"")</f>
        <v/>
      </c>
      <c r="Y773" s="33" t="str">
        <f t="shared" si="34"/>
        <v/>
      </c>
      <c r="Z773" s="33" t="str">
        <f>IF(T773="","",IF(AND(T773&lt;&gt;'Tabelas auxiliares'!$B$240,T773&lt;&gt;'Tabelas auxiliares'!$B$241,T773&lt;&gt;'Tabelas auxiliares'!$C$240,T773&lt;&gt;'Tabelas auxiliares'!$C$241,T773&lt;&gt;'Tabelas auxiliares'!$D$240),"FOLHA DE PESSOAL",IF(Y773='Tabelas auxiliares'!$A$241,"CUSTEIO",IF(Y773='Tabelas auxiliares'!$A$240,"INVESTIMENTO","ERRO - VERIFICAR"))))</f>
        <v/>
      </c>
      <c r="AA773" s="46" t="str">
        <f t="shared" si="35"/>
        <v/>
      </c>
      <c r="AB773" s="206"/>
      <c r="AC773" s="206"/>
      <c r="AD773" s="26"/>
      <c r="AE773" s="54" t="str">
        <f t="shared" ref="AE773:AE836" si="36">LEFT(X773,4)</f>
        <v/>
      </c>
    </row>
    <row r="774" spans="6:31" x14ac:dyDescent="0.25">
      <c r="F774" s="33" t="str">
        <f>IFERROR(VLOOKUP(D774,'Tabelas auxiliares'!$A$3:$B$62,2,FALSE),"")</f>
        <v/>
      </c>
      <c r="G774" s="33" t="str">
        <f>IFERROR(VLOOKUP($B774,'Tabelas auxiliares'!$A$66:$C$106,2,FALSE),"")</f>
        <v/>
      </c>
      <c r="H774" s="33" t="str">
        <f>IFERROR(VLOOKUP($B774,'Tabelas auxiliares'!$A$66:$C$106,3,FALSE),"")</f>
        <v/>
      </c>
      <c r="Y774" s="33" t="str">
        <f t="shared" si="34"/>
        <v/>
      </c>
      <c r="Z774" s="33" t="str">
        <f>IF(T774="","",IF(AND(T774&lt;&gt;'Tabelas auxiliares'!$B$240,T774&lt;&gt;'Tabelas auxiliares'!$B$241,T774&lt;&gt;'Tabelas auxiliares'!$C$240,T774&lt;&gt;'Tabelas auxiliares'!$C$241,T774&lt;&gt;'Tabelas auxiliares'!$D$240),"FOLHA DE PESSOAL",IF(Y774='Tabelas auxiliares'!$A$241,"CUSTEIO",IF(Y774='Tabelas auxiliares'!$A$240,"INVESTIMENTO","ERRO - VERIFICAR"))))</f>
        <v/>
      </c>
      <c r="AA774" s="46" t="str">
        <f t="shared" si="35"/>
        <v/>
      </c>
      <c r="AB774" s="206"/>
      <c r="AC774" s="206"/>
      <c r="AD774" s="26"/>
      <c r="AE774" s="54" t="str">
        <f t="shared" si="36"/>
        <v/>
      </c>
    </row>
    <row r="775" spans="6:31" x14ac:dyDescent="0.25">
      <c r="F775" s="33" t="str">
        <f>IFERROR(VLOOKUP(D775,'Tabelas auxiliares'!$A$3:$B$62,2,FALSE),"")</f>
        <v/>
      </c>
      <c r="G775" s="33" t="str">
        <f>IFERROR(VLOOKUP($B775,'Tabelas auxiliares'!$A$66:$C$106,2,FALSE),"")</f>
        <v/>
      </c>
      <c r="H775" s="33" t="str">
        <f>IFERROR(VLOOKUP($B775,'Tabelas auxiliares'!$A$66:$C$106,3,FALSE),"")</f>
        <v/>
      </c>
      <c r="Y775" s="33" t="str">
        <f t="shared" si="34"/>
        <v/>
      </c>
      <c r="Z775" s="33" t="str">
        <f>IF(T775="","",IF(AND(T775&lt;&gt;'Tabelas auxiliares'!$B$240,T775&lt;&gt;'Tabelas auxiliares'!$B$241,T775&lt;&gt;'Tabelas auxiliares'!$C$240,T775&lt;&gt;'Tabelas auxiliares'!$C$241,T775&lt;&gt;'Tabelas auxiliares'!$D$240),"FOLHA DE PESSOAL",IF(Y775='Tabelas auxiliares'!$A$241,"CUSTEIO",IF(Y775='Tabelas auxiliares'!$A$240,"INVESTIMENTO","ERRO - VERIFICAR"))))</f>
        <v/>
      </c>
      <c r="AA775" s="46" t="str">
        <f t="shared" si="35"/>
        <v/>
      </c>
      <c r="AB775" s="206"/>
      <c r="AC775" s="206"/>
      <c r="AD775" s="26"/>
      <c r="AE775" s="54" t="str">
        <f t="shared" si="36"/>
        <v/>
      </c>
    </row>
    <row r="776" spans="6:31" x14ac:dyDescent="0.25">
      <c r="F776" s="33" t="str">
        <f>IFERROR(VLOOKUP(D776,'Tabelas auxiliares'!$A$3:$B$62,2,FALSE),"")</f>
        <v/>
      </c>
      <c r="G776" s="33" t="str">
        <f>IFERROR(VLOOKUP($B776,'Tabelas auxiliares'!$A$66:$C$106,2,FALSE),"")</f>
        <v/>
      </c>
      <c r="H776" s="33" t="str">
        <f>IFERROR(VLOOKUP($B776,'Tabelas auxiliares'!$A$66:$C$106,3,FALSE),"")</f>
        <v/>
      </c>
      <c r="Y776" s="33" t="str">
        <f t="shared" si="34"/>
        <v/>
      </c>
      <c r="Z776" s="33" t="str">
        <f>IF(T776="","",IF(AND(T776&lt;&gt;'Tabelas auxiliares'!$B$240,T776&lt;&gt;'Tabelas auxiliares'!$B$241,T776&lt;&gt;'Tabelas auxiliares'!$C$240,T776&lt;&gt;'Tabelas auxiliares'!$C$241,T776&lt;&gt;'Tabelas auxiliares'!$D$240),"FOLHA DE PESSOAL",IF(Y776='Tabelas auxiliares'!$A$241,"CUSTEIO",IF(Y776='Tabelas auxiliares'!$A$240,"INVESTIMENTO","ERRO - VERIFICAR"))))</f>
        <v/>
      </c>
      <c r="AA776" s="46" t="str">
        <f t="shared" si="35"/>
        <v/>
      </c>
      <c r="AB776" s="206"/>
      <c r="AC776" s="206"/>
      <c r="AD776" s="26"/>
      <c r="AE776" s="54" t="str">
        <f t="shared" si="36"/>
        <v/>
      </c>
    </row>
    <row r="777" spans="6:31" x14ac:dyDescent="0.25">
      <c r="F777" s="33" t="str">
        <f>IFERROR(VLOOKUP(D777,'Tabelas auxiliares'!$A$3:$B$62,2,FALSE),"")</f>
        <v/>
      </c>
      <c r="G777" s="33" t="str">
        <f>IFERROR(VLOOKUP($B777,'Tabelas auxiliares'!$A$66:$C$106,2,FALSE),"")</f>
        <v/>
      </c>
      <c r="H777" s="33" t="str">
        <f>IFERROR(VLOOKUP($B777,'Tabelas auxiliares'!$A$66:$C$106,3,FALSE),"")</f>
        <v/>
      </c>
      <c r="Y777" s="33" t="str">
        <f t="shared" si="34"/>
        <v/>
      </c>
      <c r="Z777" s="33" t="str">
        <f>IF(T777="","",IF(AND(T777&lt;&gt;'Tabelas auxiliares'!$B$240,T777&lt;&gt;'Tabelas auxiliares'!$B$241,T777&lt;&gt;'Tabelas auxiliares'!$C$240,T777&lt;&gt;'Tabelas auxiliares'!$C$241,T777&lt;&gt;'Tabelas auxiliares'!$D$240),"FOLHA DE PESSOAL",IF(Y777='Tabelas auxiliares'!$A$241,"CUSTEIO",IF(Y777='Tabelas auxiliares'!$A$240,"INVESTIMENTO","ERRO - VERIFICAR"))))</f>
        <v/>
      </c>
      <c r="AA777" s="46" t="str">
        <f t="shared" si="35"/>
        <v/>
      </c>
      <c r="AB777" s="206"/>
      <c r="AC777" s="206"/>
      <c r="AD777" s="26"/>
      <c r="AE777" s="54" t="str">
        <f t="shared" si="36"/>
        <v/>
      </c>
    </row>
    <row r="778" spans="6:31" x14ac:dyDescent="0.25">
      <c r="F778" s="33" t="str">
        <f>IFERROR(VLOOKUP(D778,'Tabelas auxiliares'!$A$3:$B$62,2,FALSE),"")</f>
        <v/>
      </c>
      <c r="G778" s="33" t="str">
        <f>IFERROR(VLOOKUP($B778,'Tabelas auxiliares'!$A$66:$C$106,2,FALSE),"")</f>
        <v/>
      </c>
      <c r="H778" s="33" t="str">
        <f>IFERROR(VLOOKUP($B778,'Tabelas auxiliares'!$A$66:$C$106,3,FALSE),"")</f>
        <v/>
      </c>
      <c r="Y778" s="33" t="str">
        <f t="shared" si="34"/>
        <v/>
      </c>
      <c r="Z778" s="33" t="str">
        <f>IF(T778="","",IF(AND(T778&lt;&gt;'Tabelas auxiliares'!$B$240,T778&lt;&gt;'Tabelas auxiliares'!$B$241,T778&lt;&gt;'Tabelas auxiliares'!$C$240,T778&lt;&gt;'Tabelas auxiliares'!$C$241,T778&lt;&gt;'Tabelas auxiliares'!$D$240),"FOLHA DE PESSOAL",IF(Y778='Tabelas auxiliares'!$A$241,"CUSTEIO",IF(Y778='Tabelas auxiliares'!$A$240,"INVESTIMENTO","ERRO - VERIFICAR"))))</f>
        <v/>
      </c>
      <c r="AA778" s="46" t="str">
        <f t="shared" si="35"/>
        <v/>
      </c>
      <c r="AB778" s="206"/>
      <c r="AC778" s="206"/>
      <c r="AD778" s="26"/>
      <c r="AE778" s="54" t="str">
        <f t="shared" si="36"/>
        <v/>
      </c>
    </row>
    <row r="779" spans="6:31" x14ac:dyDescent="0.25">
      <c r="F779" s="33" t="str">
        <f>IFERROR(VLOOKUP(D779,'Tabelas auxiliares'!$A$3:$B$62,2,FALSE),"")</f>
        <v/>
      </c>
      <c r="G779" s="33" t="str">
        <f>IFERROR(VLOOKUP($B779,'Tabelas auxiliares'!$A$66:$C$106,2,FALSE),"")</f>
        <v/>
      </c>
      <c r="H779" s="33" t="str">
        <f>IFERROR(VLOOKUP($B779,'Tabelas auxiliares'!$A$66:$C$106,3,FALSE),"")</f>
        <v/>
      </c>
      <c r="Y779" s="33" t="str">
        <f t="shared" si="34"/>
        <v/>
      </c>
      <c r="Z779" s="33" t="str">
        <f>IF(T779="","",IF(AND(T779&lt;&gt;'Tabelas auxiliares'!$B$240,T779&lt;&gt;'Tabelas auxiliares'!$B$241,T779&lt;&gt;'Tabelas auxiliares'!$C$240,T779&lt;&gt;'Tabelas auxiliares'!$C$241,T779&lt;&gt;'Tabelas auxiliares'!$D$240),"FOLHA DE PESSOAL",IF(Y779='Tabelas auxiliares'!$A$241,"CUSTEIO",IF(Y779='Tabelas auxiliares'!$A$240,"INVESTIMENTO","ERRO - VERIFICAR"))))</f>
        <v/>
      </c>
      <c r="AA779" s="46" t="str">
        <f t="shared" si="35"/>
        <v/>
      </c>
      <c r="AB779" s="206"/>
      <c r="AC779" s="206"/>
      <c r="AD779" s="26"/>
      <c r="AE779" s="54" t="str">
        <f t="shared" si="36"/>
        <v/>
      </c>
    </row>
    <row r="780" spans="6:31" x14ac:dyDescent="0.25">
      <c r="F780" s="33" t="str">
        <f>IFERROR(VLOOKUP(D780,'Tabelas auxiliares'!$A$3:$B$62,2,FALSE),"")</f>
        <v/>
      </c>
      <c r="G780" s="33" t="str">
        <f>IFERROR(VLOOKUP($B780,'Tabelas auxiliares'!$A$66:$C$106,2,FALSE),"")</f>
        <v/>
      </c>
      <c r="H780" s="33" t="str">
        <f>IFERROR(VLOOKUP($B780,'Tabelas auxiliares'!$A$66:$C$106,3,FALSE),"")</f>
        <v/>
      </c>
      <c r="Y780" s="33" t="str">
        <f t="shared" si="34"/>
        <v/>
      </c>
      <c r="Z780" s="33" t="str">
        <f>IF(T780="","",IF(AND(T780&lt;&gt;'Tabelas auxiliares'!$B$240,T780&lt;&gt;'Tabelas auxiliares'!$B$241,T780&lt;&gt;'Tabelas auxiliares'!$C$240,T780&lt;&gt;'Tabelas auxiliares'!$C$241,T780&lt;&gt;'Tabelas auxiliares'!$D$240),"FOLHA DE PESSOAL",IF(Y780='Tabelas auxiliares'!$A$241,"CUSTEIO",IF(Y780='Tabelas auxiliares'!$A$240,"INVESTIMENTO","ERRO - VERIFICAR"))))</f>
        <v/>
      </c>
      <c r="AA780" s="46" t="str">
        <f t="shared" si="35"/>
        <v/>
      </c>
      <c r="AB780" s="206"/>
      <c r="AC780" s="206"/>
      <c r="AD780" s="26"/>
      <c r="AE780" s="54" t="str">
        <f t="shared" si="36"/>
        <v/>
      </c>
    </row>
    <row r="781" spans="6:31" x14ac:dyDescent="0.25">
      <c r="F781" s="33" t="str">
        <f>IFERROR(VLOOKUP(D781,'Tabelas auxiliares'!$A$3:$B$62,2,FALSE),"")</f>
        <v/>
      </c>
      <c r="G781" s="33" t="str">
        <f>IFERROR(VLOOKUP($B781,'Tabelas auxiliares'!$A$66:$C$106,2,FALSE),"")</f>
        <v/>
      </c>
      <c r="H781" s="33" t="str">
        <f>IFERROR(VLOOKUP($B781,'Tabelas auxiliares'!$A$66:$C$106,3,FALSE),"")</f>
        <v/>
      </c>
      <c r="Y781" s="33" t="str">
        <f t="shared" si="34"/>
        <v/>
      </c>
      <c r="Z781" s="33" t="str">
        <f>IF(T781="","",IF(AND(T781&lt;&gt;'Tabelas auxiliares'!$B$240,T781&lt;&gt;'Tabelas auxiliares'!$B$241,T781&lt;&gt;'Tabelas auxiliares'!$C$240,T781&lt;&gt;'Tabelas auxiliares'!$C$241,T781&lt;&gt;'Tabelas auxiliares'!$D$240),"FOLHA DE PESSOAL",IF(Y781='Tabelas auxiliares'!$A$241,"CUSTEIO",IF(Y781='Tabelas auxiliares'!$A$240,"INVESTIMENTO","ERRO - VERIFICAR"))))</f>
        <v/>
      </c>
      <c r="AA781" s="46" t="str">
        <f t="shared" si="35"/>
        <v/>
      </c>
      <c r="AB781" s="206"/>
      <c r="AC781" s="206"/>
      <c r="AD781" s="26"/>
      <c r="AE781" s="54" t="str">
        <f t="shared" si="36"/>
        <v/>
      </c>
    </row>
    <row r="782" spans="6:31" x14ac:dyDescent="0.25">
      <c r="F782" s="33" t="str">
        <f>IFERROR(VLOOKUP(D782,'Tabelas auxiliares'!$A$3:$B$62,2,FALSE),"")</f>
        <v/>
      </c>
      <c r="G782" s="33" t="str">
        <f>IFERROR(VLOOKUP($B782,'Tabelas auxiliares'!$A$66:$C$106,2,FALSE),"")</f>
        <v/>
      </c>
      <c r="H782" s="33" t="str">
        <f>IFERROR(VLOOKUP($B782,'Tabelas auxiliares'!$A$66:$C$106,3,FALSE),"")</f>
        <v/>
      </c>
      <c r="Y782" s="33" t="str">
        <f t="shared" si="34"/>
        <v/>
      </c>
      <c r="Z782" s="33" t="str">
        <f>IF(T782="","",IF(AND(T782&lt;&gt;'Tabelas auxiliares'!$B$240,T782&lt;&gt;'Tabelas auxiliares'!$B$241,T782&lt;&gt;'Tabelas auxiliares'!$C$240,T782&lt;&gt;'Tabelas auxiliares'!$C$241,T782&lt;&gt;'Tabelas auxiliares'!$D$240),"FOLHA DE PESSOAL",IF(Y782='Tabelas auxiliares'!$A$241,"CUSTEIO",IF(Y782='Tabelas auxiliares'!$A$240,"INVESTIMENTO","ERRO - VERIFICAR"))))</f>
        <v/>
      </c>
      <c r="AA782" s="46" t="str">
        <f t="shared" si="35"/>
        <v/>
      </c>
      <c r="AB782" s="206"/>
      <c r="AC782" s="206"/>
      <c r="AD782" s="26"/>
      <c r="AE782" s="54" t="str">
        <f t="shared" si="36"/>
        <v/>
      </c>
    </row>
    <row r="783" spans="6:31" x14ac:dyDescent="0.25">
      <c r="F783" s="33" t="str">
        <f>IFERROR(VLOOKUP(D783,'Tabelas auxiliares'!$A$3:$B$62,2,FALSE),"")</f>
        <v/>
      </c>
      <c r="G783" s="33" t="str">
        <f>IFERROR(VLOOKUP($B783,'Tabelas auxiliares'!$A$66:$C$106,2,FALSE),"")</f>
        <v/>
      </c>
      <c r="H783" s="33" t="str">
        <f>IFERROR(VLOOKUP($B783,'Tabelas auxiliares'!$A$66:$C$106,3,FALSE),"")</f>
        <v/>
      </c>
      <c r="Y783" s="33" t="str">
        <f t="shared" si="34"/>
        <v/>
      </c>
      <c r="Z783" s="33" t="str">
        <f>IF(T783="","",IF(AND(T783&lt;&gt;'Tabelas auxiliares'!$B$240,T783&lt;&gt;'Tabelas auxiliares'!$B$241,T783&lt;&gt;'Tabelas auxiliares'!$C$240,T783&lt;&gt;'Tabelas auxiliares'!$C$241,T783&lt;&gt;'Tabelas auxiliares'!$D$240),"FOLHA DE PESSOAL",IF(Y783='Tabelas auxiliares'!$A$241,"CUSTEIO",IF(Y783='Tabelas auxiliares'!$A$240,"INVESTIMENTO","ERRO - VERIFICAR"))))</f>
        <v/>
      </c>
      <c r="AA783" s="46" t="str">
        <f t="shared" si="35"/>
        <v/>
      </c>
      <c r="AB783" s="206"/>
      <c r="AC783" s="206"/>
      <c r="AD783" s="26"/>
      <c r="AE783" s="54" t="str">
        <f t="shared" si="36"/>
        <v/>
      </c>
    </row>
    <row r="784" spans="6:31" x14ac:dyDescent="0.25">
      <c r="F784" s="33" t="str">
        <f>IFERROR(VLOOKUP(D784,'Tabelas auxiliares'!$A$3:$B$62,2,FALSE),"")</f>
        <v/>
      </c>
      <c r="G784" s="33" t="str">
        <f>IFERROR(VLOOKUP($B784,'Tabelas auxiliares'!$A$66:$C$106,2,FALSE),"")</f>
        <v/>
      </c>
      <c r="H784" s="33" t="str">
        <f>IFERROR(VLOOKUP($B784,'Tabelas auxiliares'!$A$66:$C$106,3,FALSE),"")</f>
        <v/>
      </c>
      <c r="Y784" s="33" t="str">
        <f t="shared" si="34"/>
        <v/>
      </c>
      <c r="Z784" s="33" t="str">
        <f>IF(T784="","",IF(AND(T784&lt;&gt;'Tabelas auxiliares'!$B$240,T784&lt;&gt;'Tabelas auxiliares'!$B$241,T784&lt;&gt;'Tabelas auxiliares'!$C$240,T784&lt;&gt;'Tabelas auxiliares'!$C$241,T784&lt;&gt;'Tabelas auxiliares'!$D$240),"FOLHA DE PESSOAL",IF(Y784='Tabelas auxiliares'!$A$241,"CUSTEIO",IF(Y784='Tabelas auxiliares'!$A$240,"INVESTIMENTO","ERRO - VERIFICAR"))))</f>
        <v/>
      </c>
      <c r="AA784" s="46" t="str">
        <f t="shared" si="35"/>
        <v/>
      </c>
      <c r="AB784" s="206"/>
      <c r="AC784" s="206"/>
      <c r="AD784" s="26"/>
      <c r="AE784" s="54" t="str">
        <f t="shared" si="36"/>
        <v/>
      </c>
    </row>
    <row r="785" spans="6:31" x14ac:dyDescent="0.25">
      <c r="F785" s="33" t="str">
        <f>IFERROR(VLOOKUP(D785,'Tabelas auxiliares'!$A$3:$B$62,2,FALSE),"")</f>
        <v/>
      </c>
      <c r="G785" s="33" t="str">
        <f>IFERROR(VLOOKUP($B785,'Tabelas auxiliares'!$A$66:$C$106,2,FALSE),"")</f>
        <v/>
      </c>
      <c r="H785" s="33" t="str">
        <f>IFERROR(VLOOKUP($B785,'Tabelas auxiliares'!$A$66:$C$106,3,FALSE),"")</f>
        <v/>
      </c>
      <c r="Y785" s="33" t="str">
        <f t="shared" si="34"/>
        <v/>
      </c>
      <c r="Z785" s="33" t="str">
        <f>IF(T785="","",IF(AND(T785&lt;&gt;'Tabelas auxiliares'!$B$240,T785&lt;&gt;'Tabelas auxiliares'!$B$241,T785&lt;&gt;'Tabelas auxiliares'!$C$240,T785&lt;&gt;'Tabelas auxiliares'!$C$241,T785&lt;&gt;'Tabelas auxiliares'!$D$240),"FOLHA DE PESSOAL",IF(Y785='Tabelas auxiliares'!$A$241,"CUSTEIO",IF(Y785='Tabelas auxiliares'!$A$240,"INVESTIMENTO","ERRO - VERIFICAR"))))</f>
        <v/>
      </c>
      <c r="AA785" s="46" t="str">
        <f t="shared" si="35"/>
        <v/>
      </c>
      <c r="AB785" s="206"/>
      <c r="AC785" s="206"/>
      <c r="AD785" s="26"/>
      <c r="AE785" s="54" t="str">
        <f t="shared" si="36"/>
        <v/>
      </c>
    </row>
    <row r="786" spans="6:31" x14ac:dyDescent="0.25">
      <c r="F786" s="33" t="str">
        <f>IFERROR(VLOOKUP(D786,'Tabelas auxiliares'!$A$3:$B$62,2,FALSE),"")</f>
        <v/>
      </c>
      <c r="G786" s="33" t="str">
        <f>IFERROR(VLOOKUP($B786,'Tabelas auxiliares'!$A$66:$C$106,2,FALSE),"")</f>
        <v/>
      </c>
      <c r="H786" s="33" t="str">
        <f>IFERROR(VLOOKUP($B786,'Tabelas auxiliares'!$A$66:$C$106,3,FALSE),"")</f>
        <v/>
      </c>
      <c r="Y786" s="33" t="str">
        <f t="shared" si="34"/>
        <v/>
      </c>
      <c r="Z786" s="33" t="str">
        <f>IF(T786="","",IF(AND(T786&lt;&gt;'Tabelas auxiliares'!$B$240,T786&lt;&gt;'Tabelas auxiliares'!$B$241,T786&lt;&gt;'Tabelas auxiliares'!$C$240,T786&lt;&gt;'Tabelas auxiliares'!$C$241,T786&lt;&gt;'Tabelas auxiliares'!$D$240),"FOLHA DE PESSOAL",IF(Y786='Tabelas auxiliares'!$A$241,"CUSTEIO",IF(Y786='Tabelas auxiliares'!$A$240,"INVESTIMENTO","ERRO - VERIFICAR"))))</f>
        <v/>
      </c>
      <c r="AA786" s="46" t="str">
        <f t="shared" si="35"/>
        <v/>
      </c>
      <c r="AB786" s="206"/>
      <c r="AC786" s="206"/>
      <c r="AD786" s="26"/>
      <c r="AE786" s="54" t="str">
        <f t="shared" si="36"/>
        <v/>
      </c>
    </row>
    <row r="787" spans="6:31" x14ac:dyDescent="0.25">
      <c r="F787" s="33" t="str">
        <f>IFERROR(VLOOKUP(D787,'Tabelas auxiliares'!$A$3:$B$62,2,FALSE),"")</f>
        <v/>
      </c>
      <c r="G787" s="33" t="str">
        <f>IFERROR(VLOOKUP($B787,'Tabelas auxiliares'!$A$66:$C$106,2,FALSE),"")</f>
        <v/>
      </c>
      <c r="H787" s="33" t="str">
        <f>IFERROR(VLOOKUP($B787,'Tabelas auxiliares'!$A$66:$C$106,3,FALSE),"")</f>
        <v/>
      </c>
      <c r="Y787" s="33" t="str">
        <f t="shared" si="34"/>
        <v/>
      </c>
      <c r="Z787" s="33" t="str">
        <f>IF(T787="","",IF(AND(T787&lt;&gt;'Tabelas auxiliares'!$B$240,T787&lt;&gt;'Tabelas auxiliares'!$B$241,T787&lt;&gt;'Tabelas auxiliares'!$C$240,T787&lt;&gt;'Tabelas auxiliares'!$C$241,T787&lt;&gt;'Tabelas auxiliares'!$D$240),"FOLHA DE PESSOAL",IF(Y787='Tabelas auxiliares'!$A$241,"CUSTEIO",IF(Y787='Tabelas auxiliares'!$A$240,"INVESTIMENTO","ERRO - VERIFICAR"))))</f>
        <v/>
      </c>
      <c r="AA787" s="46" t="str">
        <f t="shared" si="35"/>
        <v/>
      </c>
      <c r="AB787" s="206"/>
      <c r="AC787" s="206"/>
      <c r="AD787" s="26"/>
      <c r="AE787" s="54" t="str">
        <f t="shared" si="36"/>
        <v/>
      </c>
    </row>
    <row r="788" spans="6:31" x14ac:dyDescent="0.25">
      <c r="F788" s="33" t="str">
        <f>IFERROR(VLOOKUP(D788,'Tabelas auxiliares'!$A$3:$B$62,2,FALSE),"")</f>
        <v/>
      </c>
      <c r="G788" s="33" t="str">
        <f>IFERROR(VLOOKUP($B788,'Tabelas auxiliares'!$A$66:$C$106,2,FALSE),"")</f>
        <v/>
      </c>
      <c r="H788" s="33" t="str">
        <f>IFERROR(VLOOKUP($B788,'Tabelas auxiliares'!$A$66:$C$106,3,FALSE),"")</f>
        <v/>
      </c>
      <c r="Y788" s="33" t="str">
        <f t="shared" si="34"/>
        <v/>
      </c>
      <c r="Z788" s="33" t="str">
        <f>IF(T788="","",IF(AND(T788&lt;&gt;'Tabelas auxiliares'!$B$240,T788&lt;&gt;'Tabelas auxiliares'!$B$241,T788&lt;&gt;'Tabelas auxiliares'!$C$240,T788&lt;&gt;'Tabelas auxiliares'!$C$241,T788&lt;&gt;'Tabelas auxiliares'!$D$240),"FOLHA DE PESSOAL",IF(Y788='Tabelas auxiliares'!$A$241,"CUSTEIO",IF(Y788='Tabelas auxiliares'!$A$240,"INVESTIMENTO","ERRO - VERIFICAR"))))</f>
        <v/>
      </c>
      <c r="AA788" s="46" t="str">
        <f t="shared" si="35"/>
        <v/>
      </c>
      <c r="AB788" s="206"/>
      <c r="AC788" s="206"/>
      <c r="AD788" s="26"/>
      <c r="AE788" s="54" t="str">
        <f t="shared" si="36"/>
        <v/>
      </c>
    </row>
    <row r="789" spans="6:31" x14ac:dyDescent="0.25">
      <c r="F789" s="33" t="str">
        <f>IFERROR(VLOOKUP(D789,'Tabelas auxiliares'!$A$3:$B$62,2,FALSE),"")</f>
        <v/>
      </c>
      <c r="G789" s="33" t="str">
        <f>IFERROR(VLOOKUP($B789,'Tabelas auxiliares'!$A$66:$C$106,2,FALSE),"")</f>
        <v/>
      </c>
      <c r="H789" s="33" t="str">
        <f>IFERROR(VLOOKUP($B789,'Tabelas auxiliares'!$A$66:$C$106,3,FALSE),"")</f>
        <v/>
      </c>
      <c r="Y789" s="33" t="str">
        <f t="shared" si="34"/>
        <v/>
      </c>
      <c r="Z789" s="33" t="str">
        <f>IF(T789="","",IF(AND(T789&lt;&gt;'Tabelas auxiliares'!$B$240,T789&lt;&gt;'Tabelas auxiliares'!$B$241,T789&lt;&gt;'Tabelas auxiliares'!$C$240,T789&lt;&gt;'Tabelas auxiliares'!$C$241,T789&lt;&gt;'Tabelas auxiliares'!$D$240),"FOLHA DE PESSOAL",IF(Y789='Tabelas auxiliares'!$A$241,"CUSTEIO",IF(Y789='Tabelas auxiliares'!$A$240,"INVESTIMENTO","ERRO - VERIFICAR"))))</f>
        <v/>
      </c>
      <c r="AA789" s="46" t="str">
        <f t="shared" si="35"/>
        <v/>
      </c>
      <c r="AB789" s="206"/>
      <c r="AC789" s="206"/>
      <c r="AD789" s="26"/>
      <c r="AE789" s="54" t="str">
        <f t="shared" si="36"/>
        <v/>
      </c>
    </row>
    <row r="790" spans="6:31" x14ac:dyDescent="0.25">
      <c r="F790" s="33" t="str">
        <f>IFERROR(VLOOKUP(D790,'Tabelas auxiliares'!$A$3:$B$62,2,FALSE),"")</f>
        <v/>
      </c>
      <c r="G790" s="33" t="str">
        <f>IFERROR(VLOOKUP($B790,'Tabelas auxiliares'!$A$66:$C$106,2,FALSE),"")</f>
        <v/>
      </c>
      <c r="H790" s="33" t="str">
        <f>IFERROR(VLOOKUP($B790,'Tabelas auxiliares'!$A$66:$C$106,3,FALSE),"")</f>
        <v/>
      </c>
      <c r="Y790" s="33" t="str">
        <f t="shared" si="34"/>
        <v/>
      </c>
      <c r="Z790" s="33" t="str">
        <f>IF(T790="","",IF(AND(T790&lt;&gt;'Tabelas auxiliares'!$B$240,T790&lt;&gt;'Tabelas auxiliares'!$B$241,T790&lt;&gt;'Tabelas auxiliares'!$C$240,T790&lt;&gt;'Tabelas auxiliares'!$C$241,T790&lt;&gt;'Tabelas auxiliares'!$D$240),"FOLHA DE PESSOAL",IF(Y790='Tabelas auxiliares'!$A$241,"CUSTEIO",IF(Y790='Tabelas auxiliares'!$A$240,"INVESTIMENTO","ERRO - VERIFICAR"))))</f>
        <v/>
      </c>
      <c r="AA790" s="46" t="str">
        <f t="shared" si="35"/>
        <v/>
      </c>
      <c r="AB790" s="206"/>
      <c r="AC790" s="206"/>
      <c r="AD790" s="26"/>
      <c r="AE790" s="54" t="str">
        <f t="shared" si="36"/>
        <v/>
      </c>
    </row>
    <row r="791" spans="6:31" x14ac:dyDescent="0.25">
      <c r="F791" s="33" t="str">
        <f>IFERROR(VLOOKUP(D791,'Tabelas auxiliares'!$A$3:$B$62,2,FALSE),"")</f>
        <v/>
      </c>
      <c r="G791" s="33" t="str">
        <f>IFERROR(VLOOKUP($B791,'Tabelas auxiliares'!$A$66:$C$106,2,FALSE),"")</f>
        <v/>
      </c>
      <c r="H791" s="33" t="str">
        <f>IFERROR(VLOOKUP($B791,'Tabelas auxiliares'!$A$66:$C$106,3,FALSE),"")</f>
        <v/>
      </c>
      <c r="Y791" s="33" t="str">
        <f t="shared" si="34"/>
        <v/>
      </c>
      <c r="Z791" s="33" t="str">
        <f>IF(T791="","",IF(AND(T791&lt;&gt;'Tabelas auxiliares'!$B$240,T791&lt;&gt;'Tabelas auxiliares'!$B$241,T791&lt;&gt;'Tabelas auxiliares'!$C$240,T791&lt;&gt;'Tabelas auxiliares'!$C$241,T791&lt;&gt;'Tabelas auxiliares'!$D$240),"FOLHA DE PESSOAL",IF(Y791='Tabelas auxiliares'!$A$241,"CUSTEIO",IF(Y791='Tabelas auxiliares'!$A$240,"INVESTIMENTO","ERRO - VERIFICAR"))))</f>
        <v/>
      </c>
      <c r="AA791" s="46" t="str">
        <f t="shared" si="35"/>
        <v/>
      </c>
      <c r="AB791" s="206"/>
      <c r="AC791" s="206"/>
      <c r="AD791" s="26"/>
      <c r="AE791" s="54" t="str">
        <f t="shared" si="36"/>
        <v/>
      </c>
    </row>
    <row r="792" spans="6:31" x14ac:dyDescent="0.25">
      <c r="F792" s="33" t="str">
        <f>IFERROR(VLOOKUP(D792,'Tabelas auxiliares'!$A$3:$B$62,2,FALSE),"")</f>
        <v/>
      </c>
      <c r="G792" s="33" t="str">
        <f>IFERROR(VLOOKUP($B792,'Tabelas auxiliares'!$A$66:$C$106,2,FALSE),"")</f>
        <v/>
      </c>
      <c r="H792" s="33" t="str">
        <f>IFERROR(VLOOKUP($B792,'Tabelas auxiliares'!$A$66:$C$106,3,FALSE),"")</f>
        <v/>
      </c>
      <c r="Y792" s="33" t="str">
        <f t="shared" si="34"/>
        <v/>
      </c>
      <c r="Z792" s="33" t="str">
        <f>IF(T792="","",IF(AND(T792&lt;&gt;'Tabelas auxiliares'!$B$240,T792&lt;&gt;'Tabelas auxiliares'!$B$241,T792&lt;&gt;'Tabelas auxiliares'!$C$240,T792&lt;&gt;'Tabelas auxiliares'!$C$241,T792&lt;&gt;'Tabelas auxiliares'!$D$240),"FOLHA DE PESSOAL",IF(Y792='Tabelas auxiliares'!$A$241,"CUSTEIO",IF(Y792='Tabelas auxiliares'!$A$240,"INVESTIMENTO","ERRO - VERIFICAR"))))</f>
        <v/>
      </c>
      <c r="AA792" s="46" t="str">
        <f t="shared" si="35"/>
        <v/>
      </c>
      <c r="AB792" s="206"/>
      <c r="AC792" s="206"/>
      <c r="AD792" s="26"/>
      <c r="AE792" s="54" t="str">
        <f t="shared" si="36"/>
        <v/>
      </c>
    </row>
    <row r="793" spans="6:31" x14ac:dyDescent="0.25">
      <c r="F793" s="33" t="str">
        <f>IFERROR(VLOOKUP(D793,'Tabelas auxiliares'!$A$3:$B$62,2,FALSE),"")</f>
        <v/>
      </c>
      <c r="G793" s="33" t="str">
        <f>IFERROR(VLOOKUP($B793,'Tabelas auxiliares'!$A$66:$C$106,2,FALSE),"")</f>
        <v/>
      </c>
      <c r="H793" s="33" t="str">
        <f>IFERROR(VLOOKUP($B793,'Tabelas auxiliares'!$A$66:$C$106,3,FALSE),"")</f>
        <v/>
      </c>
      <c r="Y793" s="33" t="str">
        <f t="shared" si="34"/>
        <v/>
      </c>
      <c r="Z793" s="33" t="str">
        <f>IF(T793="","",IF(AND(T793&lt;&gt;'Tabelas auxiliares'!$B$240,T793&lt;&gt;'Tabelas auxiliares'!$B$241,T793&lt;&gt;'Tabelas auxiliares'!$C$240,T793&lt;&gt;'Tabelas auxiliares'!$C$241,T793&lt;&gt;'Tabelas auxiliares'!$D$240),"FOLHA DE PESSOAL",IF(Y793='Tabelas auxiliares'!$A$241,"CUSTEIO",IF(Y793='Tabelas auxiliares'!$A$240,"INVESTIMENTO","ERRO - VERIFICAR"))))</f>
        <v/>
      </c>
      <c r="AA793" s="46" t="str">
        <f t="shared" si="35"/>
        <v/>
      </c>
      <c r="AB793" s="206"/>
      <c r="AC793" s="206"/>
      <c r="AD793" s="26"/>
      <c r="AE793" s="54" t="str">
        <f t="shared" si="36"/>
        <v/>
      </c>
    </row>
    <row r="794" spans="6:31" x14ac:dyDescent="0.25">
      <c r="F794" s="33" t="str">
        <f>IFERROR(VLOOKUP(D794,'Tabelas auxiliares'!$A$3:$B$62,2,FALSE),"")</f>
        <v/>
      </c>
      <c r="G794" s="33" t="str">
        <f>IFERROR(VLOOKUP($B794,'Tabelas auxiliares'!$A$66:$C$106,2,FALSE),"")</f>
        <v/>
      </c>
      <c r="H794" s="33" t="str">
        <f>IFERROR(VLOOKUP($B794,'Tabelas auxiliares'!$A$66:$C$106,3,FALSE),"")</f>
        <v/>
      </c>
      <c r="Y794" s="33" t="str">
        <f t="shared" si="34"/>
        <v/>
      </c>
      <c r="Z794" s="33" t="str">
        <f>IF(T794="","",IF(AND(T794&lt;&gt;'Tabelas auxiliares'!$B$240,T794&lt;&gt;'Tabelas auxiliares'!$B$241,T794&lt;&gt;'Tabelas auxiliares'!$C$240,T794&lt;&gt;'Tabelas auxiliares'!$C$241,T794&lt;&gt;'Tabelas auxiliares'!$D$240),"FOLHA DE PESSOAL",IF(Y794='Tabelas auxiliares'!$A$241,"CUSTEIO",IF(Y794='Tabelas auxiliares'!$A$240,"INVESTIMENTO","ERRO - VERIFICAR"))))</f>
        <v/>
      </c>
      <c r="AA794" s="46" t="str">
        <f t="shared" si="35"/>
        <v/>
      </c>
      <c r="AB794" s="206"/>
      <c r="AC794" s="206"/>
      <c r="AD794" s="26"/>
      <c r="AE794" s="54" t="str">
        <f t="shared" si="36"/>
        <v/>
      </c>
    </row>
    <row r="795" spans="6:31" x14ac:dyDescent="0.25">
      <c r="F795" s="33" t="str">
        <f>IFERROR(VLOOKUP(D795,'Tabelas auxiliares'!$A$3:$B$62,2,FALSE),"")</f>
        <v/>
      </c>
      <c r="G795" s="33" t="str">
        <f>IFERROR(VLOOKUP($B795,'Tabelas auxiliares'!$A$66:$C$106,2,FALSE),"")</f>
        <v/>
      </c>
      <c r="H795" s="33" t="str">
        <f>IFERROR(VLOOKUP($B795,'Tabelas auxiliares'!$A$66:$C$106,3,FALSE),"")</f>
        <v/>
      </c>
      <c r="Y795" s="33" t="str">
        <f t="shared" si="34"/>
        <v/>
      </c>
      <c r="Z795" s="33" t="str">
        <f>IF(T795="","",IF(AND(T795&lt;&gt;'Tabelas auxiliares'!$B$240,T795&lt;&gt;'Tabelas auxiliares'!$B$241,T795&lt;&gt;'Tabelas auxiliares'!$C$240,T795&lt;&gt;'Tabelas auxiliares'!$C$241,T795&lt;&gt;'Tabelas auxiliares'!$D$240),"FOLHA DE PESSOAL",IF(Y795='Tabelas auxiliares'!$A$241,"CUSTEIO",IF(Y795='Tabelas auxiliares'!$A$240,"INVESTIMENTO","ERRO - VERIFICAR"))))</f>
        <v/>
      </c>
      <c r="AA795" s="46" t="str">
        <f t="shared" si="35"/>
        <v/>
      </c>
      <c r="AB795" s="206"/>
      <c r="AC795" s="206"/>
      <c r="AD795" s="26"/>
      <c r="AE795" s="54" t="str">
        <f t="shared" si="36"/>
        <v/>
      </c>
    </row>
    <row r="796" spans="6:31" x14ac:dyDescent="0.25">
      <c r="F796" s="33" t="str">
        <f>IFERROR(VLOOKUP(D796,'Tabelas auxiliares'!$A$3:$B$62,2,FALSE),"")</f>
        <v/>
      </c>
      <c r="G796" s="33" t="str">
        <f>IFERROR(VLOOKUP($B796,'Tabelas auxiliares'!$A$66:$C$106,2,FALSE),"")</f>
        <v/>
      </c>
      <c r="H796" s="33" t="str">
        <f>IFERROR(VLOOKUP($B796,'Tabelas auxiliares'!$A$66:$C$106,3,FALSE),"")</f>
        <v/>
      </c>
      <c r="Y796" s="33" t="str">
        <f t="shared" si="34"/>
        <v/>
      </c>
      <c r="Z796" s="33" t="str">
        <f>IF(T796="","",IF(AND(T796&lt;&gt;'Tabelas auxiliares'!$B$240,T796&lt;&gt;'Tabelas auxiliares'!$B$241,T796&lt;&gt;'Tabelas auxiliares'!$C$240,T796&lt;&gt;'Tabelas auxiliares'!$C$241,T796&lt;&gt;'Tabelas auxiliares'!$D$240),"FOLHA DE PESSOAL",IF(Y796='Tabelas auxiliares'!$A$241,"CUSTEIO",IF(Y796='Tabelas auxiliares'!$A$240,"INVESTIMENTO","ERRO - VERIFICAR"))))</f>
        <v/>
      </c>
      <c r="AA796" s="46" t="str">
        <f t="shared" si="35"/>
        <v/>
      </c>
      <c r="AB796" s="206"/>
      <c r="AC796" s="206"/>
      <c r="AD796" s="26"/>
      <c r="AE796" s="54" t="str">
        <f t="shared" si="36"/>
        <v/>
      </c>
    </row>
    <row r="797" spans="6:31" x14ac:dyDescent="0.25">
      <c r="F797" s="33" t="str">
        <f>IFERROR(VLOOKUP(D797,'Tabelas auxiliares'!$A$3:$B$62,2,FALSE),"")</f>
        <v/>
      </c>
      <c r="G797" s="33" t="str">
        <f>IFERROR(VLOOKUP($B797,'Tabelas auxiliares'!$A$66:$C$106,2,FALSE),"")</f>
        <v/>
      </c>
      <c r="H797" s="33" t="str">
        <f>IFERROR(VLOOKUP($B797,'Tabelas auxiliares'!$A$66:$C$106,3,FALSE),"")</f>
        <v/>
      </c>
      <c r="Y797" s="33" t="str">
        <f t="shared" si="34"/>
        <v/>
      </c>
      <c r="Z797" s="33" t="str">
        <f>IF(T797="","",IF(AND(T797&lt;&gt;'Tabelas auxiliares'!$B$240,T797&lt;&gt;'Tabelas auxiliares'!$B$241,T797&lt;&gt;'Tabelas auxiliares'!$C$240,T797&lt;&gt;'Tabelas auxiliares'!$C$241,T797&lt;&gt;'Tabelas auxiliares'!$D$240),"FOLHA DE PESSOAL",IF(Y797='Tabelas auxiliares'!$A$241,"CUSTEIO",IF(Y797='Tabelas auxiliares'!$A$240,"INVESTIMENTO","ERRO - VERIFICAR"))))</f>
        <v/>
      </c>
      <c r="AA797" s="46" t="str">
        <f t="shared" si="35"/>
        <v/>
      </c>
      <c r="AB797" s="206"/>
      <c r="AC797" s="206"/>
      <c r="AD797" s="26"/>
      <c r="AE797" s="54" t="str">
        <f t="shared" si="36"/>
        <v/>
      </c>
    </row>
    <row r="798" spans="6:31" x14ac:dyDescent="0.25">
      <c r="F798" s="33" t="str">
        <f>IFERROR(VLOOKUP(D798,'Tabelas auxiliares'!$A$3:$B$62,2,FALSE),"")</f>
        <v/>
      </c>
      <c r="G798" s="33" t="str">
        <f>IFERROR(VLOOKUP($B798,'Tabelas auxiliares'!$A$66:$C$106,2,FALSE),"")</f>
        <v/>
      </c>
      <c r="H798" s="33" t="str">
        <f>IFERROR(VLOOKUP($B798,'Tabelas auxiliares'!$A$66:$C$106,3,FALSE),"")</f>
        <v/>
      </c>
      <c r="Y798" s="33" t="str">
        <f t="shared" si="34"/>
        <v/>
      </c>
      <c r="Z798" s="33" t="str">
        <f>IF(T798="","",IF(AND(T798&lt;&gt;'Tabelas auxiliares'!$B$240,T798&lt;&gt;'Tabelas auxiliares'!$B$241,T798&lt;&gt;'Tabelas auxiliares'!$C$240,T798&lt;&gt;'Tabelas auxiliares'!$C$241,T798&lt;&gt;'Tabelas auxiliares'!$D$240),"FOLHA DE PESSOAL",IF(Y798='Tabelas auxiliares'!$A$241,"CUSTEIO",IF(Y798='Tabelas auxiliares'!$A$240,"INVESTIMENTO","ERRO - VERIFICAR"))))</f>
        <v/>
      </c>
      <c r="AA798" s="46" t="str">
        <f t="shared" si="35"/>
        <v/>
      </c>
      <c r="AB798" s="206"/>
      <c r="AC798" s="206"/>
      <c r="AD798" s="26"/>
      <c r="AE798" s="54" t="str">
        <f t="shared" si="36"/>
        <v/>
      </c>
    </row>
    <row r="799" spans="6:31" x14ac:dyDescent="0.25">
      <c r="F799" s="33" t="str">
        <f>IFERROR(VLOOKUP(D799,'Tabelas auxiliares'!$A$3:$B$62,2,FALSE),"")</f>
        <v/>
      </c>
      <c r="G799" s="33" t="str">
        <f>IFERROR(VLOOKUP($B799,'Tabelas auxiliares'!$A$66:$C$106,2,FALSE),"")</f>
        <v/>
      </c>
      <c r="H799" s="33" t="str">
        <f>IFERROR(VLOOKUP($B799,'Tabelas auxiliares'!$A$66:$C$106,3,FALSE),"")</f>
        <v/>
      </c>
      <c r="Y799" s="33" t="str">
        <f t="shared" si="34"/>
        <v/>
      </c>
      <c r="Z799" s="33" t="str">
        <f>IF(T799="","",IF(AND(T799&lt;&gt;'Tabelas auxiliares'!$B$240,T799&lt;&gt;'Tabelas auxiliares'!$B$241,T799&lt;&gt;'Tabelas auxiliares'!$C$240,T799&lt;&gt;'Tabelas auxiliares'!$C$241,T799&lt;&gt;'Tabelas auxiliares'!$D$240),"FOLHA DE PESSOAL",IF(Y799='Tabelas auxiliares'!$A$241,"CUSTEIO",IF(Y799='Tabelas auxiliares'!$A$240,"INVESTIMENTO","ERRO - VERIFICAR"))))</f>
        <v/>
      </c>
      <c r="AA799" s="46" t="str">
        <f t="shared" si="35"/>
        <v/>
      </c>
      <c r="AB799" s="206"/>
      <c r="AC799" s="206"/>
      <c r="AD799" s="26"/>
      <c r="AE799" s="54" t="str">
        <f t="shared" si="36"/>
        <v/>
      </c>
    </row>
    <row r="800" spans="6:31" x14ac:dyDescent="0.25">
      <c r="F800" s="33" t="str">
        <f>IFERROR(VLOOKUP(D800,'Tabelas auxiliares'!$A$3:$B$62,2,FALSE),"")</f>
        <v/>
      </c>
      <c r="G800" s="33" t="str">
        <f>IFERROR(VLOOKUP($B800,'Tabelas auxiliares'!$A$66:$C$106,2,FALSE),"")</f>
        <v/>
      </c>
      <c r="H800" s="33" t="str">
        <f>IFERROR(VLOOKUP($B800,'Tabelas auxiliares'!$A$66:$C$106,3,FALSE),"")</f>
        <v/>
      </c>
      <c r="Y800" s="33" t="str">
        <f t="shared" si="34"/>
        <v/>
      </c>
      <c r="Z800" s="33" t="str">
        <f>IF(T800="","",IF(AND(T800&lt;&gt;'Tabelas auxiliares'!$B$240,T800&lt;&gt;'Tabelas auxiliares'!$B$241,T800&lt;&gt;'Tabelas auxiliares'!$C$240,T800&lt;&gt;'Tabelas auxiliares'!$C$241,T800&lt;&gt;'Tabelas auxiliares'!$D$240),"FOLHA DE PESSOAL",IF(Y800='Tabelas auxiliares'!$A$241,"CUSTEIO",IF(Y800='Tabelas auxiliares'!$A$240,"INVESTIMENTO","ERRO - VERIFICAR"))))</f>
        <v/>
      </c>
      <c r="AA800" s="46" t="str">
        <f t="shared" si="35"/>
        <v/>
      </c>
      <c r="AB800" s="206"/>
      <c r="AC800" s="206"/>
      <c r="AD800" s="26"/>
      <c r="AE800" s="54" t="str">
        <f t="shared" si="36"/>
        <v/>
      </c>
    </row>
    <row r="801" spans="6:31" x14ac:dyDescent="0.25">
      <c r="F801" s="33" t="str">
        <f>IFERROR(VLOOKUP(D801,'Tabelas auxiliares'!$A$3:$B$62,2,FALSE),"")</f>
        <v/>
      </c>
      <c r="G801" s="33" t="str">
        <f>IFERROR(VLOOKUP($B801,'Tabelas auxiliares'!$A$66:$C$106,2,FALSE),"")</f>
        <v/>
      </c>
      <c r="H801" s="33" t="str">
        <f>IFERROR(VLOOKUP($B801,'Tabelas auxiliares'!$A$66:$C$106,3,FALSE),"")</f>
        <v/>
      </c>
      <c r="Y801" s="33" t="str">
        <f t="shared" si="34"/>
        <v/>
      </c>
      <c r="Z801" s="33" t="str">
        <f>IF(T801="","",IF(AND(T801&lt;&gt;'Tabelas auxiliares'!$B$240,T801&lt;&gt;'Tabelas auxiliares'!$B$241,T801&lt;&gt;'Tabelas auxiliares'!$C$240,T801&lt;&gt;'Tabelas auxiliares'!$C$241,T801&lt;&gt;'Tabelas auxiliares'!$D$240),"FOLHA DE PESSOAL",IF(Y801='Tabelas auxiliares'!$A$241,"CUSTEIO",IF(Y801='Tabelas auxiliares'!$A$240,"INVESTIMENTO","ERRO - VERIFICAR"))))</f>
        <v/>
      </c>
      <c r="AA801" s="46" t="str">
        <f t="shared" si="35"/>
        <v/>
      </c>
      <c r="AB801" s="206"/>
      <c r="AC801" s="206"/>
      <c r="AD801" s="26"/>
      <c r="AE801" s="54" t="str">
        <f t="shared" si="36"/>
        <v/>
      </c>
    </row>
    <row r="802" spans="6:31" x14ac:dyDescent="0.25">
      <c r="F802" s="33" t="str">
        <f>IFERROR(VLOOKUP(D802,'Tabelas auxiliares'!$A$3:$B$62,2,FALSE),"")</f>
        <v/>
      </c>
      <c r="G802" s="33" t="str">
        <f>IFERROR(VLOOKUP($B802,'Tabelas auxiliares'!$A$66:$C$106,2,FALSE),"")</f>
        <v/>
      </c>
      <c r="H802" s="33" t="str">
        <f>IFERROR(VLOOKUP($B802,'Tabelas auxiliares'!$A$66:$C$106,3,FALSE),"")</f>
        <v/>
      </c>
      <c r="Y802" s="33" t="str">
        <f t="shared" si="34"/>
        <v/>
      </c>
      <c r="Z802" s="33" t="str">
        <f>IF(T802="","",IF(AND(T802&lt;&gt;'Tabelas auxiliares'!$B$240,T802&lt;&gt;'Tabelas auxiliares'!$B$241,T802&lt;&gt;'Tabelas auxiliares'!$C$240,T802&lt;&gt;'Tabelas auxiliares'!$C$241,T802&lt;&gt;'Tabelas auxiliares'!$D$240),"FOLHA DE PESSOAL",IF(Y802='Tabelas auxiliares'!$A$241,"CUSTEIO",IF(Y802='Tabelas auxiliares'!$A$240,"INVESTIMENTO","ERRO - VERIFICAR"))))</f>
        <v/>
      </c>
      <c r="AA802" s="46" t="str">
        <f t="shared" si="35"/>
        <v/>
      </c>
      <c r="AB802" s="206"/>
      <c r="AC802" s="206"/>
      <c r="AD802" s="26"/>
      <c r="AE802" s="54" t="str">
        <f t="shared" si="36"/>
        <v/>
      </c>
    </row>
    <row r="803" spans="6:31" x14ac:dyDescent="0.25">
      <c r="F803" s="33" t="str">
        <f>IFERROR(VLOOKUP(D803,'Tabelas auxiliares'!$A$3:$B$62,2,FALSE),"")</f>
        <v/>
      </c>
      <c r="G803" s="33" t="str">
        <f>IFERROR(VLOOKUP($B803,'Tabelas auxiliares'!$A$66:$C$106,2,FALSE),"")</f>
        <v/>
      </c>
      <c r="H803" s="33" t="str">
        <f>IFERROR(VLOOKUP($B803,'Tabelas auxiliares'!$A$66:$C$106,3,FALSE),"")</f>
        <v/>
      </c>
      <c r="Y803" s="33" t="str">
        <f t="shared" si="34"/>
        <v/>
      </c>
      <c r="Z803" s="33" t="str">
        <f>IF(T803="","",IF(AND(T803&lt;&gt;'Tabelas auxiliares'!$B$240,T803&lt;&gt;'Tabelas auxiliares'!$B$241,T803&lt;&gt;'Tabelas auxiliares'!$C$240,T803&lt;&gt;'Tabelas auxiliares'!$C$241,T803&lt;&gt;'Tabelas auxiliares'!$D$240),"FOLHA DE PESSOAL",IF(Y803='Tabelas auxiliares'!$A$241,"CUSTEIO",IF(Y803='Tabelas auxiliares'!$A$240,"INVESTIMENTO","ERRO - VERIFICAR"))))</f>
        <v/>
      </c>
      <c r="AA803" s="46" t="str">
        <f t="shared" si="35"/>
        <v/>
      </c>
      <c r="AB803" s="206"/>
      <c r="AC803" s="206"/>
      <c r="AD803" s="26"/>
      <c r="AE803" s="54" t="str">
        <f t="shared" si="36"/>
        <v/>
      </c>
    </row>
    <row r="804" spans="6:31" x14ac:dyDescent="0.25">
      <c r="F804" s="33" t="str">
        <f>IFERROR(VLOOKUP(D804,'Tabelas auxiliares'!$A$3:$B$62,2,FALSE),"")</f>
        <v/>
      </c>
      <c r="G804" s="33" t="str">
        <f>IFERROR(VLOOKUP($B804,'Tabelas auxiliares'!$A$66:$C$106,2,FALSE),"")</f>
        <v/>
      </c>
      <c r="H804" s="33" t="str">
        <f>IFERROR(VLOOKUP($B804,'Tabelas auxiliares'!$A$66:$C$106,3,FALSE),"")</f>
        <v/>
      </c>
      <c r="Y804" s="33" t="str">
        <f t="shared" si="34"/>
        <v/>
      </c>
      <c r="Z804" s="33" t="str">
        <f>IF(T804="","",IF(AND(T804&lt;&gt;'Tabelas auxiliares'!$B$240,T804&lt;&gt;'Tabelas auxiliares'!$B$241,T804&lt;&gt;'Tabelas auxiliares'!$C$240,T804&lt;&gt;'Tabelas auxiliares'!$C$241,T804&lt;&gt;'Tabelas auxiliares'!$D$240),"FOLHA DE PESSOAL",IF(Y804='Tabelas auxiliares'!$A$241,"CUSTEIO",IF(Y804='Tabelas auxiliares'!$A$240,"INVESTIMENTO","ERRO - VERIFICAR"))))</f>
        <v/>
      </c>
      <c r="AA804" s="46" t="str">
        <f t="shared" si="35"/>
        <v/>
      </c>
      <c r="AB804" s="206"/>
      <c r="AC804" s="206"/>
      <c r="AD804" s="26"/>
      <c r="AE804" s="54" t="str">
        <f t="shared" si="36"/>
        <v/>
      </c>
    </row>
    <row r="805" spans="6:31" x14ac:dyDescent="0.25">
      <c r="F805" s="33" t="str">
        <f>IFERROR(VLOOKUP(D805,'Tabelas auxiliares'!$A$3:$B$62,2,FALSE),"")</f>
        <v/>
      </c>
      <c r="G805" s="33" t="str">
        <f>IFERROR(VLOOKUP($B805,'Tabelas auxiliares'!$A$66:$C$106,2,FALSE),"")</f>
        <v/>
      </c>
      <c r="H805" s="33" t="str">
        <f>IFERROR(VLOOKUP($B805,'Tabelas auxiliares'!$A$66:$C$106,3,FALSE),"")</f>
        <v/>
      </c>
      <c r="Y805" s="33" t="str">
        <f t="shared" si="34"/>
        <v/>
      </c>
      <c r="Z805" s="33" t="str">
        <f>IF(T805="","",IF(AND(T805&lt;&gt;'Tabelas auxiliares'!$B$240,T805&lt;&gt;'Tabelas auxiliares'!$B$241,T805&lt;&gt;'Tabelas auxiliares'!$C$240,T805&lt;&gt;'Tabelas auxiliares'!$C$241,T805&lt;&gt;'Tabelas auxiliares'!$D$240),"FOLHA DE PESSOAL",IF(Y805='Tabelas auxiliares'!$A$241,"CUSTEIO",IF(Y805='Tabelas auxiliares'!$A$240,"INVESTIMENTO","ERRO - VERIFICAR"))))</f>
        <v/>
      </c>
      <c r="AA805" s="46" t="str">
        <f t="shared" si="35"/>
        <v/>
      </c>
      <c r="AB805" s="206"/>
      <c r="AC805" s="206"/>
      <c r="AD805" s="26"/>
      <c r="AE805" s="54" t="str">
        <f t="shared" si="36"/>
        <v/>
      </c>
    </row>
    <row r="806" spans="6:31" x14ac:dyDescent="0.25">
      <c r="F806" s="33" t="str">
        <f>IFERROR(VLOOKUP(D806,'Tabelas auxiliares'!$A$3:$B$62,2,FALSE),"")</f>
        <v/>
      </c>
      <c r="G806" s="33" t="str">
        <f>IFERROR(VLOOKUP($B806,'Tabelas auxiliares'!$A$66:$C$106,2,FALSE),"")</f>
        <v/>
      </c>
      <c r="H806" s="33" t="str">
        <f>IFERROR(VLOOKUP($B806,'Tabelas auxiliares'!$A$66:$C$106,3,FALSE),"")</f>
        <v/>
      </c>
      <c r="Y806" s="33" t="str">
        <f t="shared" si="34"/>
        <v/>
      </c>
      <c r="Z806" s="33" t="str">
        <f>IF(T806="","",IF(AND(T806&lt;&gt;'Tabelas auxiliares'!$B$240,T806&lt;&gt;'Tabelas auxiliares'!$B$241,T806&lt;&gt;'Tabelas auxiliares'!$C$240,T806&lt;&gt;'Tabelas auxiliares'!$C$241,T806&lt;&gt;'Tabelas auxiliares'!$D$240),"FOLHA DE PESSOAL",IF(Y806='Tabelas auxiliares'!$A$241,"CUSTEIO",IF(Y806='Tabelas auxiliares'!$A$240,"INVESTIMENTO","ERRO - VERIFICAR"))))</f>
        <v/>
      </c>
      <c r="AA806" s="46" t="str">
        <f t="shared" si="35"/>
        <v/>
      </c>
      <c r="AB806" s="206"/>
      <c r="AC806" s="206"/>
      <c r="AD806" s="26"/>
      <c r="AE806" s="54" t="str">
        <f t="shared" si="36"/>
        <v/>
      </c>
    </row>
    <row r="807" spans="6:31" x14ac:dyDescent="0.25">
      <c r="F807" s="33" t="str">
        <f>IFERROR(VLOOKUP(D807,'Tabelas auxiliares'!$A$3:$B$62,2,FALSE),"")</f>
        <v/>
      </c>
      <c r="G807" s="33" t="str">
        <f>IFERROR(VLOOKUP($B807,'Tabelas auxiliares'!$A$66:$C$106,2,FALSE),"")</f>
        <v/>
      </c>
      <c r="H807" s="33" t="str">
        <f>IFERROR(VLOOKUP($B807,'Tabelas auxiliares'!$A$66:$C$106,3,FALSE),"")</f>
        <v/>
      </c>
      <c r="Y807" s="33" t="str">
        <f t="shared" si="34"/>
        <v/>
      </c>
      <c r="Z807" s="33" t="str">
        <f>IF(T807="","",IF(AND(T807&lt;&gt;'Tabelas auxiliares'!$B$240,T807&lt;&gt;'Tabelas auxiliares'!$B$241,T807&lt;&gt;'Tabelas auxiliares'!$C$240,T807&lt;&gt;'Tabelas auxiliares'!$C$241,T807&lt;&gt;'Tabelas auxiliares'!$D$240),"FOLHA DE PESSOAL",IF(Y807='Tabelas auxiliares'!$A$241,"CUSTEIO",IF(Y807='Tabelas auxiliares'!$A$240,"INVESTIMENTO","ERRO - VERIFICAR"))))</f>
        <v/>
      </c>
      <c r="AA807" s="46" t="str">
        <f t="shared" si="35"/>
        <v/>
      </c>
      <c r="AB807" s="206"/>
      <c r="AC807" s="206"/>
      <c r="AD807" s="26"/>
      <c r="AE807" s="54" t="str">
        <f t="shared" si="36"/>
        <v/>
      </c>
    </row>
    <row r="808" spans="6:31" x14ac:dyDescent="0.25">
      <c r="F808" s="33" t="str">
        <f>IFERROR(VLOOKUP(D808,'Tabelas auxiliares'!$A$3:$B$62,2,FALSE),"")</f>
        <v/>
      </c>
      <c r="G808" s="33" t="str">
        <f>IFERROR(VLOOKUP($B808,'Tabelas auxiliares'!$A$66:$C$106,2,FALSE),"")</f>
        <v/>
      </c>
      <c r="H808" s="33" t="str">
        <f>IFERROR(VLOOKUP($B808,'Tabelas auxiliares'!$A$66:$C$106,3,FALSE),"")</f>
        <v/>
      </c>
      <c r="Y808" s="33" t="str">
        <f t="shared" si="34"/>
        <v/>
      </c>
      <c r="Z808" s="33" t="str">
        <f>IF(T808="","",IF(AND(T808&lt;&gt;'Tabelas auxiliares'!$B$240,T808&lt;&gt;'Tabelas auxiliares'!$B$241,T808&lt;&gt;'Tabelas auxiliares'!$C$240,T808&lt;&gt;'Tabelas auxiliares'!$C$241,T808&lt;&gt;'Tabelas auxiliares'!$D$240),"FOLHA DE PESSOAL",IF(Y808='Tabelas auxiliares'!$A$241,"CUSTEIO",IF(Y808='Tabelas auxiliares'!$A$240,"INVESTIMENTO","ERRO - VERIFICAR"))))</f>
        <v/>
      </c>
      <c r="AA808" s="46" t="str">
        <f t="shared" si="35"/>
        <v/>
      </c>
      <c r="AB808" s="206"/>
      <c r="AC808" s="206"/>
      <c r="AD808" s="26"/>
      <c r="AE808" s="54" t="str">
        <f t="shared" si="36"/>
        <v/>
      </c>
    </row>
    <row r="809" spans="6:31" x14ac:dyDescent="0.25">
      <c r="F809" s="33" t="str">
        <f>IFERROR(VLOOKUP(D809,'Tabelas auxiliares'!$A$3:$B$62,2,FALSE),"")</f>
        <v/>
      </c>
      <c r="G809" s="33" t="str">
        <f>IFERROR(VLOOKUP($B809,'Tabelas auxiliares'!$A$66:$C$106,2,FALSE),"")</f>
        <v/>
      </c>
      <c r="H809" s="33" t="str">
        <f>IFERROR(VLOOKUP($B809,'Tabelas auxiliares'!$A$66:$C$106,3,FALSE),"")</f>
        <v/>
      </c>
      <c r="Y809" s="33" t="str">
        <f t="shared" si="34"/>
        <v/>
      </c>
      <c r="Z809" s="33" t="str">
        <f>IF(T809="","",IF(AND(T809&lt;&gt;'Tabelas auxiliares'!$B$240,T809&lt;&gt;'Tabelas auxiliares'!$B$241,T809&lt;&gt;'Tabelas auxiliares'!$C$240,T809&lt;&gt;'Tabelas auxiliares'!$C$241,T809&lt;&gt;'Tabelas auxiliares'!$D$240),"FOLHA DE PESSOAL",IF(Y809='Tabelas auxiliares'!$A$241,"CUSTEIO",IF(Y809='Tabelas auxiliares'!$A$240,"INVESTIMENTO","ERRO - VERIFICAR"))))</f>
        <v/>
      </c>
      <c r="AA809" s="46" t="str">
        <f t="shared" si="35"/>
        <v/>
      </c>
      <c r="AB809" s="206"/>
      <c r="AC809" s="206"/>
      <c r="AD809" s="26"/>
      <c r="AE809" s="54" t="str">
        <f t="shared" si="36"/>
        <v/>
      </c>
    </row>
    <row r="810" spans="6:31" x14ac:dyDescent="0.25">
      <c r="F810" s="33" t="str">
        <f>IFERROR(VLOOKUP(D810,'Tabelas auxiliares'!$A$3:$B$62,2,FALSE),"")</f>
        <v/>
      </c>
      <c r="G810" s="33" t="str">
        <f>IFERROR(VLOOKUP($B810,'Tabelas auxiliares'!$A$66:$C$106,2,FALSE),"")</f>
        <v/>
      </c>
      <c r="H810" s="33" t="str">
        <f>IFERROR(VLOOKUP($B810,'Tabelas auxiliares'!$A$66:$C$106,3,FALSE),"")</f>
        <v/>
      </c>
      <c r="Y810" s="33" t="str">
        <f t="shared" si="34"/>
        <v/>
      </c>
      <c r="Z810" s="33" t="str">
        <f>IF(T810="","",IF(AND(T810&lt;&gt;'Tabelas auxiliares'!$B$240,T810&lt;&gt;'Tabelas auxiliares'!$B$241,T810&lt;&gt;'Tabelas auxiliares'!$C$240,T810&lt;&gt;'Tabelas auxiliares'!$C$241,T810&lt;&gt;'Tabelas auxiliares'!$D$240),"FOLHA DE PESSOAL",IF(Y810='Tabelas auxiliares'!$A$241,"CUSTEIO",IF(Y810='Tabelas auxiliares'!$A$240,"INVESTIMENTO","ERRO - VERIFICAR"))))</f>
        <v/>
      </c>
      <c r="AA810" s="46" t="str">
        <f t="shared" si="35"/>
        <v/>
      </c>
      <c r="AB810" s="206"/>
      <c r="AC810" s="206"/>
      <c r="AD810" s="26"/>
      <c r="AE810" s="54" t="str">
        <f t="shared" si="36"/>
        <v/>
      </c>
    </row>
    <row r="811" spans="6:31" x14ac:dyDescent="0.25">
      <c r="F811" s="33" t="str">
        <f>IFERROR(VLOOKUP(D811,'Tabelas auxiliares'!$A$3:$B$62,2,FALSE),"")</f>
        <v/>
      </c>
      <c r="G811" s="33" t="str">
        <f>IFERROR(VLOOKUP($B811,'Tabelas auxiliares'!$A$66:$C$106,2,FALSE),"")</f>
        <v/>
      </c>
      <c r="H811" s="33" t="str">
        <f>IFERROR(VLOOKUP($B811,'Tabelas auxiliares'!$A$66:$C$106,3,FALSE),"")</f>
        <v/>
      </c>
      <c r="Y811" s="33" t="str">
        <f t="shared" si="34"/>
        <v/>
      </c>
      <c r="Z811" s="33" t="str">
        <f>IF(T811="","",IF(AND(T811&lt;&gt;'Tabelas auxiliares'!$B$240,T811&lt;&gt;'Tabelas auxiliares'!$B$241,T811&lt;&gt;'Tabelas auxiliares'!$C$240,T811&lt;&gt;'Tabelas auxiliares'!$C$241,T811&lt;&gt;'Tabelas auxiliares'!$D$240),"FOLHA DE PESSOAL",IF(Y811='Tabelas auxiliares'!$A$241,"CUSTEIO",IF(Y811='Tabelas auxiliares'!$A$240,"INVESTIMENTO","ERRO - VERIFICAR"))))</f>
        <v/>
      </c>
      <c r="AA811" s="46" t="str">
        <f t="shared" si="35"/>
        <v/>
      </c>
      <c r="AB811" s="206"/>
      <c r="AC811" s="206"/>
      <c r="AD811" s="26"/>
      <c r="AE811" s="54" t="str">
        <f t="shared" si="36"/>
        <v/>
      </c>
    </row>
    <row r="812" spans="6:31" x14ac:dyDescent="0.25">
      <c r="F812" s="33" t="str">
        <f>IFERROR(VLOOKUP(D812,'Tabelas auxiliares'!$A$3:$B$62,2,FALSE),"")</f>
        <v/>
      </c>
      <c r="G812" s="33" t="str">
        <f>IFERROR(VLOOKUP($B812,'Tabelas auxiliares'!$A$66:$C$106,2,FALSE),"")</f>
        <v/>
      </c>
      <c r="H812" s="33" t="str">
        <f>IFERROR(VLOOKUP($B812,'Tabelas auxiliares'!$A$66:$C$106,3,FALSE),"")</f>
        <v/>
      </c>
      <c r="Y812" s="33" t="str">
        <f t="shared" ref="Y812:Y875" si="37">LEFT(V812,1)</f>
        <v/>
      </c>
      <c r="Z812" s="33" t="str">
        <f>IF(T812="","",IF(AND(T812&lt;&gt;'Tabelas auxiliares'!$B$240,T812&lt;&gt;'Tabelas auxiliares'!$B$241,T812&lt;&gt;'Tabelas auxiliares'!$C$240,T812&lt;&gt;'Tabelas auxiliares'!$C$241,T812&lt;&gt;'Tabelas auxiliares'!$D$240),"FOLHA DE PESSOAL",IF(Y812='Tabelas auxiliares'!$A$241,"CUSTEIO",IF(Y812='Tabelas auxiliares'!$A$240,"INVESTIMENTO","ERRO - VERIFICAR"))))</f>
        <v/>
      </c>
      <c r="AA812" s="46" t="str">
        <f t="shared" si="35"/>
        <v/>
      </c>
      <c r="AB812" s="206"/>
      <c r="AC812" s="206"/>
      <c r="AD812" s="26"/>
      <c r="AE812" s="54" t="str">
        <f t="shared" si="36"/>
        <v/>
      </c>
    </row>
    <row r="813" spans="6:31" x14ac:dyDescent="0.25">
      <c r="F813" s="33" t="str">
        <f>IFERROR(VLOOKUP(D813,'Tabelas auxiliares'!$A$3:$B$62,2,FALSE),"")</f>
        <v/>
      </c>
      <c r="G813" s="33" t="str">
        <f>IFERROR(VLOOKUP($B813,'Tabelas auxiliares'!$A$66:$C$106,2,FALSE),"")</f>
        <v/>
      </c>
      <c r="H813" s="33" t="str">
        <f>IFERROR(VLOOKUP($B813,'Tabelas auxiliares'!$A$66:$C$106,3,FALSE),"")</f>
        <v/>
      </c>
      <c r="Y813" s="33" t="str">
        <f t="shared" si="37"/>
        <v/>
      </c>
      <c r="Z813" s="33" t="str">
        <f>IF(T813="","",IF(AND(T813&lt;&gt;'Tabelas auxiliares'!$B$240,T813&lt;&gt;'Tabelas auxiliares'!$B$241,T813&lt;&gt;'Tabelas auxiliares'!$C$240,T813&lt;&gt;'Tabelas auxiliares'!$C$241,T813&lt;&gt;'Tabelas auxiliares'!$D$240),"FOLHA DE PESSOAL",IF(Y813='Tabelas auxiliares'!$A$241,"CUSTEIO",IF(Y813='Tabelas auxiliares'!$A$240,"INVESTIMENTO","ERRO - VERIFICAR"))))</f>
        <v/>
      </c>
      <c r="AA813" s="46" t="str">
        <f t="shared" ref="AA813:AA876" si="38">IF(AB813+AC813+AD813&lt;&gt;0,AB813+AC813+AD813,"")</f>
        <v/>
      </c>
      <c r="AB813" s="206"/>
      <c r="AC813" s="206"/>
      <c r="AD813" s="26"/>
      <c r="AE813" s="54" t="str">
        <f t="shared" si="36"/>
        <v/>
      </c>
    </row>
    <row r="814" spans="6:31" x14ac:dyDescent="0.25">
      <c r="F814" s="33" t="str">
        <f>IFERROR(VLOOKUP(D814,'Tabelas auxiliares'!$A$3:$B$62,2,FALSE),"")</f>
        <v/>
      </c>
      <c r="G814" s="33" t="str">
        <f>IFERROR(VLOOKUP($B814,'Tabelas auxiliares'!$A$66:$C$106,2,FALSE),"")</f>
        <v/>
      </c>
      <c r="H814" s="33" t="str">
        <f>IFERROR(VLOOKUP($B814,'Tabelas auxiliares'!$A$66:$C$106,3,FALSE),"")</f>
        <v/>
      </c>
      <c r="Y814" s="33" t="str">
        <f t="shared" si="37"/>
        <v/>
      </c>
      <c r="Z814" s="33" t="str">
        <f>IF(T814="","",IF(AND(T814&lt;&gt;'Tabelas auxiliares'!$B$240,T814&lt;&gt;'Tabelas auxiliares'!$B$241,T814&lt;&gt;'Tabelas auxiliares'!$C$240,T814&lt;&gt;'Tabelas auxiliares'!$C$241,T814&lt;&gt;'Tabelas auxiliares'!$D$240),"FOLHA DE PESSOAL",IF(Y814='Tabelas auxiliares'!$A$241,"CUSTEIO",IF(Y814='Tabelas auxiliares'!$A$240,"INVESTIMENTO","ERRO - VERIFICAR"))))</f>
        <v/>
      </c>
      <c r="AA814" s="46" t="str">
        <f t="shared" si="38"/>
        <v/>
      </c>
      <c r="AB814" s="206"/>
      <c r="AC814" s="206"/>
      <c r="AD814" s="26"/>
      <c r="AE814" s="54" t="str">
        <f t="shared" si="36"/>
        <v/>
      </c>
    </row>
    <row r="815" spans="6:31" x14ac:dyDescent="0.25">
      <c r="F815" s="33" t="str">
        <f>IFERROR(VLOOKUP(D815,'Tabelas auxiliares'!$A$3:$B$62,2,FALSE),"")</f>
        <v/>
      </c>
      <c r="G815" s="33" t="str">
        <f>IFERROR(VLOOKUP($B815,'Tabelas auxiliares'!$A$66:$C$106,2,FALSE),"")</f>
        <v/>
      </c>
      <c r="H815" s="33" t="str">
        <f>IFERROR(VLOOKUP($B815,'Tabelas auxiliares'!$A$66:$C$106,3,FALSE),"")</f>
        <v/>
      </c>
      <c r="Y815" s="33" t="str">
        <f t="shared" si="37"/>
        <v/>
      </c>
      <c r="Z815" s="33" t="str">
        <f>IF(T815="","",IF(AND(T815&lt;&gt;'Tabelas auxiliares'!$B$240,T815&lt;&gt;'Tabelas auxiliares'!$B$241,T815&lt;&gt;'Tabelas auxiliares'!$C$240,T815&lt;&gt;'Tabelas auxiliares'!$C$241,T815&lt;&gt;'Tabelas auxiliares'!$D$240),"FOLHA DE PESSOAL",IF(Y815='Tabelas auxiliares'!$A$241,"CUSTEIO",IF(Y815='Tabelas auxiliares'!$A$240,"INVESTIMENTO","ERRO - VERIFICAR"))))</f>
        <v/>
      </c>
      <c r="AA815" s="46" t="str">
        <f t="shared" si="38"/>
        <v/>
      </c>
      <c r="AB815" s="206"/>
      <c r="AC815" s="206"/>
      <c r="AD815" s="26"/>
      <c r="AE815" s="54" t="str">
        <f t="shared" si="36"/>
        <v/>
      </c>
    </row>
    <row r="816" spans="6:31" x14ac:dyDescent="0.25">
      <c r="F816" s="33" t="str">
        <f>IFERROR(VLOOKUP(D816,'Tabelas auxiliares'!$A$3:$B$62,2,FALSE),"")</f>
        <v/>
      </c>
      <c r="G816" s="33" t="str">
        <f>IFERROR(VLOOKUP($B816,'Tabelas auxiliares'!$A$66:$C$106,2,FALSE),"")</f>
        <v/>
      </c>
      <c r="H816" s="33" t="str">
        <f>IFERROR(VLOOKUP($B816,'Tabelas auxiliares'!$A$66:$C$106,3,FALSE),"")</f>
        <v/>
      </c>
      <c r="Y816" s="33" t="str">
        <f t="shared" si="37"/>
        <v/>
      </c>
      <c r="Z816" s="33" t="str">
        <f>IF(T816="","",IF(AND(T816&lt;&gt;'Tabelas auxiliares'!$B$240,T816&lt;&gt;'Tabelas auxiliares'!$B$241,T816&lt;&gt;'Tabelas auxiliares'!$C$240,T816&lt;&gt;'Tabelas auxiliares'!$C$241,T816&lt;&gt;'Tabelas auxiliares'!$D$240),"FOLHA DE PESSOAL",IF(Y816='Tabelas auxiliares'!$A$241,"CUSTEIO",IF(Y816='Tabelas auxiliares'!$A$240,"INVESTIMENTO","ERRO - VERIFICAR"))))</f>
        <v/>
      </c>
      <c r="AA816" s="46" t="str">
        <f t="shared" si="38"/>
        <v/>
      </c>
      <c r="AB816" s="206"/>
      <c r="AC816" s="206"/>
      <c r="AD816" s="26"/>
      <c r="AE816" s="54" t="str">
        <f t="shared" si="36"/>
        <v/>
      </c>
    </row>
    <row r="817" spans="6:31" x14ac:dyDescent="0.25">
      <c r="F817" s="33" t="str">
        <f>IFERROR(VLOOKUP(D817,'Tabelas auxiliares'!$A$3:$B$62,2,FALSE),"")</f>
        <v/>
      </c>
      <c r="G817" s="33" t="str">
        <f>IFERROR(VLOOKUP($B817,'Tabelas auxiliares'!$A$66:$C$106,2,FALSE),"")</f>
        <v/>
      </c>
      <c r="H817" s="33" t="str">
        <f>IFERROR(VLOOKUP($B817,'Tabelas auxiliares'!$A$66:$C$106,3,FALSE),"")</f>
        <v/>
      </c>
      <c r="Y817" s="33" t="str">
        <f t="shared" si="37"/>
        <v/>
      </c>
      <c r="Z817" s="33" t="str">
        <f>IF(T817="","",IF(AND(T817&lt;&gt;'Tabelas auxiliares'!$B$240,T817&lt;&gt;'Tabelas auxiliares'!$B$241,T817&lt;&gt;'Tabelas auxiliares'!$C$240,T817&lt;&gt;'Tabelas auxiliares'!$C$241,T817&lt;&gt;'Tabelas auxiliares'!$D$240),"FOLHA DE PESSOAL",IF(Y817='Tabelas auxiliares'!$A$241,"CUSTEIO",IF(Y817='Tabelas auxiliares'!$A$240,"INVESTIMENTO","ERRO - VERIFICAR"))))</f>
        <v/>
      </c>
      <c r="AA817" s="46" t="str">
        <f t="shared" si="38"/>
        <v/>
      </c>
      <c r="AB817" s="206"/>
      <c r="AC817" s="206"/>
      <c r="AD817" s="26"/>
      <c r="AE817" s="54" t="str">
        <f t="shared" si="36"/>
        <v/>
      </c>
    </row>
    <row r="818" spans="6:31" x14ac:dyDescent="0.25">
      <c r="F818" s="33" t="str">
        <f>IFERROR(VLOOKUP(D818,'Tabelas auxiliares'!$A$3:$B$62,2,FALSE),"")</f>
        <v/>
      </c>
      <c r="G818" s="33" t="str">
        <f>IFERROR(VLOOKUP($B818,'Tabelas auxiliares'!$A$66:$C$106,2,FALSE),"")</f>
        <v/>
      </c>
      <c r="H818" s="33" t="str">
        <f>IFERROR(VLOOKUP($B818,'Tabelas auxiliares'!$A$66:$C$106,3,FALSE),"")</f>
        <v/>
      </c>
      <c r="Y818" s="33" t="str">
        <f t="shared" si="37"/>
        <v/>
      </c>
      <c r="Z818" s="33" t="str">
        <f>IF(T818="","",IF(AND(T818&lt;&gt;'Tabelas auxiliares'!$B$240,T818&lt;&gt;'Tabelas auxiliares'!$B$241,T818&lt;&gt;'Tabelas auxiliares'!$C$240,T818&lt;&gt;'Tabelas auxiliares'!$C$241,T818&lt;&gt;'Tabelas auxiliares'!$D$240),"FOLHA DE PESSOAL",IF(Y818='Tabelas auxiliares'!$A$241,"CUSTEIO",IF(Y818='Tabelas auxiliares'!$A$240,"INVESTIMENTO","ERRO - VERIFICAR"))))</f>
        <v/>
      </c>
      <c r="AA818" s="46" t="str">
        <f t="shared" si="38"/>
        <v/>
      </c>
      <c r="AB818" s="206"/>
      <c r="AC818" s="206"/>
      <c r="AD818" s="26"/>
      <c r="AE818" s="54" t="str">
        <f t="shared" si="36"/>
        <v/>
      </c>
    </row>
    <row r="819" spans="6:31" x14ac:dyDescent="0.25">
      <c r="F819" s="33" t="str">
        <f>IFERROR(VLOOKUP(D819,'Tabelas auxiliares'!$A$3:$B$62,2,FALSE),"")</f>
        <v/>
      </c>
      <c r="G819" s="33" t="str">
        <f>IFERROR(VLOOKUP($B819,'Tabelas auxiliares'!$A$66:$C$106,2,FALSE),"")</f>
        <v/>
      </c>
      <c r="H819" s="33" t="str">
        <f>IFERROR(VLOOKUP($B819,'Tabelas auxiliares'!$A$66:$C$106,3,FALSE),"")</f>
        <v/>
      </c>
      <c r="Y819" s="33" t="str">
        <f t="shared" si="37"/>
        <v/>
      </c>
      <c r="Z819" s="33" t="str">
        <f>IF(T819="","",IF(AND(T819&lt;&gt;'Tabelas auxiliares'!$B$240,T819&lt;&gt;'Tabelas auxiliares'!$B$241,T819&lt;&gt;'Tabelas auxiliares'!$C$240,T819&lt;&gt;'Tabelas auxiliares'!$C$241,T819&lt;&gt;'Tabelas auxiliares'!$D$240),"FOLHA DE PESSOAL",IF(Y819='Tabelas auxiliares'!$A$241,"CUSTEIO",IF(Y819='Tabelas auxiliares'!$A$240,"INVESTIMENTO","ERRO - VERIFICAR"))))</f>
        <v/>
      </c>
      <c r="AA819" s="46" t="str">
        <f t="shared" si="38"/>
        <v/>
      </c>
      <c r="AB819" s="206"/>
      <c r="AC819" s="206"/>
      <c r="AD819" s="26"/>
      <c r="AE819" s="54" t="str">
        <f t="shared" si="36"/>
        <v/>
      </c>
    </row>
    <row r="820" spans="6:31" x14ac:dyDescent="0.25">
      <c r="F820" s="33" t="str">
        <f>IFERROR(VLOOKUP(D820,'Tabelas auxiliares'!$A$3:$B$62,2,FALSE),"")</f>
        <v/>
      </c>
      <c r="G820" s="33" t="str">
        <f>IFERROR(VLOOKUP($B820,'Tabelas auxiliares'!$A$66:$C$106,2,FALSE),"")</f>
        <v/>
      </c>
      <c r="H820" s="33" t="str">
        <f>IFERROR(VLOOKUP($B820,'Tabelas auxiliares'!$A$66:$C$106,3,FALSE),"")</f>
        <v/>
      </c>
      <c r="Y820" s="33" t="str">
        <f t="shared" si="37"/>
        <v/>
      </c>
      <c r="Z820" s="33" t="str">
        <f>IF(T820="","",IF(AND(T820&lt;&gt;'Tabelas auxiliares'!$B$240,T820&lt;&gt;'Tabelas auxiliares'!$B$241,T820&lt;&gt;'Tabelas auxiliares'!$C$240,T820&lt;&gt;'Tabelas auxiliares'!$C$241,T820&lt;&gt;'Tabelas auxiliares'!$D$240),"FOLHA DE PESSOAL",IF(Y820='Tabelas auxiliares'!$A$241,"CUSTEIO",IF(Y820='Tabelas auxiliares'!$A$240,"INVESTIMENTO","ERRO - VERIFICAR"))))</f>
        <v/>
      </c>
      <c r="AA820" s="46" t="str">
        <f t="shared" si="38"/>
        <v/>
      </c>
      <c r="AB820" s="206"/>
      <c r="AC820" s="206"/>
      <c r="AD820" s="26"/>
      <c r="AE820" s="54" t="str">
        <f t="shared" si="36"/>
        <v/>
      </c>
    </row>
    <row r="821" spans="6:31" x14ac:dyDescent="0.25">
      <c r="F821" s="33" t="str">
        <f>IFERROR(VLOOKUP(D821,'Tabelas auxiliares'!$A$3:$B$62,2,FALSE),"")</f>
        <v/>
      </c>
      <c r="G821" s="33" t="str">
        <f>IFERROR(VLOOKUP($B821,'Tabelas auxiliares'!$A$66:$C$106,2,FALSE),"")</f>
        <v/>
      </c>
      <c r="H821" s="33" t="str">
        <f>IFERROR(VLOOKUP($B821,'Tabelas auxiliares'!$A$66:$C$106,3,FALSE),"")</f>
        <v/>
      </c>
      <c r="Y821" s="33" t="str">
        <f t="shared" si="37"/>
        <v/>
      </c>
      <c r="Z821" s="33" t="str">
        <f>IF(T821="","",IF(AND(T821&lt;&gt;'Tabelas auxiliares'!$B$240,T821&lt;&gt;'Tabelas auxiliares'!$B$241,T821&lt;&gt;'Tabelas auxiliares'!$C$240,T821&lt;&gt;'Tabelas auxiliares'!$C$241,T821&lt;&gt;'Tabelas auxiliares'!$D$240),"FOLHA DE PESSOAL",IF(Y821='Tabelas auxiliares'!$A$241,"CUSTEIO",IF(Y821='Tabelas auxiliares'!$A$240,"INVESTIMENTO","ERRO - VERIFICAR"))))</f>
        <v/>
      </c>
      <c r="AA821" s="46" t="str">
        <f t="shared" si="38"/>
        <v/>
      </c>
      <c r="AB821" s="206"/>
      <c r="AC821" s="206"/>
      <c r="AD821" s="26"/>
      <c r="AE821" s="54" t="str">
        <f t="shared" si="36"/>
        <v/>
      </c>
    </row>
    <row r="822" spans="6:31" x14ac:dyDescent="0.25">
      <c r="F822" s="33" t="str">
        <f>IFERROR(VLOOKUP(D822,'Tabelas auxiliares'!$A$3:$B$62,2,FALSE),"")</f>
        <v/>
      </c>
      <c r="G822" s="33" t="str">
        <f>IFERROR(VLOOKUP($B822,'Tabelas auxiliares'!$A$66:$C$106,2,FALSE),"")</f>
        <v/>
      </c>
      <c r="H822" s="33" t="str">
        <f>IFERROR(VLOOKUP($B822,'Tabelas auxiliares'!$A$66:$C$106,3,FALSE),"")</f>
        <v/>
      </c>
      <c r="Y822" s="33" t="str">
        <f t="shared" si="37"/>
        <v/>
      </c>
      <c r="Z822" s="33" t="str">
        <f>IF(T822="","",IF(AND(T822&lt;&gt;'Tabelas auxiliares'!$B$240,T822&lt;&gt;'Tabelas auxiliares'!$B$241,T822&lt;&gt;'Tabelas auxiliares'!$C$240,T822&lt;&gt;'Tabelas auxiliares'!$C$241,T822&lt;&gt;'Tabelas auxiliares'!$D$240),"FOLHA DE PESSOAL",IF(Y822='Tabelas auxiliares'!$A$241,"CUSTEIO",IF(Y822='Tabelas auxiliares'!$A$240,"INVESTIMENTO","ERRO - VERIFICAR"))))</f>
        <v/>
      </c>
      <c r="AA822" s="46" t="str">
        <f t="shared" si="38"/>
        <v/>
      </c>
      <c r="AB822" s="206"/>
      <c r="AC822" s="206"/>
      <c r="AD822" s="26"/>
      <c r="AE822" s="54" t="str">
        <f t="shared" si="36"/>
        <v/>
      </c>
    </row>
    <row r="823" spans="6:31" x14ac:dyDescent="0.25">
      <c r="F823" s="33" t="str">
        <f>IFERROR(VLOOKUP(D823,'Tabelas auxiliares'!$A$3:$B$62,2,FALSE),"")</f>
        <v/>
      </c>
      <c r="G823" s="33" t="str">
        <f>IFERROR(VLOOKUP($B823,'Tabelas auxiliares'!$A$66:$C$106,2,FALSE),"")</f>
        <v/>
      </c>
      <c r="H823" s="33" t="str">
        <f>IFERROR(VLOOKUP($B823,'Tabelas auxiliares'!$A$66:$C$106,3,FALSE),"")</f>
        <v/>
      </c>
      <c r="Y823" s="33" t="str">
        <f t="shared" si="37"/>
        <v/>
      </c>
      <c r="Z823" s="33" t="str">
        <f>IF(T823="","",IF(AND(T823&lt;&gt;'Tabelas auxiliares'!$B$240,T823&lt;&gt;'Tabelas auxiliares'!$B$241,T823&lt;&gt;'Tabelas auxiliares'!$C$240,T823&lt;&gt;'Tabelas auxiliares'!$C$241,T823&lt;&gt;'Tabelas auxiliares'!$D$240),"FOLHA DE PESSOAL",IF(Y823='Tabelas auxiliares'!$A$241,"CUSTEIO",IF(Y823='Tabelas auxiliares'!$A$240,"INVESTIMENTO","ERRO - VERIFICAR"))))</f>
        <v/>
      </c>
      <c r="AA823" s="46" t="str">
        <f t="shared" si="38"/>
        <v/>
      </c>
      <c r="AB823" s="206"/>
      <c r="AC823" s="206"/>
      <c r="AD823" s="26"/>
      <c r="AE823" s="54" t="str">
        <f t="shared" si="36"/>
        <v/>
      </c>
    </row>
    <row r="824" spans="6:31" x14ac:dyDescent="0.25">
      <c r="F824" s="33" t="str">
        <f>IFERROR(VLOOKUP(D824,'Tabelas auxiliares'!$A$3:$B$62,2,FALSE),"")</f>
        <v/>
      </c>
      <c r="G824" s="33" t="str">
        <f>IFERROR(VLOOKUP($B824,'Tabelas auxiliares'!$A$66:$C$106,2,FALSE),"")</f>
        <v/>
      </c>
      <c r="H824" s="33" t="str">
        <f>IFERROR(VLOOKUP($B824,'Tabelas auxiliares'!$A$66:$C$106,3,FALSE),"")</f>
        <v/>
      </c>
      <c r="Y824" s="33" t="str">
        <f t="shared" si="37"/>
        <v/>
      </c>
      <c r="Z824" s="33" t="str">
        <f>IF(T824="","",IF(AND(T824&lt;&gt;'Tabelas auxiliares'!$B$240,T824&lt;&gt;'Tabelas auxiliares'!$B$241,T824&lt;&gt;'Tabelas auxiliares'!$C$240,T824&lt;&gt;'Tabelas auxiliares'!$C$241,T824&lt;&gt;'Tabelas auxiliares'!$D$240),"FOLHA DE PESSOAL",IF(Y824='Tabelas auxiliares'!$A$241,"CUSTEIO",IF(Y824='Tabelas auxiliares'!$A$240,"INVESTIMENTO","ERRO - VERIFICAR"))))</f>
        <v/>
      </c>
      <c r="AA824" s="46" t="str">
        <f t="shared" si="38"/>
        <v/>
      </c>
      <c r="AB824" s="206"/>
      <c r="AC824" s="206"/>
      <c r="AD824" s="26"/>
      <c r="AE824" s="54" t="str">
        <f t="shared" si="36"/>
        <v/>
      </c>
    </row>
    <row r="825" spans="6:31" x14ac:dyDescent="0.25">
      <c r="F825" s="33" t="str">
        <f>IFERROR(VLOOKUP(D825,'Tabelas auxiliares'!$A$3:$B$62,2,FALSE),"")</f>
        <v/>
      </c>
      <c r="G825" s="33" t="str">
        <f>IFERROR(VLOOKUP($B825,'Tabelas auxiliares'!$A$66:$C$106,2,FALSE),"")</f>
        <v/>
      </c>
      <c r="H825" s="33" t="str">
        <f>IFERROR(VLOOKUP($B825,'Tabelas auxiliares'!$A$66:$C$106,3,FALSE),"")</f>
        <v/>
      </c>
      <c r="Y825" s="33" t="str">
        <f t="shared" si="37"/>
        <v/>
      </c>
      <c r="Z825" s="33" t="str">
        <f>IF(T825="","",IF(AND(T825&lt;&gt;'Tabelas auxiliares'!$B$240,T825&lt;&gt;'Tabelas auxiliares'!$B$241,T825&lt;&gt;'Tabelas auxiliares'!$C$240,T825&lt;&gt;'Tabelas auxiliares'!$C$241,T825&lt;&gt;'Tabelas auxiliares'!$D$240),"FOLHA DE PESSOAL",IF(Y825='Tabelas auxiliares'!$A$241,"CUSTEIO",IF(Y825='Tabelas auxiliares'!$A$240,"INVESTIMENTO","ERRO - VERIFICAR"))))</f>
        <v/>
      </c>
      <c r="AA825" s="46" t="str">
        <f t="shared" si="38"/>
        <v/>
      </c>
      <c r="AB825" s="206"/>
      <c r="AC825" s="206"/>
      <c r="AD825" s="26"/>
      <c r="AE825" s="54" t="str">
        <f t="shared" si="36"/>
        <v/>
      </c>
    </row>
    <row r="826" spans="6:31" x14ac:dyDescent="0.25">
      <c r="F826" s="33" t="str">
        <f>IFERROR(VLOOKUP(D826,'Tabelas auxiliares'!$A$3:$B$62,2,FALSE),"")</f>
        <v/>
      </c>
      <c r="G826" s="33" t="str">
        <f>IFERROR(VLOOKUP($B826,'Tabelas auxiliares'!$A$66:$C$106,2,FALSE),"")</f>
        <v/>
      </c>
      <c r="H826" s="33" t="str">
        <f>IFERROR(VLOOKUP($B826,'Tabelas auxiliares'!$A$66:$C$106,3,FALSE),"")</f>
        <v/>
      </c>
      <c r="Y826" s="33" t="str">
        <f t="shared" si="37"/>
        <v/>
      </c>
      <c r="Z826" s="33" t="str">
        <f>IF(T826="","",IF(AND(T826&lt;&gt;'Tabelas auxiliares'!$B$240,T826&lt;&gt;'Tabelas auxiliares'!$B$241,T826&lt;&gt;'Tabelas auxiliares'!$C$240,T826&lt;&gt;'Tabelas auxiliares'!$C$241,T826&lt;&gt;'Tabelas auxiliares'!$D$240),"FOLHA DE PESSOAL",IF(Y826='Tabelas auxiliares'!$A$241,"CUSTEIO",IF(Y826='Tabelas auxiliares'!$A$240,"INVESTIMENTO","ERRO - VERIFICAR"))))</f>
        <v/>
      </c>
      <c r="AA826" s="46" t="str">
        <f t="shared" si="38"/>
        <v/>
      </c>
      <c r="AB826" s="206"/>
      <c r="AC826" s="206"/>
      <c r="AD826" s="26"/>
      <c r="AE826" s="54" t="str">
        <f t="shared" si="36"/>
        <v/>
      </c>
    </row>
    <row r="827" spans="6:31" x14ac:dyDescent="0.25">
      <c r="F827" s="33" t="str">
        <f>IFERROR(VLOOKUP(D827,'Tabelas auxiliares'!$A$3:$B$62,2,FALSE),"")</f>
        <v/>
      </c>
      <c r="G827" s="33" t="str">
        <f>IFERROR(VLOOKUP($B827,'Tabelas auxiliares'!$A$66:$C$106,2,FALSE),"")</f>
        <v/>
      </c>
      <c r="H827" s="33" t="str">
        <f>IFERROR(VLOOKUP($B827,'Tabelas auxiliares'!$A$66:$C$106,3,FALSE),"")</f>
        <v/>
      </c>
      <c r="Y827" s="33" t="str">
        <f t="shared" si="37"/>
        <v/>
      </c>
      <c r="Z827" s="33" t="str">
        <f>IF(T827="","",IF(AND(T827&lt;&gt;'Tabelas auxiliares'!$B$240,T827&lt;&gt;'Tabelas auxiliares'!$B$241,T827&lt;&gt;'Tabelas auxiliares'!$C$240,T827&lt;&gt;'Tabelas auxiliares'!$C$241,T827&lt;&gt;'Tabelas auxiliares'!$D$240),"FOLHA DE PESSOAL",IF(Y827='Tabelas auxiliares'!$A$241,"CUSTEIO",IF(Y827='Tabelas auxiliares'!$A$240,"INVESTIMENTO","ERRO - VERIFICAR"))))</f>
        <v/>
      </c>
      <c r="AA827" s="46" t="str">
        <f t="shared" si="38"/>
        <v/>
      </c>
      <c r="AB827" s="206"/>
      <c r="AC827" s="206"/>
      <c r="AD827" s="26"/>
      <c r="AE827" s="54" t="str">
        <f t="shared" si="36"/>
        <v/>
      </c>
    </row>
    <row r="828" spans="6:31" x14ac:dyDescent="0.25">
      <c r="F828" s="33" t="str">
        <f>IFERROR(VLOOKUP(D828,'Tabelas auxiliares'!$A$3:$B$62,2,FALSE),"")</f>
        <v/>
      </c>
      <c r="G828" s="33" t="str">
        <f>IFERROR(VLOOKUP($B828,'Tabelas auxiliares'!$A$66:$C$106,2,FALSE),"")</f>
        <v/>
      </c>
      <c r="H828" s="33" t="str">
        <f>IFERROR(VLOOKUP($B828,'Tabelas auxiliares'!$A$66:$C$106,3,FALSE),"")</f>
        <v/>
      </c>
      <c r="Y828" s="33" t="str">
        <f t="shared" si="37"/>
        <v/>
      </c>
      <c r="Z828" s="33" t="str">
        <f>IF(T828="","",IF(AND(T828&lt;&gt;'Tabelas auxiliares'!$B$240,T828&lt;&gt;'Tabelas auxiliares'!$B$241,T828&lt;&gt;'Tabelas auxiliares'!$C$240,T828&lt;&gt;'Tabelas auxiliares'!$C$241,T828&lt;&gt;'Tabelas auxiliares'!$D$240),"FOLHA DE PESSOAL",IF(Y828='Tabelas auxiliares'!$A$241,"CUSTEIO",IF(Y828='Tabelas auxiliares'!$A$240,"INVESTIMENTO","ERRO - VERIFICAR"))))</f>
        <v/>
      </c>
      <c r="AA828" s="46" t="str">
        <f t="shared" si="38"/>
        <v/>
      </c>
      <c r="AB828" s="206"/>
      <c r="AC828" s="206"/>
      <c r="AD828" s="26"/>
      <c r="AE828" s="54" t="str">
        <f t="shared" si="36"/>
        <v/>
      </c>
    </row>
    <row r="829" spans="6:31" x14ac:dyDescent="0.25">
      <c r="F829" s="33" t="str">
        <f>IFERROR(VLOOKUP(D829,'Tabelas auxiliares'!$A$3:$B$62,2,FALSE),"")</f>
        <v/>
      </c>
      <c r="G829" s="33" t="str">
        <f>IFERROR(VLOOKUP($B829,'Tabelas auxiliares'!$A$66:$C$106,2,FALSE),"")</f>
        <v/>
      </c>
      <c r="H829" s="33" t="str">
        <f>IFERROR(VLOOKUP($B829,'Tabelas auxiliares'!$A$66:$C$106,3,FALSE),"")</f>
        <v/>
      </c>
      <c r="Y829" s="33" t="str">
        <f t="shared" si="37"/>
        <v/>
      </c>
      <c r="Z829" s="33" t="str">
        <f>IF(T829="","",IF(AND(T829&lt;&gt;'Tabelas auxiliares'!$B$240,T829&lt;&gt;'Tabelas auxiliares'!$B$241,T829&lt;&gt;'Tabelas auxiliares'!$C$240,T829&lt;&gt;'Tabelas auxiliares'!$C$241,T829&lt;&gt;'Tabelas auxiliares'!$D$240),"FOLHA DE PESSOAL",IF(Y829='Tabelas auxiliares'!$A$241,"CUSTEIO",IF(Y829='Tabelas auxiliares'!$A$240,"INVESTIMENTO","ERRO - VERIFICAR"))))</f>
        <v/>
      </c>
      <c r="AA829" s="46" t="str">
        <f t="shared" si="38"/>
        <v/>
      </c>
      <c r="AB829" s="206"/>
      <c r="AC829" s="206"/>
      <c r="AD829" s="26"/>
      <c r="AE829" s="54" t="str">
        <f t="shared" si="36"/>
        <v/>
      </c>
    </row>
    <row r="830" spans="6:31" x14ac:dyDescent="0.25">
      <c r="F830" s="33" t="str">
        <f>IFERROR(VLOOKUP(D830,'Tabelas auxiliares'!$A$3:$B$62,2,FALSE),"")</f>
        <v/>
      </c>
      <c r="G830" s="33" t="str">
        <f>IFERROR(VLOOKUP($B830,'Tabelas auxiliares'!$A$66:$C$106,2,FALSE),"")</f>
        <v/>
      </c>
      <c r="H830" s="33" t="str">
        <f>IFERROR(VLOOKUP($B830,'Tabelas auxiliares'!$A$66:$C$106,3,FALSE),"")</f>
        <v/>
      </c>
      <c r="Y830" s="33" t="str">
        <f t="shared" si="37"/>
        <v/>
      </c>
      <c r="Z830" s="33" t="str">
        <f>IF(T830="","",IF(AND(T830&lt;&gt;'Tabelas auxiliares'!$B$240,T830&lt;&gt;'Tabelas auxiliares'!$B$241,T830&lt;&gt;'Tabelas auxiliares'!$C$240,T830&lt;&gt;'Tabelas auxiliares'!$C$241,T830&lt;&gt;'Tabelas auxiliares'!$D$240),"FOLHA DE PESSOAL",IF(Y830='Tabelas auxiliares'!$A$241,"CUSTEIO",IF(Y830='Tabelas auxiliares'!$A$240,"INVESTIMENTO","ERRO - VERIFICAR"))))</f>
        <v/>
      </c>
      <c r="AA830" s="46" t="str">
        <f t="shared" si="38"/>
        <v/>
      </c>
      <c r="AB830" s="206"/>
      <c r="AC830" s="206"/>
      <c r="AD830" s="26"/>
      <c r="AE830" s="54" t="str">
        <f t="shared" si="36"/>
        <v/>
      </c>
    </row>
    <row r="831" spans="6:31" x14ac:dyDescent="0.25">
      <c r="F831" s="33" t="str">
        <f>IFERROR(VLOOKUP(D831,'Tabelas auxiliares'!$A$3:$B$62,2,FALSE),"")</f>
        <v/>
      </c>
      <c r="G831" s="33" t="str">
        <f>IFERROR(VLOOKUP($B831,'Tabelas auxiliares'!$A$66:$C$106,2,FALSE),"")</f>
        <v/>
      </c>
      <c r="H831" s="33" t="str">
        <f>IFERROR(VLOOKUP($B831,'Tabelas auxiliares'!$A$66:$C$106,3,FALSE),"")</f>
        <v/>
      </c>
      <c r="Y831" s="33" t="str">
        <f t="shared" si="37"/>
        <v/>
      </c>
      <c r="Z831" s="33" t="str">
        <f>IF(T831="","",IF(AND(T831&lt;&gt;'Tabelas auxiliares'!$B$240,T831&lt;&gt;'Tabelas auxiliares'!$B$241,T831&lt;&gt;'Tabelas auxiliares'!$C$240,T831&lt;&gt;'Tabelas auxiliares'!$C$241,T831&lt;&gt;'Tabelas auxiliares'!$D$240),"FOLHA DE PESSOAL",IF(Y831='Tabelas auxiliares'!$A$241,"CUSTEIO",IF(Y831='Tabelas auxiliares'!$A$240,"INVESTIMENTO","ERRO - VERIFICAR"))))</f>
        <v/>
      </c>
      <c r="AA831" s="46" t="str">
        <f t="shared" si="38"/>
        <v/>
      </c>
      <c r="AB831" s="206"/>
      <c r="AC831" s="206"/>
      <c r="AD831" s="26"/>
      <c r="AE831" s="54" t="str">
        <f t="shared" si="36"/>
        <v/>
      </c>
    </row>
    <row r="832" spans="6:31" x14ac:dyDescent="0.25">
      <c r="F832" s="33" t="str">
        <f>IFERROR(VLOOKUP(D832,'Tabelas auxiliares'!$A$3:$B$62,2,FALSE),"")</f>
        <v/>
      </c>
      <c r="G832" s="33" t="str">
        <f>IFERROR(VLOOKUP($B832,'Tabelas auxiliares'!$A$66:$C$106,2,FALSE),"")</f>
        <v/>
      </c>
      <c r="H832" s="33" t="str">
        <f>IFERROR(VLOOKUP($B832,'Tabelas auxiliares'!$A$66:$C$106,3,FALSE),"")</f>
        <v/>
      </c>
      <c r="Y832" s="33" t="str">
        <f t="shared" si="37"/>
        <v/>
      </c>
      <c r="Z832" s="33" t="str">
        <f>IF(T832="","",IF(AND(T832&lt;&gt;'Tabelas auxiliares'!$B$240,T832&lt;&gt;'Tabelas auxiliares'!$B$241,T832&lt;&gt;'Tabelas auxiliares'!$C$240,T832&lt;&gt;'Tabelas auxiliares'!$C$241,T832&lt;&gt;'Tabelas auxiliares'!$D$240),"FOLHA DE PESSOAL",IF(Y832='Tabelas auxiliares'!$A$241,"CUSTEIO",IF(Y832='Tabelas auxiliares'!$A$240,"INVESTIMENTO","ERRO - VERIFICAR"))))</f>
        <v/>
      </c>
      <c r="AA832" s="46" t="str">
        <f t="shared" si="38"/>
        <v/>
      </c>
      <c r="AB832" s="206"/>
      <c r="AC832" s="206"/>
      <c r="AD832" s="26"/>
      <c r="AE832" s="54" t="str">
        <f t="shared" si="36"/>
        <v/>
      </c>
    </row>
    <row r="833" spans="6:31" x14ac:dyDescent="0.25">
      <c r="F833" s="33" t="str">
        <f>IFERROR(VLOOKUP(D833,'Tabelas auxiliares'!$A$3:$B$62,2,FALSE),"")</f>
        <v/>
      </c>
      <c r="G833" s="33" t="str">
        <f>IFERROR(VLOOKUP($B833,'Tabelas auxiliares'!$A$66:$C$106,2,FALSE),"")</f>
        <v/>
      </c>
      <c r="H833" s="33" t="str">
        <f>IFERROR(VLOOKUP($B833,'Tabelas auxiliares'!$A$66:$C$106,3,FALSE),"")</f>
        <v/>
      </c>
      <c r="Y833" s="33" t="str">
        <f t="shared" si="37"/>
        <v/>
      </c>
      <c r="Z833" s="33" t="str">
        <f>IF(T833="","",IF(AND(T833&lt;&gt;'Tabelas auxiliares'!$B$240,T833&lt;&gt;'Tabelas auxiliares'!$B$241,T833&lt;&gt;'Tabelas auxiliares'!$C$240,T833&lt;&gt;'Tabelas auxiliares'!$C$241,T833&lt;&gt;'Tabelas auxiliares'!$D$240),"FOLHA DE PESSOAL",IF(Y833='Tabelas auxiliares'!$A$241,"CUSTEIO",IF(Y833='Tabelas auxiliares'!$A$240,"INVESTIMENTO","ERRO - VERIFICAR"))))</f>
        <v/>
      </c>
      <c r="AA833" s="46" t="str">
        <f t="shared" si="38"/>
        <v/>
      </c>
      <c r="AB833" s="206"/>
      <c r="AC833" s="206"/>
      <c r="AD833" s="26"/>
      <c r="AE833" s="54" t="str">
        <f t="shared" si="36"/>
        <v/>
      </c>
    </row>
    <row r="834" spans="6:31" x14ac:dyDescent="0.25">
      <c r="F834" s="33" t="str">
        <f>IFERROR(VLOOKUP(D834,'Tabelas auxiliares'!$A$3:$B$62,2,FALSE),"")</f>
        <v/>
      </c>
      <c r="G834" s="33" t="str">
        <f>IFERROR(VLOOKUP($B834,'Tabelas auxiliares'!$A$66:$C$106,2,FALSE),"")</f>
        <v/>
      </c>
      <c r="H834" s="33" t="str">
        <f>IFERROR(VLOOKUP($B834,'Tabelas auxiliares'!$A$66:$C$106,3,FALSE),"")</f>
        <v/>
      </c>
      <c r="Y834" s="33" t="str">
        <f t="shared" si="37"/>
        <v/>
      </c>
      <c r="Z834" s="33" t="str">
        <f>IF(T834="","",IF(AND(T834&lt;&gt;'Tabelas auxiliares'!$B$240,T834&lt;&gt;'Tabelas auxiliares'!$B$241,T834&lt;&gt;'Tabelas auxiliares'!$C$240,T834&lt;&gt;'Tabelas auxiliares'!$C$241,T834&lt;&gt;'Tabelas auxiliares'!$D$240),"FOLHA DE PESSOAL",IF(Y834='Tabelas auxiliares'!$A$241,"CUSTEIO",IF(Y834='Tabelas auxiliares'!$A$240,"INVESTIMENTO","ERRO - VERIFICAR"))))</f>
        <v/>
      </c>
      <c r="AA834" s="46" t="str">
        <f t="shared" si="38"/>
        <v/>
      </c>
      <c r="AB834" s="206"/>
      <c r="AC834" s="206"/>
      <c r="AD834" s="26"/>
      <c r="AE834" s="54" t="str">
        <f t="shared" si="36"/>
        <v/>
      </c>
    </row>
    <row r="835" spans="6:31" x14ac:dyDescent="0.25">
      <c r="F835" s="33" t="str">
        <f>IFERROR(VLOOKUP(D835,'Tabelas auxiliares'!$A$3:$B$62,2,FALSE),"")</f>
        <v/>
      </c>
      <c r="G835" s="33" t="str">
        <f>IFERROR(VLOOKUP($B835,'Tabelas auxiliares'!$A$66:$C$106,2,FALSE),"")</f>
        <v/>
      </c>
      <c r="H835" s="33" t="str">
        <f>IFERROR(VLOOKUP($B835,'Tabelas auxiliares'!$A$66:$C$106,3,FALSE),"")</f>
        <v/>
      </c>
      <c r="Y835" s="33" t="str">
        <f t="shared" si="37"/>
        <v/>
      </c>
      <c r="Z835" s="33" t="str">
        <f>IF(T835="","",IF(AND(T835&lt;&gt;'Tabelas auxiliares'!$B$240,T835&lt;&gt;'Tabelas auxiliares'!$B$241,T835&lt;&gt;'Tabelas auxiliares'!$C$240,T835&lt;&gt;'Tabelas auxiliares'!$C$241,T835&lt;&gt;'Tabelas auxiliares'!$D$240),"FOLHA DE PESSOAL",IF(Y835='Tabelas auxiliares'!$A$241,"CUSTEIO",IF(Y835='Tabelas auxiliares'!$A$240,"INVESTIMENTO","ERRO - VERIFICAR"))))</f>
        <v/>
      </c>
      <c r="AA835" s="46" t="str">
        <f t="shared" si="38"/>
        <v/>
      </c>
      <c r="AB835" s="206"/>
      <c r="AC835" s="206"/>
      <c r="AD835" s="26"/>
      <c r="AE835" s="54" t="str">
        <f t="shared" si="36"/>
        <v/>
      </c>
    </row>
    <row r="836" spans="6:31" x14ac:dyDescent="0.25">
      <c r="F836" s="33" t="str">
        <f>IFERROR(VLOOKUP(D836,'Tabelas auxiliares'!$A$3:$B$62,2,FALSE),"")</f>
        <v/>
      </c>
      <c r="G836" s="33" t="str">
        <f>IFERROR(VLOOKUP($B836,'Tabelas auxiliares'!$A$66:$C$106,2,FALSE),"")</f>
        <v/>
      </c>
      <c r="H836" s="33" t="str">
        <f>IFERROR(VLOOKUP($B836,'Tabelas auxiliares'!$A$66:$C$106,3,FALSE),"")</f>
        <v/>
      </c>
      <c r="Y836" s="33" t="str">
        <f t="shared" si="37"/>
        <v/>
      </c>
      <c r="Z836" s="33" t="str">
        <f>IF(T836="","",IF(AND(T836&lt;&gt;'Tabelas auxiliares'!$B$240,T836&lt;&gt;'Tabelas auxiliares'!$B$241,T836&lt;&gt;'Tabelas auxiliares'!$C$240,T836&lt;&gt;'Tabelas auxiliares'!$C$241,T836&lt;&gt;'Tabelas auxiliares'!$D$240),"FOLHA DE PESSOAL",IF(Y836='Tabelas auxiliares'!$A$241,"CUSTEIO",IF(Y836='Tabelas auxiliares'!$A$240,"INVESTIMENTO","ERRO - VERIFICAR"))))</f>
        <v/>
      </c>
      <c r="AA836" s="46" t="str">
        <f t="shared" si="38"/>
        <v/>
      </c>
      <c r="AB836" s="206"/>
      <c r="AC836" s="206"/>
      <c r="AD836" s="26"/>
      <c r="AE836" s="54" t="str">
        <f t="shared" si="36"/>
        <v/>
      </c>
    </row>
    <row r="837" spans="6:31" x14ac:dyDescent="0.25">
      <c r="F837" s="33" t="str">
        <f>IFERROR(VLOOKUP(D837,'Tabelas auxiliares'!$A$3:$B$62,2,FALSE),"")</f>
        <v/>
      </c>
      <c r="G837" s="33" t="str">
        <f>IFERROR(VLOOKUP($B837,'Tabelas auxiliares'!$A$66:$C$106,2,FALSE),"")</f>
        <v/>
      </c>
      <c r="H837" s="33" t="str">
        <f>IFERROR(VLOOKUP($B837,'Tabelas auxiliares'!$A$66:$C$106,3,FALSE),"")</f>
        <v/>
      </c>
      <c r="Y837" s="33" t="str">
        <f t="shared" si="37"/>
        <v/>
      </c>
      <c r="Z837" s="33" t="str">
        <f>IF(T837="","",IF(AND(T837&lt;&gt;'Tabelas auxiliares'!$B$240,T837&lt;&gt;'Tabelas auxiliares'!$B$241,T837&lt;&gt;'Tabelas auxiliares'!$C$240,T837&lt;&gt;'Tabelas auxiliares'!$C$241,T837&lt;&gt;'Tabelas auxiliares'!$D$240),"FOLHA DE PESSOAL",IF(Y837='Tabelas auxiliares'!$A$241,"CUSTEIO",IF(Y837='Tabelas auxiliares'!$A$240,"INVESTIMENTO","ERRO - VERIFICAR"))))</f>
        <v/>
      </c>
      <c r="AA837" s="46" t="str">
        <f t="shared" si="38"/>
        <v/>
      </c>
      <c r="AB837" s="206"/>
      <c r="AC837" s="206"/>
      <c r="AD837" s="26"/>
      <c r="AE837" s="54" t="str">
        <f t="shared" ref="AE837:AE900" si="39">LEFT(X837,4)</f>
        <v/>
      </c>
    </row>
    <row r="838" spans="6:31" x14ac:dyDescent="0.25">
      <c r="F838" s="33" t="str">
        <f>IFERROR(VLOOKUP(D838,'Tabelas auxiliares'!$A$3:$B$62,2,FALSE),"")</f>
        <v/>
      </c>
      <c r="G838" s="33" t="str">
        <f>IFERROR(VLOOKUP($B838,'Tabelas auxiliares'!$A$66:$C$106,2,FALSE),"")</f>
        <v/>
      </c>
      <c r="H838" s="33" t="str">
        <f>IFERROR(VLOOKUP($B838,'Tabelas auxiliares'!$A$66:$C$106,3,FALSE),"")</f>
        <v/>
      </c>
      <c r="Y838" s="33" t="str">
        <f t="shared" si="37"/>
        <v/>
      </c>
      <c r="Z838" s="33" t="str">
        <f>IF(T838="","",IF(AND(T838&lt;&gt;'Tabelas auxiliares'!$B$240,T838&lt;&gt;'Tabelas auxiliares'!$B$241,T838&lt;&gt;'Tabelas auxiliares'!$C$240,T838&lt;&gt;'Tabelas auxiliares'!$C$241,T838&lt;&gt;'Tabelas auxiliares'!$D$240),"FOLHA DE PESSOAL",IF(Y838='Tabelas auxiliares'!$A$241,"CUSTEIO",IF(Y838='Tabelas auxiliares'!$A$240,"INVESTIMENTO","ERRO - VERIFICAR"))))</f>
        <v/>
      </c>
      <c r="AA838" s="46" t="str">
        <f t="shared" si="38"/>
        <v/>
      </c>
      <c r="AB838" s="206"/>
      <c r="AC838" s="206"/>
      <c r="AD838" s="26"/>
      <c r="AE838" s="54" t="str">
        <f t="shared" si="39"/>
        <v/>
      </c>
    </row>
    <row r="839" spans="6:31" x14ac:dyDescent="0.25">
      <c r="F839" s="33" t="str">
        <f>IFERROR(VLOOKUP(D839,'Tabelas auxiliares'!$A$3:$B$62,2,FALSE),"")</f>
        <v/>
      </c>
      <c r="G839" s="33" t="str">
        <f>IFERROR(VLOOKUP($B839,'Tabelas auxiliares'!$A$66:$C$106,2,FALSE),"")</f>
        <v/>
      </c>
      <c r="H839" s="33" t="str">
        <f>IFERROR(VLOOKUP($B839,'Tabelas auxiliares'!$A$66:$C$106,3,FALSE),"")</f>
        <v/>
      </c>
      <c r="Y839" s="33" t="str">
        <f t="shared" si="37"/>
        <v/>
      </c>
      <c r="Z839" s="33" t="str">
        <f>IF(T839="","",IF(AND(T839&lt;&gt;'Tabelas auxiliares'!$B$240,T839&lt;&gt;'Tabelas auxiliares'!$B$241,T839&lt;&gt;'Tabelas auxiliares'!$C$240,T839&lt;&gt;'Tabelas auxiliares'!$C$241,T839&lt;&gt;'Tabelas auxiliares'!$D$240),"FOLHA DE PESSOAL",IF(Y839='Tabelas auxiliares'!$A$241,"CUSTEIO",IF(Y839='Tabelas auxiliares'!$A$240,"INVESTIMENTO","ERRO - VERIFICAR"))))</f>
        <v/>
      </c>
      <c r="AA839" s="46" t="str">
        <f t="shared" si="38"/>
        <v/>
      </c>
      <c r="AB839" s="206"/>
      <c r="AC839" s="206"/>
      <c r="AD839" s="26"/>
      <c r="AE839" s="54" t="str">
        <f t="shared" si="39"/>
        <v/>
      </c>
    </row>
    <row r="840" spans="6:31" x14ac:dyDescent="0.25">
      <c r="F840" s="33" t="str">
        <f>IFERROR(VLOOKUP(D840,'Tabelas auxiliares'!$A$3:$B$62,2,FALSE),"")</f>
        <v/>
      </c>
      <c r="G840" s="33" t="str">
        <f>IFERROR(VLOOKUP($B840,'Tabelas auxiliares'!$A$66:$C$106,2,FALSE),"")</f>
        <v/>
      </c>
      <c r="H840" s="33" t="str">
        <f>IFERROR(VLOOKUP($B840,'Tabelas auxiliares'!$A$66:$C$106,3,FALSE),"")</f>
        <v/>
      </c>
      <c r="Y840" s="33" t="str">
        <f t="shared" si="37"/>
        <v/>
      </c>
      <c r="Z840" s="33" t="str">
        <f>IF(T840="","",IF(AND(T840&lt;&gt;'Tabelas auxiliares'!$B$240,T840&lt;&gt;'Tabelas auxiliares'!$B$241,T840&lt;&gt;'Tabelas auxiliares'!$C$240,T840&lt;&gt;'Tabelas auxiliares'!$C$241,T840&lt;&gt;'Tabelas auxiliares'!$D$240),"FOLHA DE PESSOAL",IF(Y840='Tabelas auxiliares'!$A$241,"CUSTEIO",IF(Y840='Tabelas auxiliares'!$A$240,"INVESTIMENTO","ERRO - VERIFICAR"))))</f>
        <v/>
      </c>
      <c r="AA840" s="46" t="str">
        <f t="shared" si="38"/>
        <v/>
      </c>
      <c r="AB840" s="206"/>
      <c r="AC840" s="206"/>
      <c r="AD840" s="26"/>
      <c r="AE840" s="54" t="str">
        <f t="shared" si="39"/>
        <v/>
      </c>
    </row>
    <row r="841" spans="6:31" x14ac:dyDescent="0.25">
      <c r="F841" s="33" t="str">
        <f>IFERROR(VLOOKUP(D841,'Tabelas auxiliares'!$A$3:$B$62,2,FALSE),"")</f>
        <v/>
      </c>
      <c r="G841" s="33" t="str">
        <f>IFERROR(VLOOKUP($B841,'Tabelas auxiliares'!$A$66:$C$106,2,FALSE),"")</f>
        <v/>
      </c>
      <c r="H841" s="33" t="str">
        <f>IFERROR(VLOOKUP($B841,'Tabelas auxiliares'!$A$66:$C$106,3,FALSE),"")</f>
        <v/>
      </c>
      <c r="Y841" s="33" t="str">
        <f t="shared" si="37"/>
        <v/>
      </c>
      <c r="Z841" s="33" t="str">
        <f>IF(T841="","",IF(AND(T841&lt;&gt;'Tabelas auxiliares'!$B$240,T841&lt;&gt;'Tabelas auxiliares'!$B$241,T841&lt;&gt;'Tabelas auxiliares'!$C$240,T841&lt;&gt;'Tabelas auxiliares'!$C$241,T841&lt;&gt;'Tabelas auxiliares'!$D$240),"FOLHA DE PESSOAL",IF(Y841='Tabelas auxiliares'!$A$241,"CUSTEIO",IF(Y841='Tabelas auxiliares'!$A$240,"INVESTIMENTO","ERRO - VERIFICAR"))))</f>
        <v/>
      </c>
      <c r="AA841" s="46" t="str">
        <f t="shared" si="38"/>
        <v/>
      </c>
      <c r="AB841" s="206"/>
      <c r="AC841" s="206"/>
      <c r="AD841" s="26"/>
      <c r="AE841" s="54" t="str">
        <f t="shared" si="39"/>
        <v/>
      </c>
    </row>
    <row r="842" spans="6:31" x14ac:dyDescent="0.25">
      <c r="F842" s="33" t="str">
        <f>IFERROR(VLOOKUP(D842,'Tabelas auxiliares'!$A$3:$B$62,2,FALSE),"")</f>
        <v/>
      </c>
      <c r="G842" s="33" t="str">
        <f>IFERROR(VLOOKUP($B842,'Tabelas auxiliares'!$A$66:$C$106,2,FALSE),"")</f>
        <v/>
      </c>
      <c r="H842" s="33" t="str">
        <f>IFERROR(VLOOKUP($B842,'Tabelas auxiliares'!$A$66:$C$106,3,FALSE),"")</f>
        <v/>
      </c>
      <c r="Y842" s="33" t="str">
        <f t="shared" si="37"/>
        <v/>
      </c>
      <c r="Z842" s="33" t="str">
        <f>IF(T842="","",IF(AND(T842&lt;&gt;'Tabelas auxiliares'!$B$240,T842&lt;&gt;'Tabelas auxiliares'!$B$241,T842&lt;&gt;'Tabelas auxiliares'!$C$240,T842&lt;&gt;'Tabelas auxiliares'!$C$241,T842&lt;&gt;'Tabelas auxiliares'!$D$240),"FOLHA DE PESSOAL",IF(Y842='Tabelas auxiliares'!$A$241,"CUSTEIO",IF(Y842='Tabelas auxiliares'!$A$240,"INVESTIMENTO","ERRO - VERIFICAR"))))</f>
        <v/>
      </c>
      <c r="AA842" s="46" t="str">
        <f t="shared" si="38"/>
        <v/>
      </c>
      <c r="AB842" s="206"/>
      <c r="AC842" s="206"/>
      <c r="AD842" s="26"/>
      <c r="AE842" s="54" t="str">
        <f t="shared" si="39"/>
        <v/>
      </c>
    </row>
    <row r="843" spans="6:31" x14ac:dyDescent="0.25">
      <c r="F843" s="33" t="str">
        <f>IFERROR(VLOOKUP(D843,'Tabelas auxiliares'!$A$3:$B$62,2,FALSE),"")</f>
        <v/>
      </c>
      <c r="G843" s="33" t="str">
        <f>IFERROR(VLOOKUP($B843,'Tabelas auxiliares'!$A$66:$C$106,2,FALSE),"")</f>
        <v/>
      </c>
      <c r="H843" s="33" t="str">
        <f>IFERROR(VLOOKUP($B843,'Tabelas auxiliares'!$A$66:$C$106,3,FALSE),"")</f>
        <v/>
      </c>
      <c r="Y843" s="33" t="str">
        <f t="shared" si="37"/>
        <v/>
      </c>
      <c r="Z843" s="33" t="str">
        <f>IF(T843="","",IF(AND(T843&lt;&gt;'Tabelas auxiliares'!$B$240,T843&lt;&gt;'Tabelas auxiliares'!$B$241,T843&lt;&gt;'Tabelas auxiliares'!$C$240,T843&lt;&gt;'Tabelas auxiliares'!$C$241,T843&lt;&gt;'Tabelas auxiliares'!$D$240),"FOLHA DE PESSOAL",IF(Y843='Tabelas auxiliares'!$A$241,"CUSTEIO",IF(Y843='Tabelas auxiliares'!$A$240,"INVESTIMENTO","ERRO - VERIFICAR"))))</f>
        <v/>
      </c>
      <c r="AA843" s="46" t="str">
        <f t="shared" si="38"/>
        <v/>
      </c>
      <c r="AB843" s="206"/>
      <c r="AC843" s="206"/>
      <c r="AD843" s="26"/>
      <c r="AE843" s="54" t="str">
        <f t="shared" si="39"/>
        <v/>
      </c>
    </row>
    <row r="844" spans="6:31" x14ac:dyDescent="0.25">
      <c r="F844" s="33" t="str">
        <f>IFERROR(VLOOKUP(D844,'Tabelas auxiliares'!$A$3:$B$62,2,FALSE),"")</f>
        <v/>
      </c>
      <c r="G844" s="33" t="str">
        <f>IFERROR(VLOOKUP($B844,'Tabelas auxiliares'!$A$66:$C$106,2,FALSE),"")</f>
        <v/>
      </c>
      <c r="H844" s="33" t="str">
        <f>IFERROR(VLOOKUP($B844,'Tabelas auxiliares'!$A$66:$C$106,3,FALSE),"")</f>
        <v/>
      </c>
      <c r="Y844" s="33" t="str">
        <f t="shared" si="37"/>
        <v/>
      </c>
      <c r="Z844" s="33" t="str">
        <f>IF(T844="","",IF(AND(T844&lt;&gt;'Tabelas auxiliares'!$B$240,T844&lt;&gt;'Tabelas auxiliares'!$B$241,T844&lt;&gt;'Tabelas auxiliares'!$C$240,T844&lt;&gt;'Tabelas auxiliares'!$C$241,T844&lt;&gt;'Tabelas auxiliares'!$D$240),"FOLHA DE PESSOAL",IF(Y844='Tabelas auxiliares'!$A$241,"CUSTEIO",IF(Y844='Tabelas auxiliares'!$A$240,"INVESTIMENTO","ERRO - VERIFICAR"))))</f>
        <v/>
      </c>
      <c r="AA844" s="46" t="str">
        <f t="shared" si="38"/>
        <v/>
      </c>
      <c r="AB844" s="206"/>
      <c r="AC844" s="206"/>
      <c r="AD844" s="26"/>
      <c r="AE844" s="54" t="str">
        <f t="shared" si="39"/>
        <v/>
      </c>
    </row>
    <row r="845" spans="6:31" x14ac:dyDescent="0.25">
      <c r="F845" s="33" t="str">
        <f>IFERROR(VLOOKUP(D845,'Tabelas auxiliares'!$A$3:$B$62,2,FALSE),"")</f>
        <v/>
      </c>
      <c r="G845" s="33" t="str">
        <f>IFERROR(VLOOKUP($B845,'Tabelas auxiliares'!$A$66:$C$106,2,FALSE),"")</f>
        <v/>
      </c>
      <c r="H845" s="33" t="str">
        <f>IFERROR(VLOOKUP($B845,'Tabelas auxiliares'!$A$66:$C$106,3,FALSE),"")</f>
        <v/>
      </c>
      <c r="Y845" s="33" t="str">
        <f t="shared" si="37"/>
        <v/>
      </c>
      <c r="Z845" s="33" t="str">
        <f>IF(T845="","",IF(AND(T845&lt;&gt;'Tabelas auxiliares'!$B$240,T845&lt;&gt;'Tabelas auxiliares'!$B$241,T845&lt;&gt;'Tabelas auxiliares'!$C$240,T845&lt;&gt;'Tabelas auxiliares'!$C$241,T845&lt;&gt;'Tabelas auxiliares'!$D$240),"FOLHA DE PESSOAL",IF(Y845='Tabelas auxiliares'!$A$241,"CUSTEIO",IF(Y845='Tabelas auxiliares'!$A$240,"INVESTIMENTO","ERRO - VERIFICAR"))))</f>
        <v/>
      </c>
      <c r="AA845" s="46" t="str">
        <f t="shared" si="38"/>
        <v/>
      </c>
      <c r="AB845" s="206"/>
      <c r="AC845" s="206"/>
      <c r="AD845" s="26"/>
      <c r="AE845" s="54" t="str">
        <f t="shared" si="39"/>
        <v/>
      </c>
    </row>
    <row r="846" spans="6:31" x14ac:dyDescent="0.25">
      <c r="F846" s="33" t="str">
        <f>IFERROR(VLOOKUP(D846,'Tabelas auxiliares'!$A$3:$B$62,2,FALSE),"")</f>
        <v/>
      </c>
      <c r="G846" s="33" t="str">
        <f>IFERROR(VLOOKUP($B846,'Tabelas auxiliares'!$A$66:$C$106,2,FALSE),"")</f>
        <v/>
      </c>
      <c r="H846" s="33" t="str">
        <f>IFERROR(VLOOKUP($B846,'Tabelas auxiliares'!$A$66:$C$106,3,FALSE),"")</f>
        <v/>
      </c>
      <c r="Y846" s="33" t="str">
        <f t="shared" si="37"/>
        <v/>
      </c>
      <c r="Z846" s="33" t="str">
        <f>IF(T846="","",IF(AND(T846&lt;&gt;'Tabelas auxiliares'!$B$240,T846&lt;&gt;'Tabelas auxiliares'!$B$241,T846&lt;&gt;'Tabelas auxiliares'!$C$240,T846&lt;&gt;'Tabelas auxiliares'!$C$241,T846&lt;&gt;'Tabelas auxiliares'!$D$240),"FOLHA DE PESSOAL",IF(Y846='Tabelas auxiliares'!$A$241,"CUSTEIO",IF(Y846='Tabelas auxiliares'!$A$240,"INVESTIMENTO","ERRO - VERIFICAR"))))</f>
        <v/>
      </c>
      <c r="AA846" s="46" t="str">
        <f t="shared" si="38"/>
        <v/>
      </c>
      <c r="AB846" s="206"/>
      <c r="AC846" s="206"/>
      <c r="AD846" s="26"/>
      <c r="AE846" s="54" t="str">
        <f t="shared" si="39"/>
        <v/>
      </c>
    </row>
    <row r="847" spans="6:31" x14ac:dyDescent="0.25">
      <c r="F847" s="33" t="str">
        <f>IFERROR(VLOOKUP(D847,'Tabelas auxiliares'!$A$3:$B$62,2,FALSE),"")</f>
        <v/>
      </c>
      <c r="G847" s="33" t="str">
        <f>IFERROR(VLOOKUP($B847,'Tabelas auxiliares'!$A$66:$C$106,2,FALSE),"")</f>
        <v/>
      </c>
      <c r="H847" s="33" t="str">
        <f>IFERROR(VLOOKUP($B847,'Tabelas auxiliares'!$A$66:$C$106,3,FALSE),"")</f>
        <v/>
      </c>
      <c r="Y847" s="33" t="str">
        <f t="shared" si="37"/>
        <v/>
      </c>
      <c r="Z847" s="33" t="str">
        <f>IF(T847="","",IF(AND(T847&lt;&gt;'Tabelas auxiliares'!$B$240,T847&lt;&gt;'Tabelas auxiliares'!$B$241,T847&lt;&gt;'Tabelas auxiliares'!$C$240,T847&lt;&gt;'Tabelas auxiliares'!$C$241,T847&lt;&gt;'Tabelas auxiliares'!$D$240),"FOLHA DE PESSOAL",IF(Y847='Tabelas auxiliares'!$A$241,"CUSTEIO",IF(Y847='Tabelas auxiliares'!$A$240,"INVESTIMENTO","ERRO - VERIFICAR"))))</f>
        <v/>
      </c>
      <c r="AA847" s="46" t="str">
        <f t="shared" si="38"/>
        <v/>
      </c>
      <c r="AB847" s="206"/>
      <c r="AC847" s="206"/>
      <c r="AD847" s="26"/>
      <c r="AE847" s="54" t="str">
        <f t="shared" si="39"/>
        <v/>
      </c>
    </row>
    <row r="848" spans="6:31" x14ac:dyDescent="0.25">
      <c r="F848" s="33" t="str">
        <f>IFERROR(VLOOKUP(D848,'Tabelas auxiliares'!$A$3:$B$62,2,FALSE),"")</f>
        <v/>
      </c>
      <c r="G848" s="33" t="str">
        <f>IFERROR(VLOOKUP($B848,'Tabelas auxiliares'!$A$66:$C$106,2,FALSE),"")</f>
        <v/>
      </c>
      <c r="H848" s="33" t="str">
        <f>IFERROR(VLOOKUP($B848,'Tabelas auxiliares'!$A$66:$C$106,3,FALSE),"")</f>
        <v/>
      </c>
      <c r="Y848" s="33" t="str">
        <f t="shared" si="37"/>
        <v/>
      </c>
      <c r="Z848" s="33" t="str">
        <f>IF(T848="","",IF(AND(T848&lt;&gt;'Tabelas auxiliares'!$B$240,T848&lt;&gt;'Tabelas auxiliares'!$B$241,T848&lt;&gt;'Tabelas auxiliares'!$C$240,T848&lt;&gt;'Tabelas auxiliares'!$C$241,T848&lt;&gt;'Tabelas auxiliares'!$D$240),"FOLHA DE PESSOAL",IF(Y848='Tabelas auxiliares'!$A$241,"CUSTEIO",IF(Y848='Tabelas auxiliares'!$A$240,"INVESTIMENTO","ERRO - VERIFICAR"))))</f>
        <v/>
      </c>
      <c r="AA848" s="46" t="str">
        <f t="shared" si="38"/>
        <v/>
      </c>
      <c r="AB848" s="206"/>
      <c r="AC848" s="206"/>
      <c r="AD848" s="26"/>
      <c r="AE848" s="54" t="str">
        <f t="shared" si="39"/>
        <v/>
      </c>
    </row>
    <row r="849" spans="6:31" x14ac:dyDescent="0.25">
      <c r="F849" s="33" t="str">
        <f>IFERROR(VLOOKUP(D849,'Tabelas auxiliares'!$A$3:$B$62,2,FALSE),"")</f>
        <v/>
      </c>
      <c r="G849" s="33" t="str">
        <f>IFERROR(VLOOKUP($B849,'Tabelas auxiliares'!$A$66:$C$106,2,FALSE),"")</f>
        <v/>
      </c>
      <c r="H849" s="33" t="str">
        <f>IFERROR(VLOOKUP($B849,'Tabelas auxiliares'!$A$66:$C$106,3,FALSE),"")</f>
        <v/>
      </c>
      <c r="Y849" s="33" t="str">
        <f t="shared" si="37"/>
        <v/>
      </c>
      <c r="Z849" s="33" t="str">
        <f>IF(T849="","",IF(AND(T849&lt;&gt;'Tabelas auxiliares'!$B$240,T849&lt;&gt;'Tabelas auxiliares'!$B$241,T849&lt;&gt;'Tabelas auxiliares'!$C$240,T849&lt;&gt;'Tabelas auxiliares'!$C$241,T849&lt;&gt;'Tabelas auxiliares'!$D$240),"FOLHA DE PESSOAL",IF(Y849='Tabelas auxiliares'!$A$241,"CUSTEIO",IF(Y849='Tabelas auxiliares'!$A$240,"INVESTIMENTO","ERRO - VERIFICAR"))))</f>
        <v/>
      </c>
      <c r="AA849" s="46" t="str">
        <f t="shared" si="38"/>
        <v/>
      </c>
      <c r="AB849" s="206"/>
      <c r="AC849" s="206"/>
      <c r="AE849" s="54" t="str">
        <f t="shared" si="39"/>
        <v/>
      </c>
    </row>
    <row r="850" spans="6:31" x14ac:dyDescent="0.25">
      <c r="F850" s="33" t="str">
        <f>IFERROR(VLOOKUP(D850,'Tabelas auxiliares'!$A$3:$B$62,2,FALSE),"")</f>
        <v/>
      </c>
      <c r="G850" s="33" t="str">
        <f>IFERROR(VLOOKUP($B850,'Tabelas auxiliares'!$A$66:$C$106,2,FALSE),"")</f>
        <v/>
      </c>
      <c r="H850" s="33" t="str">
        <f>IFERROR(VLOOKUP($B850,'Tabelas auxiliares'!$A$66:$C$106,3,FALSE),"")</f>
        <v/>
      </c>
      <c r="Y850" s="33" t="str">
        <f t="shared" si="37"/>
        <v/>
      </c>
      <c r="Z850" s="33" t="str">
        <f>IF(T850="","",IF(AND(T850&lt;&gt;'Tabelas auxiliares'!$B$240,T850&lt;&gt;'Tabelas auxiliares'!$B$241,T850&lt;&gt;'Tabelas auxiliares'!$C$240,T850&lt;&gt;'Tabelas auxiliares'!$C$241,T850&lt;&gt;'Tabelas auxiliares'!$D$240),"FOLHA DE PESSOAL",IF(Y850='Tabelas auxiliares'!$A$241,"CUSTEIO",IF(Y850='Tabelas auxiliares'!$A$240,"INVESTIMENTO","ERRO - VERIFICAR"))))</f>
        <v/>
      </c>
      <c r="AA850" s="46" t="str">
        <f t="shared" si="38"/>
        <v/>
      </c>
      <c r="AB850" s="206"/>
      <c r="AC850" s="206"/>
      <c r="AD850" s="26"/>
      <c r="AE850" s="54" t="str">
        <f t="shared" si="39"/>
        <v/>
      </c>
    </row>
    <row r="851" spans="6:31" x14ac:dyDescent="0.25">
      <c r="F851" s="33" t="str">
        <f>IFERROR(VLOOKUP(D851,'Tabelas auxiliares'!$A$3:$B$62,2,FALSE),"")</f>
        <v/>
      </c>
      <c r="G851" s="33" t="str">
        <f>IFERROR(VLOOKUP($B851,'Tabelas auxiliares'!$A$66:$C$106,2,FALSE),"")</f>
        <v/>
      </c>
      <c r="H851" s="33" t="str">
        <f>IFERROR(VLOOKUP($B851,'Tabelas auxiliares'!$A$66:$C$106,3,FALSE),"")</f>
        <v/>
      </c>
      <c r="Y851" s="33" t="str">
        <f t="shared" si="37"/>
        <v/>
      </c>
      <c r="Z851" s="33" t="str">
        <f>IF(T851="","",IF(AND(T851&lt;&gt;'Tabelas auxiliares'!$B$240,T851&lt;&gt;'Tabelas auxiliares'!$B$241,T851&lt;&gt;'Tabelas auxiliares'!$C$240,T851&lt;&gt;'Tabelas auxiliares'!$C$241,T851&lt;&gt;'Tabelas auxiliares'!$D$240),"FOLHA DE PESSOAL",IF(Y851='Tabelas auxiliares'!$A$241,"CUSTEIO",IF(Y851='Tabelas auxiliares'!$A$240,"INVESTIMENTO","ERRO - VERIFICAR"))))</f>
        <v/>
      </c>
      <c r="AA851" s="46" t="str">
        <f t="shared" si="38"/>
        <v/>
      </c>
      <c r="AB851" s="206"/>
      <c r="AC851" s="206"/>
      <c r="AD851" s="26"/>
      <c r="AE851" s="54" t="str">
        <f t="shared" si="39"/>
        <v/>
      </c>
    </row>
    <row r="852" spans="6:31" x14ac:dyDescent="0.25">
      <c r="F852" s="33" t="str">
        <f>IFERROR(VLOOKUP(D852,'Tabelas auxiliares'!$A$3:$B$62,2,FALSE),"")</f>
        <v/>
      </c>
      <c r="G852" s="33" t="str">
        <f>IFERROR(VLOOKUP($B852,'Tabelas auxiliares'!$A$66:$C$106,2,FALSE),"")</f>
        <v/>
      </c>
      <c r="H852" s="33" t="str">
        <f>IFERROR(VLOOKUP($B852,'Tabelas auxiliares'!$A$66:$C$106,3,FALSE),"")</f>
        <v/>
      </c>
      <c r="Y852" s="33" t="str">
        <f t="shared" si="37"/>
        <v/>
      </c>
      <c r="Z852" s="33" t="str">
        <f>IF(T852="","",IF(AND(T852&lt;&gt;'Tabelas auxiliares'!$B$240,T852&lt;&gt;'Tabelas auxiliares'!$B$241,T852&lt;&gt;'Tabelas auxiliares'!$C$240,T852&lt;&gt;'Tabelas auxiliares'!$C$241,T852&lt;&gt;'Tabelas auxiliares'!$D$240),"FOLHA DE PESSOAL",IF(Y852='Tabelas auxiliares'!$A$241,"CUSTEIO",IF(Y852='Tabelas auxiliares'!$A$240,"INVESTIMENTO","ERRO - VERIFICAR"))))</f>
        <v/>
      </c>
      <c r="AA852" s="46" t="str">
        <f t="shared" si="38"/>
        <v/>
      </c>
      <c r="AB852" s="206"/>
      <c r="AC852" s="206"/>
      <c r="AD852" s="26"/>
      <c r="AE852" s="54" t="str">
        <f t="shared" si="39"/>
        <v/>
      </c>
    </row>
    <row r="853" spans="6:31" x14ac:dyDescent="0.25">
      <c r="F853" s="33" t="str">
        <f>IFERROR(VLOOKUP(D853,'Tabelas auxiliares'!$A$3:$B$62,2,FALSE),"")</f>
        <v/>
      </c>
      <c r="G853" s="33" t="str">
        <f>IFERROR(VLOOKUP($B853,'Tabelas auxiliares'!$A$66:$C$106,2,FALSE),"")</f>
        <v/>
      </c>
      <c r="H853" s="33" t="str">
        <f>IFERROR(VLOOKUP($B853,'Tabelas auxiliares'!$A$66:$C$106,3,FALSE),"")</f>
        <v/>
      </c>
      <c r="Y853" s="33" t="str">
        <f t="shared" si="37"/>
        <v/>
      </c>
      <c r="Z853" s="33" t="str">
        <f>IF(T853="","",IF(AND(T853&lt;&gt;'Tabelas auxiliares'!$B$240,T853&lt;&gt;'Tabelas auxiliares'!$B$241,T853&lt;&gt;'Tabelas auxiliares'!$C$240,T853&lt;&gt;'Tabelas auxiliares'!$C$241,T853&lt;&gt;'Tabelas auxiliares'!$D$240),"FOLHA DE PESSOAL",IF(Y853='Tabelas auxiliares'!$A$241,"CUSTEIO",IF(Y853='Tabelas auxiliares'!$A$240,"INVESTIMENTO","ERRO - VERIFICAR"))))</f>
        <v/>
      </c>
      <c r="AA853" s="46" t="str">
        <f t="shared" si="38"/>
        <v/>
      </c>
      <c r="AB853" s="206"/>
      <c r="AC853" s="206"/>
      <c r="AD853" s="26"/>
      <c r="AE853" s="54" t="str">
        <f t="shared" si="39"/>
        <v/>
      </c>
    </row>
    <row r="854" spans="6:31" x14ac:dyDescent="0.25">
      <c r="F854" s="33" t="str">
        <f>IFERROR(VLOOKUP(D854,'Tabelas auxiliares'!$A$3:$B$62,2,FALSE),"")</f>
        <v/>
      </c>
      <c r="G854" s="33" t="str">
        <f>IFERROR(VLOOKUP($B854,'Tabelas auxiliares'!$A$66:$C$106,2,FALSE),"")</f>
        <v/>
      </c>
      <c r="H854" s="33" t="str">
        <f>IFERROR(VLOOKUP($B854,'Tabelas auxiliares'!$A$66:$C$106,3,FALSE),"")</f>
        <v/>
      </c>
      <c r="Y854" s="33" t="str">
        <f t="shared" si="37"/>
        <v/>
      </c>
      <c r="Z854" s="33" t="str">
        <f>IF(T854="","",IF(AND(T854&lt;&gt;'Tabelas auxiliares'!$B$240,T854&lt;&gt;'Tabelas auxiliares'!$B$241,T854&lt;&gt;'Tabelas auxiliares'!$C$240,T854&lt;&gt;'Tabelas auxiliares'!$C$241,T854&lt;&gt;'Tabelas auxiliares'!$D$240),"FOLHA DE PESSOAL",IF(Y854='Tabelas auxiliares'!$A$241,"CUSTEIO",IF(Y854='Tabelas auxiliares'!$A$240,"INVESTIMENTO","ERRO - VERIFICAR"))))</f>
        <v/>
      </c>
      <c r="AA854" s="46" t="str">
        <f t="shared" si="38"/>
        <v/>
      </c>
      <c r="AB854" s="206"/>
      <c r="AC854" s="206"/>
      <c r="AD854" s="26"/>
      <c r="AE854" s="54" t="str">
        <f t="shared" si="39"/>
        <v/>
      </c>
    </row>
    <row r="855" spans="6:31" x14ac:dyDescent="0.25">
      <c r="F855" s="33" t="str">
        <f>IFERROR(VLOOKUP(D855,'Tabelas auxiliares'!$A$3:$B$62,2,FALSE),"")</f>
        <v/>
      </c>
      <c r="G855" s="33" t="str">
        <f>IFERROR(VLOOKUP($B855,'Tabelas auxiliares'!$A$66:$C$106,2,FALSE),"")</f>
        <v/>
      </c>
      <c r="H855" s="33" t="str">
        <f>IFERROR(VLOOKUP($B855,'Tabelas auxiliares'!$A$66:$C$106,3,FALSE),"")</f>
        <v/>
      </c>
      <c r="Y855" s="33" t="str">
        <f t="shared" si="37"/>
        <v/>
      </c>
      <c r="Z855" s="33" t="str">
        <f>IF(T855="","",IF(AND(T855&lt;&gt;'Tabelas auxiliares'!$B$240,T855&lt;&gt;'Tabelas auxiliares'!$B$241,T855&lt;&gt;'Tabelas auxiliares'!$C$240,T855&lt;&gt;'Tabelas auxiliares'!$C$241,T855&lt;&gt;'Tabelas auxiliares'!$D$240),"FOLHA DE PESSOAL",IF(Y855='Tabelas auxiliares'!$A$241,"CUSTEIO",IF(Y855='Tabelas auxiliares'!$A$240,"INVESTIMENTO","ERRO - VERIFICAR"))))</f>
        <v/>
      </c>
      <c r="AA855" s="46" t="str">
        <f t="shared" si="38"/>
        <v/>
      </c>
      <c r="AB855" s="206"/>
      <c r="AC855" s="206"/>
      <c r="AD855" s="26"/>
      <c r="AE855" s="54" t="str">
        <f t="shared" si="39"/>
        <v/>
      </c>
    </row>
    <row r="856" spans="6:31" x14ac:dyDescent="0.25">
      <c r="F856" s="33" t="str">
        <f>IFERROR(VLOOKUP(D856,'Tabelas auxiliares'!$A$3:$B$62,2,FALSE),"")</f>
        <v/>
      </c>
      <c r="G856" s="33" t="str">
        <f>IFERROR(VLOOKUP($B856,'Tabelas auxiliares'!$A$66:$C$106,2,FALSE),"")</f>
        <v/>
      </c>
      <c r="H856" s="33" t="str">
        <f>IFERROR(VLOOKUP($B856,'Tabelas auxiliares'!$A$66:$C$106,3,FALSE),"")</f>
        <v/>
      </c>
      <c r="Y856" s="33" t="str">
        <f t="shared" si="37"/>
        <v/>
      </c>
      <c r="Z856" s="33" t="str">
        <f>IF(T856="","",IF(AND(T856&lt;&gt;'Tabelas auxiliares'!$B$240,T856&lt;&gt;'Tabelas auxiliares'!$B$241,T856&lt;&gt;'Tabelas auxiliares'!$C$240,T856&lt;&gt;'Tabelas auxiliares'!$C$241,T856&lt;&gt;'Tabelas auxiliares'!$D$240),"FOLHA DE PESSOAL",IF(Y856='Tabelas auxiliares'!$A$241,"CUSTEIO",IF(Y856='Tabelas auxiliares'!$A$240,"INVESTIMENTO","ERRO - VERIFICAR"))))</f>
        <v/>
      </c>
      <c r="AA856" s="46" t="str">
        <f t="shared" si="38"/>
        <v/>
      </c>
      <c r="AB856" s="206"/>
      <c r="AC856" s="206"/>
      <c r="AD856" s="26"/>
      <c r="AE856" s="54" t="str">
        <f t="shared" si="39"/>
        <v/>
      </c>
    </row>
    <row r="857" spans="6:31" x14ac:dyDescent="0.25">
      <c r="F857" s="33" t="str">
        <f>IFERROR(VLOOKUP(D857,'Tabelas auxiliares'!$A$3:$B$62,2,FALSE),"")</f>
        <v/>
      </c>
      <c r="G857" s="33" t="str">
        <f>IFERROR(VLOOKUP($B857,'Tabelas auxiliares'!$A$66:$C$106,2,FALSE),"")</f>
        <v/>
      </c>
      <c r="H857" s="33" t="str">
        <f>IFERROR(VLOOKUP($B857,'Tabelas auxiliares'!$A$66:$C$106,3,FALSE),"")</f>
        <v/>
      </c>
      <c r="Y857" s="33" t="str">
        <f t="shared" si="37"/>
        <v/>
      </c>
      <c r="Z857" s="33" t="str">
        <f>IF(T857="","",IF(AND(T857&lt;&gt;'Tabelas auxiliares'!$B$240,T857&lt;&gt;'Tabelas auxiliares'!$B$241,T857&lt;&gt;'Tabelas auxiliares'!$C$240,T857&lt;&gt;'Tabelas auxiliares'!$C$241,T857&lt;&gt;'Tabelas auxiliares'!$D$240),"FOLHA DE PESSOAL",IF(Y857='Tabelas auxiliares'!$A$241,"CUSTEIO",IF(Y857='Tabelas auxiliares'!$A$240,"INVESTIMENTO","ERRO - VERIFICAR"))))</f>
        <v/>
      </c>
      <c r="AA857" s="46" t="str">
        <f t="shared" si="38"/>
        <v/>
      </c>
      <c r="AB857" s="206"/>
      <c r="AC857" s="206"/>
      <c r="AD857" s="26"/>
      <c r="AE857" s="54" t="str">
        <f t="shared" si="39"/>
        <v/>
      </c>
    </row>
    <row r="858" spans="6:31" x14ac:dyDescent="0.25">
      <c r="F858" s="33" t="str">
        <f>IFERROR(VLOOKUP(D858,'Tabelas auxiliares'!$A$3:$B$62,2,FALSE),"")</f>
        <v/>
      </c>
      <c r="G858" s="33" t="str">
        <f>IFERROR(VLOOKUP($B858,'Tabelas auxiliares'!$A$66:$C$106,2,FALSE),"")</f>
        <v/>
      </c>
      <c r="H858" s="33" t="str">
        <f>IFERROR(VLOOKUP($B858,'Tabelas auxiliares'!$A$66:$C$106,3,FALSE),"")</f>
        <v/>
      </c>
      <c r="Y858" s="33" t="str">
        <f t="shared" si="37"/>
        <v/>
      </c>
      <c r="Z858" s="33" t="str">
        <f>IF(T858="","",IF(AND(T858&lt;&gt;'Tabelas auxiliares'!$B$240,T858&lt;&gt;'Tabelas auxiliares'!$B$241,T858&lt;&gt;'Tabelas auxiliares'!$C$240,T858&lt;&gt;'Tabelas auxiliares'!$C$241,T858&lt;&gt;'Tabelas auxiliares'!$D$240),"FOLHA DE PESSOAL",IF(Y858='Tabelas auxiliares'!$A$241,"CUSTEIO",IF(Y858='Tabelas auxiliares'!$A$240,"INVESTIMENTO","ERRO - VERIFICAR"))))</f>
        <v/>
      </c>
      <c r="AA858" s="46" t="str">
        <f t="shared" si="38"/>
        <v/>
      </c>
      <c r="AB858" s="206"/>
      <c r="AC858" s="206"/>
      <c r="AE858" s="54" t="str">
        <f t="shared" si="39"/>
        <v/>
      </c>
    </row>
    <row r="859" spans="6:31" x14ac:dyDescent="0.25">
      <c r="F859" s="33" t="str">
        <f>IFERROR(VLOOKUP(D859,'Tabelas auxiliares'!$A$3:$B$62,2,FALSE),"")</f>
        <v/>
      </c>
      <c r="G859" s="33" t="str">
        <f>IFERROR(VLOOKUP($B859,'Tabelas auxiliares'!$A$66:$C$106,2,FALSE),"")</f>
        <v/>
      </c>
      <c r="H859" s="33" t="str">
        <f>IFERROR(VLOOKUP($B859,'Tabelas auxiliares'!$A$66:$C$106,3,FALSE),"")</f>
        <v/>
      </c>
      <c r="Y859" s="33" t="str">
        <f t="shared" si="37"/>
        <v/>
      </c>
      <c r="Z859" s="33" t="str">
        <f>IF(T859="","",IF(AND(T859&lt;&gt;'Tabelas auxiliares'!$B$240,T859&lt;&gt;'Tabelas auxiliares'!$B$241,T859&lt;&gt;'Tabelas auxiliares'!$C$240,T859&lt;&gt;'Tabelas auxiliares'!$C$241,T859&lt;&gt;'Tabelas auxiliares'!$D$240),"FOLHA DE PESSOAL",IF(Y859='Tabelas auxiliares'!$A$241,"CUSTEIO",IF(Y859='Tabelas auxiliares'!$A$240,"INVESTIMENTO","ERRO - VERIFICAR"))))</f>
        <v/>
      </c>
      <c r="AA859" s="46" t="str">
        <f t="shared" si="38"/>
        <v/>
      </c>
      <c r="AB859" s="206"/>
      <c r="AC859" s="206"/>
      <c r="AE859" s="54" t="str">
        <f t="shared" si="39"/>
        <v/>
      </c>
    </row>
    <row r="860" spans="6:31" x14ac:dyDescent="0.25">
      <c r="F860" s="33" t="str">
        <f>IFERROR(VLOOKUP(D860,'Tabelas auxiliares'!$A$3:$B$62,2,FALSE),"")</f>
        <v/>
      </c>
      <c r="G860" s="33" t="str">
        <f>IFERROR(VLOOKUP($B860,'Tabelas auxiliares'!$A$66:$C$106,2,FALSE),"")</f>
        <v/>
      </c>
      <c r="H860" s="33" t="str">
        <f>IFERROR(VLOOKUP($B860,'Tabelas auxiliares'!$A$66:$C$106,3,FALSE),"")</f>
        <v/>
      </c>
      <c r="Y860" s="33" t="str">
        <f t="shared" si="37"/>
        <v/>
      </c>
      <c r="Z860" s="33" t="str">
        <f>IF(T860="","",IF(AND(T860&lt;&gt;'Tabelas auxiliares'!$B$240,T860&lt;&gt;'Tabelas auxiliares'!$B$241,T860&lt;&gt;'Tabelas auxiliares'!$C$240,T860&lt;&gt;'Tabelas auxiliares'!$C$241,T860&lt;&gt;'Tabelas auxiliares'!$D$240),"FOLHA DE PESSOAL",IF(Y860='Tabelas auxiliares'!$A$241,"CUSTEIO",IF(Y860='Tabelas auxiliares'!$A$240,"INVESTIMENTO","ERRO - VERIFICAR"))))</f>
        <v/>
      </c>
      <c r="AA860" s="46" t="str">
        <f t="shared" si="38"/>
        <v/>
      </c>
      <c r="AB860" s="206"/>
      <c r="AC860" s="206"/>
      <c r="AD860" s="26"/>
      <c r="AE860" s="54" t="str">
        <f t="shared" si="39"/>
        <v/>
      </c>
    </row>
    <row r="861" spans="6:31" x14ac:dyDescent="0.25">
      <c r="F861" s="33" t="str">
        <f>IFERROR(VLOOKUP(D861,'Tabelas auxiliares'!$A$3:$B$62,2,FALSE),"")</f>
        <v/>
      </c>
      <c r="G861" s="33" t="str">
        <f>IFERROR(VLOOKUP($B861,'Tabelas auxiliares'!$A$66:$C$106,2,FALSE),"")</f>
        <v/>
      </c>
      <c r="H861" s="33" t="str">
        <f>IFERROR(VLOOKUP($B861,'Tabelas auxiliares'!$A$66:$C$106,3,FALSE),"")</f>
        <v/>
      </c>
      <c r="Y861" s="33" t="str">
        <f t="shared" si="37"/>
        <v/>
      </c>
      <c r="Z861" s="33" t="str">
        <f>IF(T861="","",IF(AND(T861&lt;&gt;'Tabelas auxiliares'!$B$240,T861&lt;&gt;'Tabelas auxiliares'!$B$241,T861&lt;&gt;'Tabelas auxiliares'!$C$240,T861&lt;&gt;'Tabelas auxiliares'!$C$241,T861&lt;&gt;'Tabelas auxiliares'!$D$240),"FOLHA DE PESSOAL",IF(Y861='Tabelas auxiliares'!$A$241,"CUSTEIO",IF(Y861='Tabelas auxiliares'!$A$240,"INVESTIMENTO","ERRO - VERIFICAR"))))</f>
        <v/>
      </c>
      <c r="AA861" s="46" t="str">
        <f t="shared" si="38"/>
        <v/>
      </c>
      <c r="AB861" s="206"/>
      <c r="AC861" s="206"/>
      <c r="AD861" s="26"/>
      <c r="AE861" s="54" t="str">
        <f t="shared" si="39"/>
        <v/>
      </c>
    </row>
    <row r="862" spans="6:31" x14ac:dyDescent="0.25">
      <c r="F862" s="33" t="str">
        <f>IFERROR(VLOOKUP(D862,'Tabelas auxiliares'!$A$3:$B$62,2,FALSE),"")</f>
        <v/>
      </c>
      <c r="G862" s="33" t="str">
        <f>IFERROR(VLOOKUP($B862,'Tabelas auxiliares'!$A$66:$C$106,2,FALSE),"")</f>
        <v/>
      </c>
      <c r="H862" s="33" t="str">
        <f>IFERROR(VLOOKUP($B862,'Tabelas auxiliares'!$A$66:$C$106,3,FALSE),"")</f>
        <v/>
      </c>
      <c r="Y862" s="33" t="str">
        <f t="shared" si="37"/>
        <v/>
      </c>
      <c r="Z862" s="33" t="str">
        <f>IF(T862="","",IF(AND(T862&lt;&gt;'Tabelas auxiliares'!$B$240,T862&lt;&gt;'Tabelas auxiliares'!$B$241,T862&lt;&gt;'Tabelas auxiliares'!$C$240,T862&lt;&gt;'Tabelas auxiliares'!$C$241,T862&lt;&gt;'Tabelas auxiliares'!$D$240),"FOLHA DE PESSOAL",IF(Y862='Tabelas auxiliares'!$A$241,"CUSTEIO",IF(Y862='Tabelas auxiliares'!$A$240,"INVESTIMENTO","ERRO - VERIFICAR"))))</f>
        <v/>
      </c>
      <c r="AA862" s="46" t="str">
        <f t="shared" si="38"/>
        <v/>
      </c>
      <c r="AB862" s="206"/>
      <c r="AC862" s="206"/>
      <c r="AD862" s="26"/>
      <c r="AE862" s="54" t="str">
        <f t="shared" si="39"/>
        <v/>
      </c>
    </row>
    <row r="863" spans="6:31" x14ac:dyDescent="0.25">
      <c r="F863" s="33" t="str">
        <f>IFERROR(VLOOKUP(D863,'Tabelas auxiliares'!$A$3:$B$62,2,FALSE),"")</f>
        <v/>
      </c>
      <c r="G863" s="33" t="str">
        <f>IFERROR(VLOOKUP($B863,'Tabelas auxiliares'!$A$66:$C$106,2,FALSE),"")</f>
        <v/>
      </c>
      <c r="H863" s="33" t="str">
        <f>IFERROR(VLOOKUP($B863,'Tabelas auxiliares'!$A$66:$C$106,3,FALSE),"")</f>
        <v/>
      </c>
      <c r="Y863" s="33" t="str">
        <f t="shared" si="37"/>
        <v/>
      </c>
      <c r="Z863" s="33" t="str">
        <f>IF(T863="","",IF(AND(T863&lt;&gt;'Tabelas auxiliares'!$B$240,T863&lt;&gt;'Tabelas auxiliares'!$B$241,T863&lt;&gt;'Tabelas auxiliares'!$C$240,T863&lt;&gt;'Tabelas auxiliares'!$C$241,T863&lt;&gt;'Tabelas auxiliares'!$D$240),"FOLHA DE PESSOAL",IF(Y863='Tabelas auxiliares'!$A$241,"CUSTEIO",IF(Y863='Tabelas auxiliares'!$A$240,"INVESTIMENTO","ERRO - VERIFICAR"))))</f>
        <v/>
      </c>
      <c r="AA863" s="46" t="str">
        <f t="shared" si="38"/>
        <v/>
      </c>
      <c r="AB863" s="206"/>
      <c r="AC863" s="206"/>
      <c r="AD863" s="26"/>
      <c r="AE863" s="54" t="str">
        <f t="shared" si="39"/>
        <v/>
      </c>
    </row>
    <row r="864" spans="6:31" x14ac:dyDescent="0.25">
      <c r="F864" s="33" t="str">
        <f>IFERROR(VLOOKUP(D864,'Tabelas auxiliares'!$A$3:$B$62,2,FALSE),"")</f>
        <v/>
      </c>
      <c r="G864" s="33" t="str">
        <f>IFERROR(VLOOKUP($B864,'Tabelas auxiliares'!$A$66:$C$106,2,FALSE),"")</f>
        <v/>
      </c>
      <c r="H864" s="33" t="str">
        <f>IFERROR(VLOOKUP($B864,'Tabelas auxiliares'!$A$66:$C$106,3,FALSE),"")</f>
        <v/>
      </c>
      <c r="Y864" s="33" t="str">
        <f t="shared" si="37"/>
        <v/>
      </c>
      <c r="Z864" s="33" t="str">
        <f>IF(T864="","",IF(AND(T864&lt;&gt;'Tabelas auxiliares'!$B$240,T864&lt;&gt;'Tabelas auxiliares'!$B$241,T864&lt;&gt;'Tabelas auxiliares'!$C$240,T864&lt;&gt;'Tabelas auxiliares'!$C$241,T864&lt;&gt;'Tabelas auxiliares'!$D$240),"FOLHA DE PESSOAL",IF(Y864='Tabelas auxiliares'!$A$241,"CUSTEIO",IF(Y864='Tabelas auxiliares'!$A$240,"INVESTIMENTO","ERRO - VERIFICAR"))))</f>
        <v/>
      </c>
      <c r="AA864" s="46" t="str">
        <f t="shared" si="38"/>
        <v/>
      </c>
      <c r="AB864" s="206"/>
      <c r="AC864" s="206"/>
      <c r="AE864" s="54" t="str">
        <f t="shared" si="39"/>
        <v/>
      </c>
    </row>
    <row r="865" spans="6:31" x14ac:dyDescent="0.25">
      <c r="F865" s="33" t="str">
        <f>IFERROR(VLOOKUP(D865,'Tabelas auxiliares'!$A$3:$B$62,2,FALSE),"")</f>
        <v/>
      </c>
      <c r="G865" s="33" t="str">
        <f>IFERROR(VLOOKUP($B865,'Tabelas auxiliares'!$A$66:$C$106,2,FALSE),"")</f>
        <v/>
      </c>
      <c r="H865" s="33" t="str">
        <f>IFERROR(VLOOKUP($B865,'Tabelas auxiliares'!$A$66:$C$106,3,FALSE),"")</f>
        <v/>
      </c>
      <c r="Y865" s="33" t="str">
        <f t="shared" si="37"/>
        <v/>
      </c>
      <c r="Z865" s="33" t="str">
        <f>IF(T865="","",IF(AND(T865&lt;&gt;'Tabelas auxiliares'!$B$240,T865&lt;&gt;'Tabelas auxiliares'!$B$241,T865&lt;&gt;'Tabelas auxiliares'!$C$240,T865&lt;&gt;'Tabelas auxiliares'!$C$241,T865&lt;&gt;'Tabelas auxiliares'!$D$240),"FOLHA DE PESSOAL",IF(Y865='Tabelas auxiliares'!$A$241,"CUSTEIO",IF(Y865='Tabelas auxiliares'!$A$240,"INVESTIMENTO","ERRO - VERIFICAR"))))</f>
        <v/>
      </c>
      <c r="AA865" s="46" t="str">
        <f t="shared" si="38"/>
        <v/>
      </c>
      <c r="AB865" s="206"/>
      <c r="AC865" s="206"/>
      <c r="AE865" s="54" t="str">
        <f t="shared" si="39"/>
        <v/>
      </c>
    </row>
    <row r="866" spans="6:31" x14ac:dyDescent="0.25">
      <c r="F866" s="33" t="str">
        <f>IFERROR(VLOOKUP(D866,'Tabelas auxiliares'!$A$3:$B$62,2,FALSE),"")</f>
        <v/>
      </c>
      <c r="G866" s="33" t="str">
        <f>IFERROR(VLOOKUP($B866,'Tabelas auxiliares'!$A$66:$C$106,2,FALSE),"")</f>
        <v/>
      </c>
      <c r="H866" s="33" t="str">
        <f>IFERROR(VLOOKUP($B866,'Tabelas auxiliares'!$A$66:$C$106,3,FALSE),"")</f>
        <v/>
      </c>
      <c r="Y866" s="33" t="str">
        <f t="shared" si="37"/>
        <v/>
      </c>
      <c r="Z866" s="33" t="str">
        <f>IF(T866="","",IF(AND(T866&lt;&gt;'Tabelas auxiliares'!$B$240,T866&lt;&gt;'Tabelas auxiliares'!$B$241,T866&lt;&gt;'Tabelas auxiliares'!$C$240,T866&lt;&gt;'Tabelas auxiliares'!$C$241,T866&lt;&gt;'Tabelas auxiliares'!$D$240),"FOLHA DE PESSOAL",IF(Y866='Tabelas auxiliares'!$A$241,"CUSTEIO",IF(Y866='Tabelas auxiliares'!$A$240,"INVESTIMENTO","ERRO - VERIFICAR"))))</f>
        <v/>
      </c>
      <c r="AA866" s="46" t="str">
        <f t="shared" si="38"/>
        <v/>
      </c>
      <c r="AB866" s="206"/>
      <c r="AC866" s="206"/>
      <c r="AD866" s="26"/>
      <c r="AE866" s="54" t="str">
        <f t="shared" si="39"/>
        <v/>
      </c>
    </row>
    <row r="867" spans="6:31" x14ac:dyDescent="0.25">
      <c r="F867" s="33" t="str">
        <f>IFERROR(VLOOKUP(D867,'Tabelas auxiliares'!$A$3:$B$62,2,FALSE),"")</f>
        <v/>
      </c>
      <c r="G867" s="33" t="str">
        <f>IFERROR(VLOOKUP($B867,'Tabelas auxiliares'!$A$66:$C$106,2,FALSE),"")</f>
        <v/>
      </c>
      <c r="H867" s="33" t="str">
        <f>IFERROR(VLOOKUP($B867,'Tabelas auxiliares'!$A$66:$C$106,3,FALSE),"")</f>
        <v/>
      </c>
      <c r="Y867" s="33" t="str">
        <f t="shared" si="37"/>
        <v/>
      </c>
      <c r="Z867" s="33" t="str">
        <f>IF(T867="","",IF(AND(T867&lt;&gt;'Tabelas auxiliares'!$B$240,T867&lt;&gt;'Tabelas auxiliares'!$B$241,T867&lt;&gt;'Tabelas auxiliares'!$C$240,T867&lt;&gt;'Tabelas auxiliares'!$C$241,T867&lt;&gt;'Tabelas auxiliares'!$D$240),"FOLHA DE PESSOAL",IF(Y867='Tabelas auxiliares'!$A$241,"CUSTEIO",IF(Y867='Tabelas auxiliares'!$A$240,"INVESTIMENTO","ERRO - VERIFICAR"))))</f>
        <v/>
      </c>
      <c r="AA867" s="46" t="str">
        <f t="shared" si="38"/>
        <v/>
      </c>
      <c r="AB867" s="206"/>
      <c r="AC867" s="206"/>
      <c r="AD867" s="26"/>
      <c r="AE867" s="54" t="str">
        <f t="shared" si="39"/>
        <v/>
      </c>
    </row>
    <row r="868" spans="6:31" x14ac:dyDescent="0.25">
      <c r="F868" s="33" t="str">
        <f>IFERROR(VLOOKUP(D868,'Tabelas auxiliares'!$A$3:$B$62,2,FALSE),"")</f>
        <v/>
      </c>
      <c r="G868" s="33" t="str">
        <f>IFERROR(VLOOKUP($B868,'Tabelas auxiliares'!$A$66:$C$106,2,FALSE),"")</f>
        <v/>
      </c>
      <c r="H868" s="33" t="str">
        <f>IFERROR(VLOOKUP($B868,'Tabelas auxiliares'!$A$66:$C$106,3,FALSE),"")</f>
        <v/>
      </c>
      <c r="Y868" s="33" t="str">
        <f t="shared" si="37"/>
        <v/>
      </c>
      <c r="Z868" s="33" t="str">
        <f>IF(T868="","",IF(AND(T868&lt;&gt;'Tabelas auxiliares'!$B$240,T868&lt;&gt;'Tabelas auxiliares'!$B$241,T868&lt;&gt;'Tabelas auxiliares'!$C$240,T868&lt;&gt;'Tabelas auxiliares'!$C$241,T868&lt;&gt;'Tabelas auxiliares'!$D$240),"FOLHA DE PESSOAL",IF(Y868='Tabelas auxiliares'!$A$241,"CUSTEIO",IF(Y868='Tabelas auxiliares'!$A$240,"INVESTIMENTO","ERRO - VERIFICAR"))))</f>
        <v/>
      </c>
      <c r="AA868" s="46" t="str">
        <f t="shared" si="38"/>
        <v/>
      </c>
      <c r="AB868" s="206"/>
      <c r="AC868" s="206"/>
      <c r="AD868" s="26"/>
      <c r="AE868" s="54" t="str">
        <f t="shared" si="39"/>
        <v/>
      </c>
    </row>
    <row r="869" spans="6:31" x14ac:dyDescent="0.25">
      <c r="F869" s="33" t="str">
        <f>IFERROR(VLOOKUP(D869,'Tabelas auxiliares'!$A$3:$B$62,2,FALSE),"")</f>
        <v/>
      </c>
      <c r="G869" s="33" t="str">
        <f>IFERROR(VLOOKUP($B869,'Tabelas auxiliares'!$A$66:$C$106,2,FALSE),"")</f>
        <v/>
      </c>
      <c r="H869" s="33" t="str">
        <f>IFERROR(VLOOKUP($B869,'Tabelas auxiliares'!$A$66:$C$106,3,FALSE),"")</f>
        <v/>
      </c>
      <c r="Y869" s="33" t="str">
        <f t="shared" si="37"/>
        <v/>
      </c>
      <c r="Z869" s="33" t="str">
        <f>IF(T869="","",IF(AND(T869&lt;&gt;'Tabelas auxiliares'!$B$240,T869&lt;&gt;'Tabelas auxiliares'!$B$241,T869&lt;&gt;'Tabelas auxiliares'!$C$240,T869&lt;&gt;'Tabelas auxiliares'!$C$241,T869&lt;&gt;'Tabelas auxiliares'!$D$240),"FOLHA DE PESSOAL",IF(Y869='Tabelas auxiliares'!$A$241,"CUSTEIO",IF(Y869='Tabelas auxiliares'!$A$240,"INVESTIMENTO","ERRO - VERIFICAR"))))</f>
        <v/>
      </c>
      <c r="AA869" s="46" t="str">
        <f t="shared" si="38"/>
        <v/>
      </c>
      <c r="AB869" s="206"/>
      <c r="AC869" s="206"/>
      <c r="AD869" s="26"/>
      <c r="AE869" s="54" t="str">
        <f t="shared" si="39"/>
        <v/>
      </c>
    </row>
    <row r="870" spans="6:31" x14ac:dyDescent="0.25">
      <c r="F870" s="33" t="str">
        <f>IFERROR(VLOOKUP(D870,'Tabelas auxiliares'!$A$3:$B$62,2,FALSE),"")</f>
        <v/>
      </c>
      <c r="G870" s="33" t="str">
        <f>IFERROR(VLOOKUP($B870,'Tabelas auxiliares'!$A$66:$C$106,2,FALSE),"")</f>
        <v/>
      </c>
      <c r="H870" s="33" t="str">
        <f>IFERROR(VLOOKUP($B870,'Tabelas auxiliares'!$A$66:$C$106,3,FALSE),"")</f>
        <v/>
      </c>
      <c r="Y870" s="33" t="str">
        <f t="shared" si="37"/>
        <v/>
      </c>
      <c r="Z870" s="33" t="str">
        <f>IF(T870="","",IF(AND(T870&lt;&gt;'Tabelas auxiliares'!$B$240,T870&lt;&gt;'Tabelas auxiliares'!$B$241,T870&lt;&gt;'Tabelas auxiliares'!$C$240,T870&lt;&gt;'Tabelas auxiliares'!$C$241,T870&lt;&gt;'Tabelas auxiliares'!$D$240),"FOLHA DE PESSOAL",IF(Y870='Tabelas auxiliares'!$A$241,"CUSTEIO",IF(Y870='Tabelas auxiliares'!$A$240,"INVESTIMENTO","ERRO - VERIFICAR"))))</f>
        <v/>
      </c>
      <c r="AA870" s="46" t="str">
        <f t="shared" si="38"/>
        <v/>
      </c>
      <c r="AB870" s="206"/>
      <c r="AC870" s="206"/>
      <c r="AD870" s="26"/>
      <c r="AE870" s="54" t="str">
        <f t="shared" si="39"/>
        <v/>
      </c>
    </row>
    <row r="871" spans="6:31" x14ac:dyDescent="0.25">
      <c r="F871" s="33" t="str">
        <f>IFERROR(VLOOKUP(D871,'Tabelas auxiliares'!$A$3:$B$62,2,FALSE),"")</f>
        <v/>
      </c>
      <c r="G871" s="33" t="str">
        <f>IFERROR(VLOOKUP($B871,'Tabelas auxiliares'!$A$66:$C$106,2,FALSE),"")</f>
        <v/>
      </c>
      <c r="H871" s="33" t="str">
        <f>IFERROR(VLOOKUP($B871,'Tabelas auxiliares'!$A$66:$C$106,3,FALSE),"")</f>
        <v/>
      </c>
      <c r="Y871" s="33" t="str">
        <f t="shared" si="37"/>
        <v/>
      </c>
      <c r="Z871" s="33" t="str">
        <f>IF(T871="","",IF(AND(T871&lt;&gt;'Tabelas auxiliares'!$B$240,T871&lt;&gt;'Tabelas auxiliares'!$B$241,T871&lt;&gt;'Tabelas auxiliares'!$C$240,T871&lt;&gt;'Tabelas auxiliares'!$C$241,T871&lt;&gt;'Tabelas auxiliares'!$D$240),"FOLHA DE PESSOAL",IF(Y871='Tabelas auxiliares'!$A$241,"CUSTEIO",IF(Y871='Tabelas auxiliares'!$A$240,"INVESTIMENTO","ERRO - VERIFICAR"))))</f>
        <v/>
      </c>
      <c r="AA871" s="46" t="str">
        <f t="shared" si="38"/>
        <v/>
      </c>
      <c r="AB871" s="206"/>
      <c r="AC871" s="206"/>
      <c r="AD871" s="26"/>
      <c r="AE871" s="54" t="str">
        <f t="shared" si="39"/>
        <v/>
      </c>
    </row>
    <row r="872" spans="6:31" x14ac:dyDescent="0.25">
      <c r="F872" s="33" t="str">
        <f>IFERROR(VLOOKUP(D872,'Tabelas auxiliares'!$A$3:$B$62,2,FALSE),"")</f>
        <v/>
      </c>
      <c r="G872" s="33" t="str">
        <f>IFERROR(VLOOKUP($B872,'Tabelas auxiliares'!$A$66:$C$106,2,FALSE),"")</f>
        <v/>
      </c>
      <c r="H872" s="33" t="str">
        <f>IFERROR(VLOOKUP($B872,'Tabelas auxiliares'!$A$66:$C$106,3,FALSE),"")</f>
        <v/>
      </c>
      <c r="Y872" s="33" t="str">
        <f t="shared" si="37"/>
        <v/>
      </c>
      <c r="Z872" s="33" t="str">
        <f>IF(T872="","",IF(AND(T872&lt;&gt;'Tabelas auxiliares'!$B$240,T872&lt;&gt;'Tabelas auxiliares'!$B$241,T872&lt;&gt;'Tabelas auxiliares'!$C$240,T872&lt;&gt;'Tabelas auxiliares'!$C$241,T872&lt;&gt;'Tabelas auxiliares'!$D$240),"FOLHA DE PESSOAL",IF(Y872='Tabelas auxiliares'!$A$241,"CUSTEIO",IF(Y872='Tabelas auxiliares'!$A$240,"INVESTIMENTO","ERRO - VERIFICAR"))))</f>
        <v/>
      </c>
      <c r="AA872" s="46" t="str">
        <f t="shared" si="38"/>
        <v/>
      </c>
      <c r="AB872" s="206"/>
      <c r="AC872" s="206"/>
      <c r="AD872" s="26"/>
      <c r="AE872" s="54" t="str">
        <f t="shared" si="39"/>
        <v/>
      </c>
    </row>
    <row r="873" spans="6:31" x14ac:dyDescent="0.25">
      <c r="F873" s="33" t="str">
        <f>IFERROR(VLOOKUP(D873,'Tabelas auxiliares'!$A$3:$B$62,2,FALSE),"")</f>
        <v/>
      </c>
      <c r="G873" s="33" t="str">
        <f>IFERROR(VLOOKUP($B873,'Tabelas auxiliares'!$A$66:$C$106,2,FALSE),"")</f>
        <v/>
      </c>
      <c r="H873" s="33" t="str">
        <f>IFERROR(VLOOKUP($B873,'Tabelas auxiliares'!$A$66:$C$106,3,FALSE),"")</f>
        <v/>
      </c>
      <c r="Y873" s="33" t="str">
        <f t="shared" si="37"/>
        <v/>
      </c>
      <c r="Z873" s="33" t="str">
        <f>IF(T873="","",IF(AND(T873&lt;&gt;'Tabelas auxiliares'!$B$240,T873&lt;&gt;'Tabelas auxiliares'!$B$241,T873&lt;&gt;'Tabelas auxiliares'!$C$240,T873&lt;&gt;'Tabelas auxiliares'!$C$241,T873&lt;&gt;'Tabelas auxiliares'!$D$240),"FOLHA DE PESSOAL",IF(Y873='Tabelas auxiliares'!$A$241,"CUSTEIO",IF(Y873='Tabelas auxiliares'!$A$240,"INVESTIMENTO","ERRO - VERIFICAR"))))</f>
        <v/>
      </c>
      <c r="AA873" s="46" t="str">
        <f t="shared" si="38"/>
        <v/>
      </c>
      <c r="AB873" s="206"/>
      <c r="AC873" s="206"/>
      <c r="AD873" s="26"/>
      <c r="AE873" s="54" t="str">
        <f t="shared" si="39"/>
        <v/>
      </c>
    </row>
    <row r="874" spans="6:31" x14ac:dyDescent="0.25">
      <c r="F874" s="33" t="str">
        <f>IFERROR(VLOOKUP(D874,'Tabelas auxiliares'!$A$3:$B$62,2,FALSE),"")</f>
        <v/>
      </c>
      <c r="G874" s="33" t="str">
        <f>IFERROR(VLOOKUP($B874,'Tabelas auxiliares'!$A$66:$C$106,2,FALSE),"")</f>
        <v/>
      </c>
      <c r="H874" s="33" t="str">
        <f>IFERROR(VLOOKUP($B874,'Tabelas auxiliares'!$A$66:$C$106,3,FALSE),"")</f>
        <v/>
      </c>
      <c r="Y874" s="33" t="str">
        <f t="shared" si="37"/>
        <v/>
      </c>
      <c r="Z874" s="33" t="str">
        <f>IF(T874="","",IF(AND(T874&lt;&gt;'Tabelas auxiliares'!$B$240,T874&lt;&gt;'Tabelas auxiliares'!$B$241,T874&lt;&gt;'Tabelas auxiliares'!$C$240,T874&lt;&gt;'Tabelas auxiliares'!$C$241,T874&lt;&gt;'Tabelas auxiliares'!$D$240),"FOLHA DE PESSOAL",IF(Y874='Tabelas auxiliares'!$A$241,"CUSTEIO",IF(Y874='Tabelas auxiliares'!$A$240,"INVESTIMENTO","ERRO - VERIFICAR"))))</f>
        <v/>
      </c>
      <c r="AA874" s="46" t="str">
        <f t="shared" si="38"/>
        <v/>
      </c>
      <c r="AB874" s="206"/>
      <c r="AC874" s="206"/>
      <c r="AD874" s="26"/>
      <c r="AE874" s="54" t="str">
        <f t="shared" si="39"/>
        <v/>
      </c>
    </row>
    <row r="875" spans="6:31" x14ac:dyDescent="0.25">
      <c r="F875" s="33" t="str">
        <f>IFERROR(VLOOKUP(D875,'Tabelas auxiliares'!$A$3:$B$62,2,FALSE),"")</f>
        <v/>
      </c>
      <c r="G875" s="33" t="str">
        <f>IFERROR(VLOOKUP($B875,'Tabelas auxiliares'!$A$66:$C$106,2,FALSE),"")</f>
        <v/>
      </c>
      <c r="H875" s="33" t="str">
        <f>IFERROR(VLOOKUP($B875,'Tabelas auxiliares'!$A$66:$C$106,3,FALSE),"")</f>
        <v/>
      </c>
      <c r="Y875" s="33" t="str">
        <f t="shared" si="37"/>
        <v/>
      </c>
      <c r="Z875" s="33" t="str">
        <f>IF(T875="","",IF(AND(T875&lt;&gt;'Tabelas auxiliares'!$B$240,T875&lt;&gt;'Tabelas auxiliares'!$B$241,T875&lt;&gt;'Tabelas auxiliares'!$C$240,T875&lt;&gt;'Tabelas auxiliares'!$C$241,T875&lt;&gt;'Tabelas auxiliares'!$D$240),"FOLHA DE PESSOAL",IF(Y875='Tabelas auxiliares'!$A$241,"CUSTEIO",IF(Y875='Tabelas auxiliares'!$A$240,"INVESTIMENTO","ERRO - VERIFICAR"))))</f>
        <v/>
      </c>
      <c r="AA875" s="46" t="str">
        <f t="shared" si="38"/>
        <v/>
      </c>
      <c r="AB875" s="206"/>
      <c r="AC875" s="206"/>
      <c r="AD875" s="26"/>
      <c r="AE875" s="54" t="str">
        <f t="shared" si="39"/>
        <v/>
      </c>
    </row>
    <row r="876" spans="6:31" x14ac:dyDescent="0.25">
      <c r="F876" s="33" t="str">
        <f>IFERROR(VLOOKUP(D876,'Tabelas auxiliares'!$A$3:$B$62,2,FALSE),"")</f>
        <v/>
      </c>
      <c r="G876" s="33" t="str">
        <f>IFERROR(VLOOKUP($B876,'Tabelas auxiliares'!$A$66:$C$106,2,FALSE),"")</f>
        <v/>
      </c>
      <c r="H876" s="33" t="str">
        <f>IFERROR(VLOOKUP($B876,'Tabelas auxiliares'!$A$66:$C$106,3,FALSE),"")</f>
        <v/>
      </c>
      <c r="Y876" s="33" t="str">
        <f t="shared" ref="Y876:Y939" si="40">LEFT(V876,1)</f>
        <v/>
      </c>
      <c r="Z876" s="33" t="str">
        <f>IF(T876="","",IF(AND(T876&lt;&gt;'Tabelas auxiliares'!$B$240,T876&lt;&gt;'Tabelas auxiliares'!$B$241,T876&lt;&gt;'Tabelas auxiliares'!$C$240,T876&lt;&gt;'Tabelas auxiliares'!$C$241,T876&lt;&gt;'Tabelas auxiliares'!$D$240),"FOLHA DE PESSOAL",IF(Y876='Tabelas auxiliares'!$A$241,"CUSTEIO",IF(Y876='Tabelas auxiliares'!$A$240,"INVESTIMENTO","ERRO - VERIFICAR"))))</f>
        <v/>
      </c>
      <c r="AA876" s="46" t="str">
        <f t="shared" si="38"/>
        <v/>
      </c>
      <c r="AB876" s="206"/>
      <c r="AC876" s="206"/>
      <c r="AD876" s="26"/>
      <c r="AE876" s="54" t="str">
        <f t="shared" si="39"/>
        <v/>
      </c>
    </row>
    <row r="877" spans="6:31" x14ac:dyDescent="0.25">
      <c r="F877" s="33" t="str">
        <f>IFERROR(VLOOKUP(D877,'Tabelas auxiliares'!$A$3:$B$62,2,FALSE),"")</f>
        <v/>
      </c>
      <c r="G877" s="33" t="str">
        <f>IFERROR(VLOOKUP($B877,'Tabelas auxiliares'!$A$66:$C$106,2,FALSE),"")</f>
        <v/>
      </c>
      <c r="H877" s="33" t="str">
        <f>IFERROR(VLOOKUP($B877,'Tabelas auxiliares'!$A$66:$C$106,3,FALSE),"")</f>
        <v/>
      </c>
      <c r="Y877" s="33" t="str">
        <f t="shared" si="40"/>
        <v/>
      </c>
      <c r="Z877" s="33" t="str">
        <f>IF(T877="","",IF(AND(T877&lt;&gt;'Tabelas auxiliares'!$B$240,T877&lt;&gt;'Tabelas auxiliares'!$B$241,T877&lt;&gt;'Tabelas auxiliares'!$C$240,T877&lt;&gt;'Tabelas auxiliares'!$C$241,T877&lt;&gt;'Tabelas auxiliares'!$D$240),"FOLHA DE PESSOAL",IF(Y877='Tabelas auxiliares'!$A$241,"CUSTEIO",IF(Y877='Tabelas auxiliares'!$A$240,"INVESTIMENTO","ERRO - VERIFICAR"))))</f>
        <v/>
      </c>
      <c r="AA877" s="46" t="str">
        <f t="shared" ref="AA877:AA940" si="41">IF(AB877+AC877+AD877&lt;&gt;0,AB877+AC877+AD877,"")</f>
        <v/>
      </c>
      <c r="AB877" s="206"/>
      <c r="AC877" s="206"/>
      <c r="AD877" s="26"/>
      <c r="AE877" s="54" t="str">
        <f t="shared" si="39"/>
        <v/>
      </c>
    </row>
    <row r="878" spans="6:31" x14ac:dyDescent="0.25">
      <c r="F878" s="33" t="str">
        <f>IFERROR(VLOOKUP(D878,'Tabelas auxiliares'!$A$3:$B$62,2,FALSE),"")</f>
        <v/>
      </c>
      <c r="G878" s="33" t="str">
        <f>IFERROR(VLOOKUP($B878,'Tabelas auxiliares'!$A$66:$C$106,2,FALSE),"")</f>
        <v/>
      </c>
      <c r="H878" s="33" t="str">
        <f>IFERROR(VLOOKUP($B878,'Tabelas auxiliares'!$A$66:$C$106,3,FALSE),"")</f>
        <v/>
      </c>
      <c r="Y878" s="33" t="str">
        <f t="shared" si="40"/>
        <v/>
      </c>
      <c r="Z878" s="33" t="str">
        <f>IF(T878="","",IF(AND(T878&lt;&gt;'Tabelas auxiliares'!$B$240,T878&lt;&gt;'Tabelas auxiliares'!$B$241,T878&lt;&gt;'Tabelas auxiliares'!$C$240,T878&lt;&gt;'Tabelas auxiliares'!$C$241,T878&lt;&gt;'Tabelas auxiliares'!$D$240),"FOLHA DE PESSOAL",IF(Y878='Tabelas auxiliares'!$A$241,"CUSTEIO",IF(Y878='Tabelas auxiliares'!$A$240,"INVESTIMENTO","ERRO - VERIFICAR"))))</f>
        <v/>
      </c>
      <c r="AA878" s="46" t="str">
        <f t="shared" si="41"/>
        <v/>
      </c>
      <c r="AB878" s="206"/>
      <c r="AC878" s="206"/>
      <c r="AD878" s="26"/>
      <c r="AE878" s="54" t="str">
        <f t="shared" si="39"/>
        <v/>
      </c>
    </row>
    <row r="879" spans="6:31" x14ac:dyDescent="0.25">
      <c r="F879" s="33" t="str">
        <f>IFERROR(VLOOKUP(D879,'Tabelas auxiliares'!$A$3:$B$62,2,FALSE),"")</f>
        <v/>
      </c>
      <c r="G879" s="33" t="str">
        <f>IFERROR(VLOOKUP($B879,'Tabelas auxiliares'!$A$66:$C$106,2,FALSE),"")</f>
        <v/>
      </c>
      <c r="H879" s="33" t="str">
        <f>IFERROR(VLOOKUP($B879,'Tabelas auxiliares'!$A$66:$C$106,3,FALSE),"")</f>
        <v/>
      </c>
      <c r="Y879" s="33" t="str">
        <f t="shared" si="40"/>
        <v/>
      </c>
      <c r="Z879" s="33" t="str">
        <f>IF(T879="","",IF(AND(T879&lt;&gt;'Tabelas auxiliares'!$B$240,T879&lt;&gt;'Tabelas auxiliares'!$B$241,T879&lt;&gt;'Tabelas auxiliares'!$C$240,T879&lt;&gt;'Tabelas auxiliares'!$C$241,T879&lt;&gt;'Tabelas auxiliares'!$D$240),"FOLHA DE PESSOAL",IF(Y879='Tabelas auxiliares'!$A$241,"CUSTEIO",IF(Y879='Tabelas auxiliares'!$A$240,"INVESTIMENTO","ERRO - VERIFICAR"))))</f>
        <v/>
      </c>
      <c r="AA879" s="46" t="str">
        <f t="shared" si="41"/>
        <v/>
      </c>
      <c r="AB879" s="206"/>
      <c r="AC879" s="206"/>
      <c r="AD879" s="26"/>
      <c r="AE879" s="54" t="str">
        <f t="shared" si="39"/>
        <v/>
      </c>
    </row>
    <row r="880" spans="6:31" x14ac:dyDescent="0.25">
      <c r="F880" s="33" t="str">
        <f>IFERROR(VLOOKUP(D880,'Tabelas auxiliares'!$A$3:$B$62,2,FALSE),"")</f>
        <v/>
      </c>
      <c r="G880" s="33" t="str">
        <f>IFERROR(VLOOKUP($B880,'Tabelas auxiliares'!$A$66:$C$106,2,FALSE),"")</f>
        <v/>
      </c>
      <c r="H880" s="33" t="str">
        <f>IFERROR(VLOOKUP($B880,'Tabelas auxiliares'!$A$66:$C$106,3,FALSE),"")</f>
        <v/>
      </c>
      <c r="Y880" s="33" t="str">
        <f t="shared" si="40"/>
        <v/>
      </c>
      <c r="Z880" s="33" t="str">
        <f>IF(T880="","",IF(AND(T880&lt;&gt;'Tabelas auxiliares'!$B$240,T880&lt;&gt;'Tabelas auxiliares'!$B$241,T880&lt;&gt;'Tabelas auxiliares'!$C$240,T880&lt;&gt;'Tabelas auxiliares'!$C$241,T880&lt;&gt;'Tabelas auxiliares'!$D$240),"FOLHA DE PESSOAL",IF(Y880='Tabelas auxiliares'!$A$241,"CUSTEIO",IF(Y880='Tabelas auxiliares'!$A$240,"INVESTIMENTO","ERRO - VERIFICAR"))))</f>
        <v/>
      </c>
      <c r="AA880" s="46" t="str">
        <f t="shared" si="41"/>
        <v/>
      </c>
      <c r="AB880" s="206"/>
      <c r="AC880" s="206"/>
      <c r="AD880" s="26"/>
      <c r="AE880" s="54" t="str">
        <f t="shared" si="39"/>
        <v/>
      </c>
    </row>
    <row r="881" spans="6:31" x14ac:dyDescent="0.25">
      <c r="F881" s="33" t="str">
        <f>IFERROR(VLOOKUP(D881,'Tabelas auxiliares'!$A$3:$B$62,2,FALSE),"")</f>
        <v/>
      </c>
      <c r="G881" s="33" t="str">
        <f>IFERROR(VLOOKUP($B881,'Tabelas auxiliares'!$A$66:$C$106,2,FALSE),"")</f>
        <v/>
      </c>
      <c r="H881" s="33" t="str">
        <f>IFERROR(VLOOKUP($B881,'Tabelas auxiliares'!$A$66:$C$106,3,FALSE),"")</f>
        <v/>
      </c>
      <c r="Y881" s="33" t="str">
        <f t="shared" si="40"/>
        <v/>
      </c>
      <c r="Z881" s="33" t="str">
        <f>IF(T881="","",IF(AND(T881&lt;&gt;'Tabelas auxiliares'!$B$240,T881&lt;&gt;'Tabelas auxiliares'!$B$241,T881&lt;&gt;'Tabelas auxiliares'!$C$240,T881&lt;&gt;'Tabelas auxiliares'!$C$241,T881&lt;&gt;'Tabelas auxiliares'!$D$240),"FOLHA DE PESSOAL",IF(Y881='Tabelas auxiliares'!$A$241,"CUSTEIO",IF(Y881='Tabelas auxiliares'!$A$240,"INVESTIMENTO","ERRO - VERIFICAR"))))</f>
        <v/>
      </c>
      <c r="AA881" s="46" t="str">
        <f t="shared" si="41"/>
        <v/>
      </c>
      <c r="AB881" s="206"/>
      <c r="AC881" s="206"/>
      <c r="AD881" s="26"/>
      <c r="AE881" s="54" t="str">
        <f t="shared" si="39"/>
        <v/>
      </c>
    </row>
    <row r="882" spans="6:31" x14ac:dyDescent="0.25">
      <c r="F882" s="33" t="str">
        <f>IFERROR(VLOOKUP(D882,'Tabelas auxiliares'!$A$3:$B$62,2,FALSE),"")</f>
        <v/>
      </c>
      <c r="G882" s="33" t="str">
        <f>IFERROR(VLOOKUP($B882,'Tabelas auxiliares'!$A$66:$C$106,2,FALSE),"")</f>
        <v/>
      </c>
      <c r="H882" s="33" t="str">
        <f>IFERROR(VLOOKUP($B882,'Tabelas auxiliares'!$A$66:$C$106,3,FALSE),"")</f>
        <v/>
      </c>
      <c r="Y882" s="33" t="str">
        <f t="shared" si="40"/>
        <v/>
      </c>
      <c r="Z882" s="33" t="str">
        <f>IF(T882="","",IF(AND(T882&lt;&gt;'Tabelas auxiliares'!$B$240,T882&lt;&gt;'Tabelas auxiliares'!$B$241,T882&lt;&gt;'Tabelas auxiliares'!$C$240,T882&lt;&gt;'Tabelas auxiliares'!$C$241,T882&lt;&gt;'Tabelas auxiliares'!$D$240),"FOLHA DE PESSOAL",IF(Y882='Tabelas auxiliares'!$A$241,"CUSTEIO",IF(Y882='Tabelas auxiliares'!$A$240,"INVESTIMENTO","ERRO - VERIFICAR"))))</f>
        <v/>
      </c>
      <c r="AA882" s="46" t="str">
        <f t="shared" si="41"/>
        <v/>
      </c>
      <c r="AB882" s="206"/>
      <c r="AC882" s="206"/>
      <c r="AD882" s="26"/>
      <c r="AE882" s="54" t="str">
        <f t="shared" si="39"/>
        <v/>
      </c>
    </row>
    <row r="883" spans="6:31" x14ac:dyDescent="0.25">
      <c r="F883" s="33" t="str">
        <f>IFERROR(VLOOKUP(D883,'Tabelas auxiliares'!$A$3:$B$62,2,FALSE),"")</f>
        <v/>
      </c>
      <c r="G883" s="33" t="str">
        <f>IFERROR(VLOOKUP($B883,'Tabelas auxiliares'!$A$66:$C$106,2,FALSE),"")</f>
        <v/>
      </c>
      <c r="H883" s="33" t="str">
        <f>IFERROR(VLOOKUP($B883,'Tabelas auxiliares'!$A$66:$C$106,3,FALSE),"")</f>
        <v/>
      </c>
      <c r="Y883" s="33" t="str">
        <f t="shared" si="40"/>
        <v/>
      </c>
      <c r="Z883" s="33" t="str">
        <f>IF(T883="","",IF(AND(T883&lt;&gt;'Tabelas auxiliares'!$B$240,T883&lt;&gt;'Tabelas auxiliares'!$B$241,T883&lt;&gt;'Tabelas auxiliares'!$C$240,T883&lt;&gt;'Tabelas auxiliares'!$C$241,T883&lt;&gt;'Tabelas auxiliares'!$D$240),"FOLHA DE PESSOAL",IF(Y883='Tabelas auxiliares'!$A$241,"CUSTEIO",IF(Y883='Tabelas auxiliares'!$A$240,"INVESTIMENTO","ERRO - VERIFICAR"))))</f>
        <v/>
      </c>
      <c r="AA883" s="46" t="str">
        <f t="shared" si="41"/>
        <v/>
      </c>
      <c r="AB883" s="206"/>
      <c r="AC883" s="206"/>
      <c r="AD883" s="26"/>
      <c r="AE883" s="54" t="str">
        <f t="shared" si="39"/>
        <v/>
      </c>
    </row>
    <row r="884" spans="6:31" x14ac:dyDescent="0.25">
      <c r="F884" s="33" t="str">
        <f>IFERROR(VLOOKUP(D884,'Tabelas auxiliares'!$A$3:$B$62,2,FALSE),"")</f>
        <v/>
      </c>
      <c r="G884" s="33" t="str">
        <f>IFERROR(VLOOKUP($B884,'Tabelas auxiliares'!$A$66:$C$106,2,FALSE),"")</f>
        <v/>
      </c>
      <c r="H884" s="33" t="str">
        <f>IFERROR(VLOOKUP($B884,'Tabelas auxiliares'!$A$66:$C$106,3,FALSE),"")</f>
        <v/>
      </c>
      <c r="Y884" s="33" t="str">
        <f t="shared" si="40"/>
        <v/>
      </c>
      <c r="Z884" s="33" t="str">
        <f>IF(T884="","",IF(AND(T884&lt;&gt;'Tabelas auxiliares'!$B$240,T884&lt;&gt;'Tabelas auxiliares'!$B$241,T884&lt;&gt;'Tabelas auxiliares'!$C$240,T884&lt;&gt;'Tabelas auxiliares'!$C$241,T884&lt;&gt;'Tabelas auxiliares'!$D$240),"FOLHA DE PESSOAL",IF(Y884='Tabelas auxiliares'!$A$241,"CUSTEIO",IF(Y884='Tabelas auxiliares'!$A$240,"INVESTIMENTO","ERRO - VERIFICAR"))))</f>
        <v/>
      </c>
      <c r="AA884" s="46" t="str">
        <f t="shared" si="41"/>
        <v/>
      </c>
      <c r="AB884" s="206"/>
      <c r="AC884" s="206"/>
      <c r="AD884" s="26"/>
      <c r="AE884" s="54" t="str">
        <f t="shared" si="39"/>
        <v/>
      </c>
    </row>
    <row r="885" spans="6:31" x14ac:dyDescent="0.25">
      <c r="F885" s="33" t="str">
        <f>IFERROR(VLOOKUP(D885,'Tabelas auxiliares'!$A$3:$B$62,2,FALSE),"")</f>
        <v/>
      </c>
      <c r="G885" s="33" t="str">
        <f>IFERROR(VLOOKUP($B885,'Tabelas auxiliares'!$A$66:$C$106,2,FALSE),"")</f>
        <v/>
      </c>
      <c r="H885" s="33" t="str">
        <f>IFERROR(VLOOKUP($B885,'Tabelas auxiliares'!$A$66:$C$106,3,FALSE),"")</f>
        <v/>
      </c>
      <c r="Y885" s="33" t="str">
        <f t="shared" si="40"/>
        <v/>
      </c>
      <c r="Z885" s="33" t="str">
        <f>IF(T885="","",IF(AND(T885&lt;&gt;'Tabelas auxiliares'!$B$240,T885&lt;&gt;'Tabelas auxiliares'!$B$241,T885&lt;&gt;'Tabelas auxiliares'!$C$240,T885&lt;&gt;'Tabelas auxiliares'!$C$241,T885&lt;&gt;'Tabelas auxiliares'!$D$240),"FOLHA DE PESSOAL",IF(Y885='Tabelas auxiliares'!$A$241,"CUSTEIO",IF(Y885='Tabelas auxiliares'!$A$240,"INVESTIMENTO","ERRO - VERIFICAR"))))</f>
        <v/>
      </c>
      <c r="AA885" s="46" t="str">
        <f t="shared" si="41"/>
        <v/>
      </c>
      <c r="AB885" s="206"/>
      <c r="AC885" s="206"/>
      <c r="AE885" s="54" t="str">
        <f t="shared" si="39"/>
        <v/>
      </c>
    </row>
    <row r="886" spans="6:31" x14ac:dyDescent="0.25">
      <c r="F886" s="33" t="str">
        <f>IFERROR(VLOOKUP(D886,'Tabelas auxiliares'!$A$3:$B$62,2,FALSE),"")</f>
        <v/>
      </c>
      <c r="G886" s="33" t="str">
        <f>IFERROR(VLOOKUP($B886,'Tabelas auxiliares'!$A$66:$C$106,2,FALSE),"")</f>
        <v/>
      </c>
      <c r="H886" s="33" t="str">
        <f>IFERROR(VLOOKUP($B886,'Tabelas auxiliares'!$A$66:$C$106,3,FALSE),"")</f>
        <v/>
      </c>
      <c r="Y886" s="33" t="str">
        <f t="shared" si="40"/>
        <v/>
      </c>
      <c r="Z886" s="33" t="str">
        <f>IF(T886="","",IF(AND(T886&lt;&gt;'Tabelas auxiliares'!$B$240,T886&lt;&gt;'Tabelas auxiliares'!$B$241,T886&lt;&gt;'Tabelas auxiliares'!$C$240,T886&lt;&gt;'Tabelas auxiliares'!$C$241,T886&lt;&gt;'Tabelas auxiliares'!$D$240),"FOLHA DE PESSOAL",IF(Y886='Tabelas auxiliares'!$A$241,"CUSTEIO",IF(Y886='Tabelas auxiliares'!$A$240,"INVESTIMENTO","ERRO - VERIFICAR"))))</f>
        <v/>
      </c>
      <c r="AA886" s="46" t="str">
        <f t="shared" si="41"/>
        <v/>
      </c>
      <c r="AB886" s="206"/>
      <c r="AC886" s="206"/>
      <c r="AD886" s="26"/>
      <c r="AE886" s="54" t="str">
        <f t="shared" si="39"/>
        <v/>
      </c>
    </row>
    <row r="887" spans="6:31" x14ac:dyDescent="0.25">
      <c r="F887" s="33" t="str">
        <f>IFERROR(VLOOKUP(D887,'Tabelas auxiliares'!$A$3:$B$62,2,FALSE),"")</f>
        <v/>
      </c>
      <c r="G887" s="33" t="str">
        <f>IFERROR(VLOOKUP($B887,'Tabelas auxiliares'!$A$66:$C$106,2,FALSE),"")</f>
        <v/>
      </c>
      <c r="H887" s="33" t="str">
        <f>IFERROR(VLOOKUP($B887,'Tabelas auxiliares'!$A$66:$C$106,3,FALSE),"")</f>
        <v/>
      </c>
      <c r="Y887" s="33" t="str">
        <f t="shared" si="40"/>
        <v/>
      </c>
      <c r="Z887" s="33" t="str">
        <f>IF(T887="","",IF(AND(T887&lt;&gt;'Tabelas auxiliares'!$B$240,T887&lt;&gt;'Tabelas auxiliares'!$B$241,T887&lt;&gt;'Tabelas auxiliares'!$C$240,T887&lt;&gt;'Tabelas auxiliares'!$C$241,T887&lt;&gt;'Tabelas auxiliares'!$D$240),"FOLHA DE PESSOAL",IF(Y887='Tabelas auxiliares'!$A$241,"CUSTEIO",IF(Y887='Tabelas auxiliares'!$A$240,"INVESTIMENTO","ERRO - VERIFICAR"))))</f>
        <v/>
      </c>
      <c r="AA887" s="46" t="str">
        <f t="shared" si="41"/>
        <v/>
      </c>
      <c r="AB887" s="206"/>
      <c r="AC887" s="206"/>
      <c r="AD887" s="26"/>
      <c r="AE887" s="54" t="str">
        <f t="shared" si="39"/>
        <v/>
      </c>
    </row>
    <row r="888" spans="6:31" x14ac:dyDescent="0.25">
      <c r="F888" s="33" t="str">
        <f>IFERROR(VLOOKUP(D888,'Tabelas auxiliares'!$A$3:$B$62,2,FALSE),"")</f>
        <v/>
      </c>
      <c r="G888" s="33" t="str">
        <f>IFERROR(VLOOKUP($B888,'Tabelas auxiliares'!$A$66:$C$106,2,FALSE),"")</f>
        <v/>
      </c>
      <c r="H888" s="33" t="str">
        <f>IFERROR(VLOOKUP($B888,'Tabelas auxiliares'!$A$66:$C$106,3,FALSE),"")</f>
        <v/>
      </c>
      <c r="Y888" s="33" t="str">
        <f t="shared" si="40"/>
        <v/>
      </c>
      <c r="Z888" s="33" t="str">
        <f>IF(T888="","",IF(AND(T888&lt;&gt;'Tabelas auxiliares'!$B$240,T888&lt;&gt;'Tabelas auxiliares'!$B$241,T888&lt;&gt;'Tabelas auxiliares'!$C$240,T888&lt;&gt;'Tabelas auxiliares'!$C$241,T888&lt;&gt;'Tabelas auxiliares'!$D$240),"FOLHA DE PESSOAL",IF(Y888='Tabelas auxiliares'!$A$241,"CUSTEIO",IF(Y888='Tabelas auxiliares'!$A$240,"INVESTIMENTO","ERRO - VERIFICAR"))))</f>
        <v/>
      </c>
      <c r="AA888" s="46" t="str">
        <f t="shared" si="41"/>
        <v/>
      </c>
      <c r="AB888" s="206"/>
      <c r="AC888" s="206"/>
      <c r="AD888" s="26"/>
      <c r="AE888" s="54" t="str">
        <f t="shared" si="39"/>
        <v/>
      </c>
    </row>
    <row r="889" spans="6:31" x14ac:dyDescent="0.25">
      <c r="F889" s="33" t="str">
        <f>IFERROR(VLOOKUP(D889,'Tabelas auxiliares'!$A$3:$B$62,2,FALSE),"")</f>
        <v/>
      </c>
      <c r="G889" s="33" t="str">
        <f>IFERROR(VLOOKUP($B889,'Tabelas auxiliares'!$A$66:$C$106,2,FALSE),"")</f>
        <v/>
      </c>
      <c r="H889" s="33" t="str">
        <f>IFERROR(VLOOKUP($B889,'Tabelas auxiliares'!$A$66:$C$106,3,FALSE),"")</f>
        <v/>
      </c>
      <c r="Y889" s="33" t="str">
        <f t="shared" si="40"/>
        <v/>
      </c>
      <c r="Z889" s="33" t="str">
        <f>IF(T889="","",IF(AND(T889&lt;&gt;'Tabelas auxiliares'!$B$240,T889&lt;&gt;'Tabelas auxiliares'!$B$241,T889&lt;&gt;'Tabelas auxiliares'!$C$240,T889&lt;&gt;'Tabelas auxiliares'!$C$241,T889&lt;&gt;'Tabelas auxiliares'!$D$240),"FOLHA DE PESSOAL",IF(Y889='Tabelas auxiliares'!$A$241,"CUSTEIO",IF(Y889='Tabelas auxiliares'!$A$240,"INVESTIMENTO","ERRO - VERIFICAR"))))</f>
        <v/>
      </c>
      <c r="AA889" s="46" t="str">
        <f t="shared" si="41"/>
        <v/>
      </c>
      <c r="AB889" s="206"/>
      <c r="AC889" s="206"/>
      <c r="AD889" s="26"/>
      <c r="AE889" s="54" t="str">
        <f t="shared" si="39"/>
        <v/>
      </c>
    </row>
    <row r="890" spans="6:31" x14ac:dyDescent="0.25">
      <c r="F890" s="33" t="str">
        <f>IFERROR(VLOOKUP(D890,'Tabelas auxiliares'!$A$3:$B$62,2,FALSE),"")</f>
        <v/>
      </c>
      <c r="G890" s="33" t="str">
        <f>IFERROR(VLOOKUP($B890,'Tabelas auxiliares'!$A$66:$C$106,2,FALSE),"")</f>
        <v/>
      </c>
      <c r="H890" s="33" t="str">
        <f>IFERROR(VLOOKUP($B890,'Tabelas auxiliares'!$A$66:$C$106,3,FALSE),"")</f>
        <v/>
      </c>
      <c r="Y890" s="33" t="str">
        <f t="shared" si="40"/>
        <v/>
      </c>
      <c r="Z890" s="33" t="str">
        <f>IF(T890="","",IF(AND(T890&lt;&gt;'Tabelas auxiliares'!$B$240,T890&lt;&gt;'Tabelas auxiliares'!$B$241,T890&lt;&gt;'Tabelas auxiliares'!$C$240,T890&lt;&gt;'Tabelas auxiliares'!$C$241,T890&lt;&gt;'Tabelas auxiliares'!$D$240),"FOLHA DE PESSOAL",IF(Y890='Tabelas auxiliares'!$A$241,"CUSTEIO",IF(Y890='Tabelas auxiliares'!$A$240,"INVESTIMENTO","ERRO - VERIFICAR"))))</f>
        <v/>
      </c>
      <c r="AA890" s="46" t="str">
        <f t="shared" si="41"/>
        <v/>
      </c>
      <c r="AB890" s="206"/>
      <c r="AC890" s="206"/>
      <c r="AD890" s="26"/>
      <c r="AE890" s="54" t="str">
        <f t="shared" si="39"/>
        <v/>
      </c>
    </row>
    <row r="891" spans="6:31" x14ac:dyDescent="0.25">
      <c r="F891" s="33" t="str">
        <f>IFERROR(VLOOKUP(D891,'Tabelas auxiliares'!$A$3:$B$62,2,FALSE),"")</f>
        <v/>
      </c>
      <c r="G891" s="33" t="str">
        <f>IFERROR(VLOOKUP($B891,'Tabelas auxiliares'!$A$66:$C$106,2,FALSE),"")</f>
        <v/>
      </c>
      <c r="H891" s="33" t="str">
        <f>IFERROR(VLOOKUP($B891,'Tabelas auxiliares'!$A$66:$C$106,3,FALSE),"")</f>
        <v/>
      </c>
      <c r="Y891" s="33" t="str">
        <f t="shared" si="40"/>
        <v/>
      </c>
      <c r="Z891" s="33" t="str">
        <f>IF(T891="","",IF(AND(T891&lt;&gt;'Tabelas auxiliares'!$B$240,T891&lt;&gt;'Tabelas auxiliares'!$B$241,T891&lt;&gt;'Tabelas auxiliares'!$C$240,T891&lt;&gt;'Tabelas auxiliares'!$C$241,T891&lt;&gt;'Tabelas auxiliares'!$D$240),"FOLHA DE PESSOAL",IF(Y891='Tabelas auxiliares'!$A$241,"CUSTEIO",IF(Y891='Tabelas auxiliares'!$A$240,"INVESTIMENTO","ERRO - VERIFICAR"))))</f>
        <v/>
      </c>
      <c r="AA891" s="46" t="str">
        <f t="shared" si="41"/>
        <v/>
      </c>
      <c r="AB891" s="206"/>
      <c r="AC891" s="206"/>
      <c r="AD891" s="26"/>
      <c r="AE891" s="54" t="str">
        <f t="shared" si="39"/>
        <v/>
      </c>
    </row>
    <row r="892" spans="6:31" x14ac:dyDescent="0.25">
      <c r="F892" s="33" t="str">
        <f>IFERROR(VLOOKUP(D892,'Tabelas auxiliares'!$A$3:$B$62,2,FALSE),"")</f>
        <v/>
      </c>
      <c r="G892" s="33" t="str">
        <f>IFERROR(VLOOKUP($B892,'Tabelas auxiliares'!$A$66:$C$106,2,FALSE),"")</f>
        <v/>
      </c>
      <c r="H892" s="33" t="str">
        <f>IFERROR(VLOOKUP($B892,'Tabelas auxiliares'!$A$66:$C$106,3,FALSE),"")</f>
        <v/>
      </c>
      <c r="Y892" s="33" t="str">
        <f t="shared" si="40"/>
        <v/>
      </c>
      <c r="Z892" s="33" t="str">
        <f>IF(T892="","",IF(AND(T892&lt;&gt;'Tabelas auxiliares'!$B$240,T892&lt;&gt;'Tabelas auxiliares'!$B$241,T892&lt;&gt;'Tabelas auxiliares'!$C$240,T892&lt;&gt;'Tabelas auxiliares'!$C$241,T892&lt;&gt;'Tabelas auxiliares'!$D$240),"FOLHA DE PESSOAL",IF(Y892='Tabelas auxiliares'!$A$241,"CUSTEIO",IF(Y892='Tabelas auxiliares'!$A$240,"INVESTIMENTO","ERRO - VERIFICAR"))))</f>
        <v/>
      </c>
      <c r="AA892" s="46" t="str">
        <f t="shared" si="41"/>
        <v/>
      </c>
      <c r="AB892" s="206"/>
      <c r="AC892" s="206"/>
      <c r="AD892" s="26"/>
      <c r="AE892" s="54" t="str">
        <f t="shared" si="39"/>
        <v/>
      </c>
    </row>
    <row r="893" spans="6:31" x14ac:dyDescent="0.25">
      <c r="F893" s="33" t="str">
        <f>IFERROR(VLOOKUP(D893,'Tabelas auxiliares'!$A$3:$B$62,2,FALSE),"")</f>
        <v/>
      </c>
      <c r="G893" s="33" t="str">
        <f>IFERROR(VLOOKUP($B893,'Tabelas auxiliares'!$A$66:$C$106,2,FALSE),"")</f>
        <v/>
      </c>
      <c r="H893" s="33" t="str">
        <f>IFERROR(VLOOKUP($B893,'Tabelas auxiliares'!$A$66:$C$106,3,FALSE),"")</f>
        <v/>
      </c>
      <c r="Y893" s="33" t="str">
        <f t="shared" si="40"/>
        <v/>
      </c>
      <c r="Z893" s="33" t="str">
        <f>IF(T893="","",IF(AND(T893&lt;&gt;'Tabelas auxiliares'!$B$240,T893&lt;&gt;'Tabelas auxiliares'!$B$241,T893&lt;&gt;'Tabelas auxiliares'!$C$240,T893&lt;&gt;'Tabelas auxiliares'!$C$241,T893&lt;&gt;'Tabelas auxiliares'!$D$240),"FOLHA DE PESSOAL",IF(Y893='Tabelas auxiliares'!$A$241,"CUSTEIO",IF(Y893='Tabelas auxiliares'!$A$240,"INVESTIMENTO","ERRO - VERIFICAR"))))</f>
        <v/>
      </c>
      <c r="AA893" s="46" t="str">
        <f t="shared" si="41"/>
        <v/>
      </c>
      <c r="AB893" s="206"/>
      <c r="AC893" s="206"/>
      <c r="AE893" s="54" t="str">
        <f t="shared" si="39"/>
        <v/>
      </c>
    </row>
    <row r="894" spans="6:31" x14ac:dyDescent="0.25">
      <c r="F894" s="33" t="str">
        <f>IFERROR(VLOOKUP(D894,'Tabelas auxiliares'!$A$3:$B$62,2,FALSE),"")</f>
        <v/>
      </c>
      <c r="G894" s="33" t="str">
        <f>IFERROR(VLOOKUP($B894,'Tabelas auxiliares'!$A$66:$C$106,2,FALSE),"")</f>
        <v/>
      </c>
      <c r="H894" s="33" t="str">
        <f>IFERROR(VLOOKUP($B894,'Tabelas auxiliares'!$A$66:$C$106,3,FALSE),"")</f>
        <v/>
      </c>
      <c r="Y894" s="33" t="str">
        <f t="shared" si="40"/>
        <v/>
      </c>
      <c r="Z894" s="33" t="str">
        <f>IF(T894="","",IF(AND(T894&lt;&gt;'Tabelas auxiliares'!$B$240,T894&lt;&gt;'Tabelas auxiliares'!$B$241,T894&lt;&gt;'Tabelas auxiliares'!$C$240,T894&lt;&gt;'Tabelas auxiliares'!$C$241,T894&lt;&gt;'Tabelas auxiliares'!$D$240),"FOLHA DE PESSOAL",IF(Y894='Tabelas auxiliares'!$A$241,"CUSTEIO",IF(Y894='Tabelas auxiliares'!$A$240,"INVESTIMENTO","ERRO - VERIFICAR"))))</f>
        <v/>
      </c>
      <c r="AA894" s="46" t="str">
        <f t="shared" si="41"/>
        <v/>
      </c>
      <c r="AB894" s="206"/>
      <c r="AC894" s="206"/>
      <c r="AD894" s="26"/>
      <c r="AE894" s="54" t="str">
        <f t="shared" si="39"/>
        <v/>
      </c>
    </row>
    <row r="895" spans="6:31" x14ac:dyDescent="0.25">
      <c r="F895" s="33" t="str">
        <f>IFERROR(VLOOKUP(D895,'Tabelas auxiliares'!$A$3:$B$62,2,FALSE),"")</f>
        <v/>
      </c>
      <c r="G895" s="33" t="str">
        <f>IFERROR(VLOOKUP($B895,'Tabelas auxiliares'!$A$66:$C$106,2,FALSE),"")</f>
        <v/>
      </c>
      <c r="H895" s="33" t="str">
        <f>IFERROR(VLOOKUP($B895,'Tabelas auxiliares'!$A$66:$C$106,3,FALSE),"")</f>
        <v/>
      </c>
      <c r="Y895" s="33" t="str">
        <f t="shared" si="40"/>
        <v/>
      </c>
      <c r="Z895" s="33" t="str">
        <f>IF(T895="","",IF(AND(T895&lt;&gt;'Tabelas auxiliares'!$B$240,T895&lt;&gt;'Tabelas auxiliares'!$B$241,T895&lt;&gt;'Tabelas auxiliares'!$C$240,T895&lt;&gt;'Tabelas auxiliares'!$C$241,T895&lt;&gt;'Tabelas auxiliares'!$D$240),"FOLHA DE PESSOAL",IF(Y895='Tabelas auxiliares'!$A$241,"CUSTEIO",IF(Y895='Tabelas auxiliares'!$A$240,"INVESTIMENTO","ERRO - VERIFICAR"))))</f>
        <v/>
      </c>
      <c r="AA895" s="46" t="str">
        <f t="shared" si="41"/>
        <v/>
      </c>
      <c r="AB895" s="206"/>
      <c r="AC895" s="206"/>
      <c r="AD895" s="26"/>
      <c r="AE895" s="54" t="str">
        <f t="shared" si="39"/>
        <v/>
      </c>
    </row>
    <row r="896" spans="6:31" x14ac:dyDescent="0.25">
      <c r="F896" s="33" t="str">
        <f>IFERROR(VLOOKUP(D896,'Tabelas auxiliares'!$A$3:$B$62,2,FALSE),"")</f>
        <v/>
      </c>
      <c r="G896" s="33" t="str">
        <f>IFERROR(VLOOKUP($B896,'Tabelas auxiliares'!$A$66:$C$106,2,FALSE),"")</f>
        <v/>
      </c>
      <c r="H896" s="33" t="str">
        <f>IFERROR(VLOOKUP($B896,'Tabelas auxiliares'!$A$66:$C$106,3,FALSE),"")</f>
        <v/>
      </c>
      <c r="Y896" s="33" t="str">
        <f t="shared" si="40"/>
        <v/>
      </c>
      <c r="Z896" s="33" t="str">
        <f>IF(T896="","",IF(AND(T896&lt;&gt;'Tabelas auxiliares'!$B$240,T896&lt;&gt;'Tabelas auxiliares'!$B$241,T896&lt;&gt;'Tabelas auxiliares'!$C$240,T896&lt;&gt;'Tabelas auxiliares'!$C$241,T896&lt;&gt;'Tabelas auxiliares'!$D$240),"FOLHA DE PESSOAL",IF(Y896='Tabelas auxiliares'!$A$241,"CUSTEIO",IF(Y896='Tabelas auxiliares'!$A$240,"INVESTIMENTO","ERRO - VERIFICAR"))))</f>
        <v/>
      </c>
      <c r="AA896" s="46" t="str">
        <f t="shared" si="41"/>
        <v/>
      </c>
      <c r="AB896" s="206"/>
      <c r="AC896" s="206"/>
      <c r="AD896" s="26"/>
      <c r="AE896" s="54" t="str">
        <f t="shared" si="39"/>
        <v/>
      </c>
    </row>
    <row r="897" spans="6:31" x14ac:dyDescent="0.25">
      <c r="F897" s="33" t="str">
        <f>IFERROR(VLOOKUP(D897,'Tabelas auxiliares'!$A$3:$B$62,2,FALSE),"")</f>
        <v/>
      </c>
      <c r="G897" s="33" t="str">
        <f>IFERROR(VLOOKUP($B897,'Tabelas auxiliares'!$A$66:$C$106,2,FALSE),"")</f>
        <v/>
      </c>
      <c r="H897" s="33" t="str">
        <f>IFERROR(VLOOKUP($B897,'Tabelas auxiliares'!$A$66:$C$106,3,FALSE),"")</f>
        <v/>
      </c>
      <c r="Y897" s="33" t="str">
        <f t="shared" si="40"/>
        <v/>
      </c>
      <c r="Z897" s="33" t="str">
        <f>IF(T897="","",IF(AND(T897&lt;&gt;'Tabelas auxiliares'!$B$240,T897&lt;&gt;'Tabelas auxiliares'!$B$241,T897&lt;&gt;'Tabelas auxiliares'!$C$240,T897&lt;&gt;'Tabelas auxiliares'!$C$241,T897&lt;&gt;'Tabelas auxiliares'!$D$240),"FOLHA DE PESSOAL",IF(Y897='Tabelas auxiliares'!$A$241,"CUSTEIO",IF(Y897='Tabelas auxiliares'!$A$240,"INVESTIMENTO","ERRO - VERIFICAR"))))</f>
        <v/>
      </c>
      <c r="AA897" s="46" t="str">
        <f t="shared" si="41"/>
        <v/>
      </c>
      <c r="AB897" s="206"/>
      <c r="AC897" s="206"/>
      <c r="AE897" s="54" t="str">
        <f t="shared" si="39"/>
        <v/>
      </c>
    </row>
    <row r="898" spans="6:31" x14ac:dyDescent="0.25">
      <c r="F898" s="33" t="str">
        <f>IFERROR(VLOOKUP(D898,'Tabelas auxiliares'!$A$3:$B$62,2,FALSE),"")</f>
        <v/>
      </c>
      <c r="G898" s="33" t="str">
        <f>IFERROR(VLOOKUP($B898,'Tabelas auxiliares'!$A$66:$C$106,2,FALSE),"")</f>
        <v/>
      </c>
      <c r="H898" s="33" t="str">
        <f>IFERROR(VLOOKUP($B898,'Tabelas auxiliares'!$A$66:$C$106,3,FALSE),"")</f>
        <v/>
      </c>
      <c r="Y898" s="33" t="str">
        <f t="shared" si="40"/>
        <v/>
      </c>
      <c r="Z898" s="33" t="str">
        <f>IF(T898="","",IF(AND(T898&lt;&gt;'Tabelas auxiliares'!$B$240,T898&lt;&gt;'Tabelas auxiliares'!$B$241,T898&lt;&gt;'Tabelas auxiliares'!$C$240,T898&lt;&gt;'Tabelas auxiliares'!$C$241,T898&lt;&gt;'Tabelas auxiliares'!$D$240),"FOLHA DE PESSOAL",IF(Y898='Tabelas auxiliares'!$A$241,"CUSTEIO",IF(Y898='Tabelas auxiliares'!$A$240,"INVESTIMENTO","ERRO - VERIFICAR"))))</f>
        <v/>
      </c>
      <c r="AA898" s="46" t="str">
        <f t="shared" si="41"/>
        <v/>
      </c>
      <c r="AB898" s="206"/>
      <c r="AC898" s="206"/>
      <c r="AE898" s="54" t="str">
        <f t="shared" si="39"/>
        <v/>
      </c>
    </row>
    <row r="899" spans="6:31" x14ac:dyDescent="0.25">
      <c r="F899" s="33" t="str">
        <f>IFERROR(VLOOKUP(D899,'Tabelas auxiliares'!$A$3:$B$62,2,FALSE),"")</f>
        <v/>
      </c>
      <c r="G899" s="33" t="str">
        <f>IFERROR(VLOOKUP($B899,'Tabelas auxiliares'!$A$66:$C$106,2,FALSE),"")</f>
        <v/>
      </c>
      <c r="H899" s="33" t="str">
        <f>IFERROR(VLOOKUP($B899,'Tabelas auxiliares'!$A$66:$C$106,3,FALSE),"")</f>
        <v/>
      </c>
      <c r="Y899" s="33" t="str">
        <f t="shared" si="40"/>
        <v/>
      </c>
      <c r="Z899" s="33" t="str">
        <f>IF(T899="","",IF(AND(T899&lt;&gt;'Tabelas auxiliares'!$B$240,T899&lt;&gt;'Tabelas auxiliares'!$B$241,T899&lt;&gt;'Tabelas auxiliares'!$C$240,T899&lt;&gt;'Tabelas auxiliares'!$C$241,T899&lt;&gt;'Tabelas auxiliares'!$D$240),"FOLHA DE PESSOAL",IF(Y899='Tabelas auxiliares'!$A$241,"CUSTEIO",IF(Y899='Tabelas auxiliares'!$A$240,"INVESTIMENTO","ERRO - VERIFICAR"))))</f>
        <v/>
      </c>
      <c r="AA899" s="46" t="str">
        <f t="shared" si="41"/>
        <v/>
      </c>
      <c r="AB899" s="206"/>
      <c r="AC899" s="206"/>
      <c r="AE899" s="54" t="str">
        <f t="shared" si="39"/>
        <v/>
      </c>
    </row>
    <row r="900" spans="6:31" x14ac:dyDescent="0.25">
      <c r="F900" s="33" t="str">
        <f>IFERROR(VLOOKUP(D900,'Tabelas auxiliares'!$A$3:$B$62,2,FALSE),"")</f>
        <v/>
      </c>
      <c r="G900" s="33" t="str">
        <f>IFERROR(VLOOKUP($B900,'Tabelas auxiliares'!$A$66:$C$106,2,FALSE),"")</f>
        <v/>
      </c>
      <c r="H900" s="33" t="str">
        <f>IFERROR(VLOOKUP($B900,'Tabelas auxiliares'!$A$66:$C$106,3,FALSE),"")</f>
        <v/>
      </c>
      <c r="Y900" s="33" t="str">
        <f t="shared" si="40"/>
        <v/>
      </c>
      <c r="Z900" s="33" t="str">
        <f>IF(T900="","",IF(AND(T900&lt;&gt;'Tabelas auxiliares'!$B$240,T900&lt;&gt;'Tabelas auxiliares'!$B$241,T900&lt;&gt;'Tabelas auxiliares'!$C$240,T900&lt;&gt;'Tabelas auxiliares'!$C$241,T900&lt;&gt;'Tabelas auxiliares'!$D$240),"FOLHA DE PESSOAL",IF(Y900='Tabelas auxiliares'!$A$241,"CUSTEIO",IF(Y900='Tabelas auxiliares'!$A$240,"INVESTIMENTO","ERRO - VERIFICAR"))))</f>
        <v/>
      </c>
      <c r="AA900" s="46" t="str">
        <f t="shared" si="41"/>
        <v/>
      </c>
      <c r="AB900" s="206"/>
      <c r="AC900" s="206"/>
      <c r="AE900" s="54" t="str">
        <f t="shared" si="39"/>
        <v/>
      </c>
    </row>
    <row r="901" spans="6:31" x14ac:dyDescent="0.25">
      <c r="F901" s="33" t="str">
        <f>IFERROR(VLOOKUP(D901,'Tabelas auxiliares'!$A$3:$B$62,2,FALSE),"")</f>
        <v/>
      </c>
      <c r="G901" s="33" t="str">
        <f>IFERROR(VLOOKUP($B901,'Tabelas auxiliares'!$A$66:$C$106,2,FALSE),"")</f>
        <v/>
      </c>
      <c r="H901" s="33" t="str">
        <f>IFERROR(VLOOKUP($B901,'Tabelas auxiliares'!$A$66:$C$106,3,FALSE),"")</f>
        <v/>
      </c>
      <c r="Y901" s="33" t="str">
        <f t="shared" si="40"/>
        <v/>
      </c>
      <c r="Z901" s="33" t="str">
        <f>IF(T901="","",IF(AND(T901&lt;&gt;'Tabelas auxiliares'!$B$240,T901&lt;&gt;'Tabelas auxiliares'!$B$241,T901&lt;&gt;'Tabelas auxiliares'!$C$240,T901&lt;&gt;'Tabelas auxiliares'!$C$241,T901&lt;&gt;'Tabelas auxiliares'!$D$240),"FOLHA DE PESSOAL",IF(Y901='Tabelas auxiliares'!$A$241,"CUSTEIO",IF(Y901='Tabelas auxiliares'!$A$240,"INVESTIMENTO","ERRO - VERIFICAR"))))</f>
        <v/>
      </c>
      <c r="AA901" s="46" t="str">
        <f t="shared" si="41"/>
        <v/>
      </c>
      <c r="AB901" s="206"/>
      <c r="AC901" s="206"/>
      <c r="AE901" s="54" t="str">
        <f t="shared" ref="AE901:AE964" si="42">LEFT(X901,4)</f>
        <v/>
      </c>
    </row>
    <row r="902" spans="6:31" x14ac:dyDescent="0.25">
      <c r="F902" s="33" t="str">
        <f>IFERROR(VLOOKUP(D902,'Tabelas auxiliares'!$A$3:$B$62,2,FALSE),"")</f>
        <v/>
      </c>
      <c r="G902" s="33" t="str">
        <f>IFERROR(VLOOKUP($B902,'Tabelas auxiliares'!$A$66:$C$106,2,FALSE),"")</f>
        <v/>
      </c>
      <c r="H902" s="33" t="str">
        <f>IFERROR(VLOOKUP($B902,'Tabelas auxiliares'!$A$66:$C$106,3,FALSE),"")</f>
        <v/>
      </c>
      <c r="Y902" s="33" t="str">
        <f t="shared" si="40"/>
        <v/>
      </c>
      <c r="Z902" s="33" t="str">
        <f>IF(T902="","",IF(AND(T902&lt;&gt;'Tabelas auxiliares'!$B$240,T902&lt;&gt;'Tabelas auxiliares'!$B$241,T902&lt;&gt;'Tabelas auxiliares'!$C$240,T902&lt;&gt;'Tabelas auxiliares'!$C$241,T902&lt;&gt;'Tabelas auxiliares'!$D$240),"FOLHA DE PESSOAL",IF(Y902='Tabelas auxiliares'!$A$241,"CUSTEIO",IF(Y902='Tabelas auxiliares'!$A$240,"INVESTIMENTO","ERRO - VERIFICAR"))))</f>
        <v/>
      </c>
      <c r="AA902" s="46" t="str">
        <f t="shared" si="41"/>
        <v/>
      </c>
      <c r="AB902" s="206"/>
      <c r="AC902" s="206"/>
      <c r="AE902" s="54" t="str">
        <f t="shared" si="42"/>
        <v/>
      </c>
    </row>
    <row r="903" spans="6:31" x14ac:dyDescent="0.25">
      <c r="F903" s="33" t="str">
        <f>IFERROR(VLOOKUP(D903,'Tabelas auxiliares'!$A$3:$B$62,2,FALSE),"")</f>
        <v/>
      </c>
      <c r="G903" s="33" t="str">
        <f>IFERROR(VLOOKUP($B903,'Tabelas auxiliares'!$A$66:$C$106,2,FALSE),"")</f>
        <v/>
      </c>
      <c r="H903" s="33" t="str">
        <f>IFERROR(VLOOKUP($B903,'Tabelas auxiliares'!$A$66:$C$106,3,FALSE),"")</f>
        <v/>
      </c>
      <c r="Y903" s="33" t="str">
        <f t="shared" si="40"/>
        <v/>
      </c>
      <c r="Z903" s="33" t="str">
        <f>IF(T903="","",IF(AND(T903&lt;&gt;'Tabelas auxiliares'!$B$240,T903&lt;&gt;'Tabelas auxiliares'!$B$241,T903&lt;&gt;'Tabelas auxiliares'!$C$240,T903&lt;&gt;'Tabelas auxiliares'!$C$241,T903&lt;&gt;'Tabelas auxiliares'!$D$240),"FOLHA DE PESSOAL",IF(Y903='Tabelas auxiliares'!$A$241,"CUSTEIO",IF(Y903='Tabelas auxiliares'!$A$240,"INVESTIMENTO","ERRO - VERIFICAR"))))</f>
        <v/>
      </c>
      <c r="AA903" s="46" t="str">
        <f t="shared" si="41"/>
        <v/>
      </c>
      <c r="AB903" s="206"/>
      <c r="AC903" s="206"/>
      <c r="AE903" s="54" t="str">
        <f t="shared" si="42"/>
        <v/>
      </c>
    </row>
    <row r="904" spans="6:31" x14ac:dyDescent="0.25">
      <c r="F904" s="33" t="str">
        <f>IFERROR(VLOOKUP(D904,'Tabelas auxiliares'!$A$3:$B$62,2,FALSE),"")</f>
        <v/>
      </c>
      <c r="G904" s="33" t="str">
        <f>IFERROR(VLOOKUP($B904,'Tabelas auxiliares'!$A$66:$C$106,2,FALSE),"")</f>
        <v/>
      </c>
      <c r="H904" s="33" t="str">
        <f>IFERROR(VLOOKUP($B904,'Tabelas auxiliares'!$A$66:$C$106,3,FALSE),"")</f>
        <v/>
      </c>
      <c r="Y904" s="33" t="str">
        <f t="shared" si="40"/>
        <v/>
      </c>
      <c r="Z904" s="33" t="str">
        <f>IF(T904="","",IF(AND(T904&lt;&gt;'Tabelas auxiliares'!$B$240,T904&lt;&gt;'Tabelas auxiliares'!$B$241,T904&lt;&gt;'Tabelas auxiliares'!$C$240,T904&lt;&gt;'Tabelas auxiliares'!$C$241,T904&lt;&gt;'Tabelas auxiliares'!$D$240),"FOLHA DE PESSOAL",IF(Y904='Tabelas auxiliares'!$A$241,"CUSTEIO",IF(Y904='Tabelas auxiliares'!$A$240,"INVESTIMENTO","ERRO - VERIFICAR"))))</f>
        <v/>
      </c>
      <c r="AA904" s="46" t="str">
        <f t="shared" si="41"/>
        <v/>
      </c>
      <c r="AB904" s="206"/>
      <c r="AC904" s="206"/>
      <c r="AE904" s="54" t="str">
        <f t="shared" si="42"/>
        <v/>
      </c>
    </row>
    <row r="905" spans="6:31" x14ac:dyDescent="0.25">
      <c r="F905" s="33" t="str">
        <f>IFERROR(VLOOKUP(D905,'Tabelas auxiliares'!$A$3:$B$62,2,FALSE),"")</f>
        <v/>
      </c>
      <c r="G905" s="33" t="str">
        <f>IFERROR(VLOOKUP($B905,'Tabelas auxiliares'!$A$66:$C$106,2,FALSE),"")</f>
        <v/>
      </c>
      <c r="H905" s="33" t="str">
        <f>IFERROR(VLOOKUP($B905,'Tabelas auxiliares'!$A$66:$C$106,3,FALSE),"")</f>
        <v/>
      </c>
      <c r="Y905" s="33" t="str">
        <f t="shared" si="40"/>
        <v/>
      </c>
      <c r="Z905" s="33" t="str">
        <f>IF(T905="","",IF(AND(T905&lt;&gt;'Tabelas auxiliares'!$B$240,T905&lt;&gt;'Tabelas auxiliares'!$B$241,T905&lt;&gt;'Tabelas auxiliares'!$C$240,T905&lt;&gt;'Tabelas auxiliares'!$C$241,T905&lt;&gt;'Tabelas auxiliares'!$D$240),"FOLHA DE PESSOAL",IF(Y905='Tabelas auxiliares'!$A$241,"CUSTEIO",IF(Y905='Tabelas auxiliares'!$A$240,"INVESTIMENTO","ERRO - VERIFICAR"))))</f>
        <v/>
      </c>
      <c r="AA905" s="46" t="str">
        <f t="shared" si="41"/>
        <v/>
      </c>
      <c r="AB905" s="206"/>
      <c r="AC905" s="206"/>
      <c r="AE905" s="54" t="str">
        <f t="shared" si="42"/>
        <v/>
      </c>
    </row>
    <row r="906" spans="6:31" x14ac:dyDescent="0.25">
      <c r="F906" s="33" t="str">
        <f>IFERROR(VLOOKUP(D906,'Tabelas auxiliares'!$A$3:$B$62,2,FALSE),"")</f>
        <v/>
      </c>
      <c r="G906" s="33" t="str">
        <f>IFERROR(VLOOKUP($B906,'Tabelas auxiliares'!$A$66:$C$106,2,FALSE),"")</f>
        <v/>
      </c>
      <c r="H906" s="33" t="str">
        <f>IFERROR(VLOOKUP($B906,'Tabelas auxiliares'!$A$66:$C$106,3,FALSE),"")</f>
        <v/>
      </c>
      <c r="Y906" s="33" t="str">
        <f t="shared" si="40"/>
        <v/>
      </c>
      <c r="Z906" s="33" t="str">
        <f>IF(T906="","",IF(AND(T906&lt;&gt;'Tabelas auxiliares'!$B$240,T906&lt;&gt;'Tabelas auxiliares'!$B$241,T906&lt;&gt;'Tabelas auxiliares'!$C$240,T906&lt;&gt;'Tabelas auxiliares'!$C$241,T906&lt;&gt;'Tabelas auxiliares'!$D$240),"FOLHA DE PESSOAL",IF(Y906='Tabelas auxiliares'!$A$241,"CUSTEIO",IF(Y906='Tabelas auxiliares'!$A$240,"INVESTIMENTO","ERRO - VERIFICAR"))))</f>
        <v/>
      </c>
      <c r="AA906" s="46" t="str">
        <f t="shared" si="41"/>
        <v/>
      </c>
      <c r="AB906" s="206"/>
      <c r="AC906" s="206"/>
      <c r="AE906" s="54" t="str">
        <f t="shared" si="42"/>
        <v/>
      </c>
    </row>
    <row r="907" spans="6:31" x14ac:dyDescent="0.25">
      <c r="F907" s="33" t="str">
        <f>IFERROR(VLOOKUP(D907,'Tabelas auxiliares'!$A$3:$B$62,2,FALSE),"")</f>
        <v/>
      </c>
      <c r="G907" s="33" t="str">
        <f>IFERROR(VLOOKUP($B907,'Tabelas auxiliares'!$A$66:$C$106,2,FALSE),"")</f>
        <v/>
      </c>
      <c r="H907" s="33" t="str">
        <f>IFERROR(VLOOKUP($B907,'Tabelas auxiliares'!$A$66:$C$106,3,FALSE),"")</f>
        <v/>
      </c>
      <c r="Y907" s="33" t="str">
        <f t="shared" si="40"/>
        <v/>
      </c>
      <c r="Z907" s="33" t="str">
        <f>IF(T907="","",IF(AND(T907&lt;&gt;'Tabelas auxiliares'!$B$240,T907&lt;&gt;'Tabelas auxiliares'!$B$241,T907&lt;&gt;'Tabelas auxiliares'!$C$240,T907&lt;&gt;'Tabelas auxiliares'!$C$241,T907&lt;&gt;'Tabelas auxiliares'!$D$240),"FOLHA DE PESSOAL",IF(Y907='Tabelas auxiliares'!$A$241,"CUSTEIO",IF(Y907='Tabelas auxiliares'!$A$240,"INVESTIMENTO","ERRO - VERIFICAR"))))</f>
        <v/>
      </c>
      <c r="AA907" s="46" t="str">
        <f t="shared" si="41"/>
        <v/>
      </c>
      <c r="AB907" s="206"/>
      <c r="AC907" s="206"/>
      <c r="AE907" s="54" t="str">
        <f t="shared" si="42"/>
        <v/>
      </c>
    </row>
    <row r="908" spans="6:31" x14ac:dyDescent="0.25">
      <c r="F908" s="33" t="str">
        <f>IFERROR(VLOOKUP(D908,'Tabelas auxiliares'!$A$3:$B$62,2,FALSE),"")</f>
        <v/>
      </c>
      <c r="G908" s="33" t="str">
        <f>IFERROR(VLOOKUP($B908,'Tabelas auxiliares'!$A$66:$C$106,2,FALSE),"")</f>
        <v/>
      </c>
      <c r="H908" s="33" t="str">
        <f>IFERROR(VLOOKUP($B908,'Tabelas auxiliares'!$A$66:$C$106,3,FALSE),"")</f>
        <v/>
      </c>
      <c r="Y908" s="33" t="str">
        <f t="shared" si="40"/>
        <v/>
      </c>
      <c r="Z908" s="33" t="str">
        <f>IF(T908="","",IF(AND(T908&lt;&gt;'Tabelas auxiliares'!$B$240,T908&lt;&gt;'Tabelas auxiliares'!$B$241,T908&lt;&gt;'Tabelas auxiliares'!$C$240,T908&lt;&gt;'Tabelas auxiliares'!$C$241,T908&lt;&gt;'Tabelas auxiliares'!$D$240),"FOLHA DE PESSOAL",IF(Y908='Tabelas auxiliares'!$A$241,"CUSTEIO",IF(Y908='Tabelas auxiliares'!$A$240,"INVESTIMENTO","ERRO - VERIFICAR"))))</f>
        <v/>
      </c>
      <c r="AA908" s="46" t="str">
        <f t="shared" si="41"/>
        <v/>
      </c>
      <c r="AB908" s="206"/>
      <c r="AC908" s="206"/>
      <c r="AE908" s="54" t="str">
        <f t="shared" si="42"/>
        <v/>
      </c>
    </row>
    <row r="909" spans="6:31" x14ac:dyDescent="0.25">
      <c r="F909" s="33" t="str">
        <f>IFERROR(VLOOKUP(D909,'Tabelas auxiliares'!$A$3:$B$62,2,FALSE),"")</f>
        <v/>
      </c>
      <c r="G909" s="33" t="str">
        <f>IFERROR(VLOOKUP($B909,'Tabelas auxiliares'!$A$66:$C$106,2,FALSE),"")</f>
        <v/>
      </c>
      <c r="H909" s="33" t="str">
        <f>IFERROR(VLOOKUP($B909,'Tabelas auxiliares'!$A$66:$C$106,3,FALSE),"")</f>
        <v/>
      </c>
      <c r="Y909" s="33" t="str">
        <f t="shared" si="40"/>
        <v/>
      </c>
      <c r="Z909" s="33" t="str">
        <f>IF(T909="","",IF(AND(T909&lt;&gt;'Tabelas auxiliares'!$B$240,T909&lt;&gt;'Tabelas auxiliares'!$B$241,T909&lt;&gt;'Tabelas auxiliares'!$C$240,T909&lt;&gt;'Tabelas auxiliares'!$C$241,T909&lt;&gt;'Tabelas auxiliares'!$D$240),"FOLHA DE PESSOAL",IF(Y909='Tabelas auxiliares'!$A$241,"CUSTEIO",IF(Y909='Tabelas auxiliares'!$A$240,"INVESTIMENTO","ERRO - VERIFICAR"))))</f>
        <v/>
      </c>
      <c r="AA909" s="46" t="str">
        <f t="shared" si="41"/>
        <v/>
      </c>
      <c r="AB909" s="206"/>
      <c r="AC909" s="206"/>
      <c r="AE909" s="54" t="str">
        <f t="shared" si="42"/>
        <v/>
      </c>
    </row>
    <row r="910" spans="6:31" x14ac:dyDescent="0.25">
      <c r="F910" s="33" t="str">
        <f>IFERROR(VLOOKUP(D910,'Tabelas auxiliares'!$A$3:$B$62,2,FALSE),"")</f>
        <v/>
      </c>
      <c r="G910" s="33" t="str">
        <f>IFERROR(VLOOKUP($B910,'Tabelas auxiliares'!$A$66:$C$106,2,FALSE),"")</f>
        <v/>
      </c>
      <c r="H910" s="33" t="str">
        <f>IFERROR(VLOOKUP($B910,'Tabelas auxiliares'!$A$66:$C$106,3,FALSE),"")</f>
        <v/>
      </c>
      <c r="Y910" s="33" t="str">
        <f t="shared" si="40"/>
        <v/>
      </c>
      <c r="Z910" s="33" t="str">
        <f>IF(T910="","",IF(AND(T910&lt;&gt;'Tabelas auxiliares'!$B$240,T910&lt;&gt;'Tabelas auxiliares'!$B$241,T910&lt;&gt;'Tabelas auxiliares'!$C$240,T910&lt;&gt;'Tabelas auxiliares'!$C$241,T910&lt;&gt;'Tabelas auxiliares'!$D$240),"FOLHA DE PESSOAL",IF(Y910='Tabelas auxiliares'!$A$241,"CUSTEIO",IF(Y910='Tabelas auxiliares'!$A$240,"INVESTIMENTO","ERRO - VERIFICAR"))))</f>
        <v/>
      </c>
      <c r="AA910" s="46" t="str">
        <f t="shared" si="41"/>
        <v/>
      </c>
      <c r="AB910" s="206"/>
      <c r="AC910" s="206"/>
      <c r="AE910" s="54" t="str">
        <f t="shared" si="42"/>
        <v/>
      </c>
    </row>
    <row r="911" spans="6:31" x14ac:dyDescent="0.25">
      <c r="F911" s="33" t="str">
        <f>IFERROR(VLOOKUP(D911,'Tabelas auxiliares'!$A$3:$B$62,2,FALSE),"")</f>
        <v/>
      </c>
      <c r="G911" s="33" t="str">
        <f>IFERROR(VLOOKUP($B911,'Tabelas auxiliares'!$A$66:$C$106,2,FALSE),"")</f>
        <v/>
      </c>
      <c r="H911" s="33" t="str">
        <f>IFERROR(VLOOKUP($B911,'Tabelas auxiliares'!$A$66:$C$106,3,FALSE),"")</f>
        <v/>
      </c>
      <c r="Y911" s="33" t="str">
        <f t="shared" si="40"/>
        <v/>
      </c>
      <c r="Z911" s="33" t="str">
        <f>IF(T911="","",IF(AND(T911&lt;&gt;'Tabelas auxiliares'!$B$240,T911&lt;&gt;'Tabelas auxiliares'!$B$241,T911&lt;&gt;'Tabelas auxiliares'!$C$240,T911&lt;&gt;'Tabelas auxiliares'!$C$241,T911&lt;&gt;'Tabelas auxiliares'!$D$240),"FOLHA DE PESSOAL",IF(Y911='Tabelas auxiliares'!$A$241,"CUSTEIO",IF(Y911='Tabelas auxiliares'!$A$240,"INVESTIMENTO","ERRO - VERIFICAR"))))</f>
        <v/>
      </c>
      <c r="AA911" s="46" t="str">
        <f t="shared" si="41"/>
        <v/>
      </c>
      <c r="AB911" s="206"/>
      <c r="AC911" s="206"/>
      <c r="AE911" s="54" t="str">
        <f t="shared" si="42"/>
        <v/>
      </c>
    </row>
    <row r="912" spans="6:31" x14ac:dyDescent="0.25">
      <c r="F912" s="33" t="str">
        <f>IFERROR(VLOOKUP(D912,'Tabelas auxiliares'!$A$3:$B$62,2,FALSE),"")</f>
        <v/>
      </c>
      <c r="G912" s="33" t="str">
        <f>IFERROR(VLOOKUP($B912,'Tabelas auxiliares'!$A$66:$C$106,2,FALSE),"")</f>
        <v/>
      </c>
      <c r="H912" s="33" t="str">
        <f>IFERROR(VLOOKUP($B912,'Tabelas auxiliares'!$A$66:$C$106,3,FALSE),"")</f>
        <v/>
      </c>
      <c r="Y912" s="33" t="str">
        <f t="shared" si="40"/>
        <v/>
      </c>
      <c r="Z912" s="33" t="str">
        <f>IF(T912="","",IF(AND(T912&lt;&gt;'Tabelas auxiliares'!$B$240,T912&lt;&gt;'Tabelas auxiliares'!$B$241,T912&lt;&gt;'Tabelas auxiliares'!$C$240,T912&lt;&gt;'Tabelas auxiliares'!$C$241,T912&lt;&gt;'Tabelas auxiliares'!$D$240),"FOLHA DE PESSOAL",IF(Y912='Tabelas auxiliares'!$A$241,"CUSTEIO",IF(Y912='Tabelas auxiliares'!$A$240,"INVESTIMENTO","ERRO - VERIFICAR"))))</f>
        <v/>
      </c>
      <c r="AA912" s="46" t="str">
        <f t="shared" si="41"/>
        <v/>
      </c>
      <c r="AB912" s="206"/>
      <c r="AC912" s="206"/>
      <c r="AD912" s="26"/>
      <c r="AE912" s="54" t="str">
        <f t="shared" si="42"/>
        <v/>
      </c>
    </row>
    <row r="913" spans="6:31" x14ac:dyDescent="0.25">
      <c r="F913" s="33" t="str">
        <f>IFERROR(VLOOKUP(D913,'Tabelas auxiliares'!$A$3:$B$62,2,FALSE),"")</f>
        <v/>
      </c>
      <c r="G913" s="33" t="str">
        <f>IFERROR(VLOOKUP($B913,'Tabelas auxiliares'!$A$66:$C$106,2,FALSE),"")</f>
        <v/>
      </c>
      <c r="H913" s="33" t="str">
        <f>IFERROR(VLOOKUP($B913,'Tabelas auxiliares'!$A$66:$C$106,3,FALSE),"")</f>
        <v/>
      </c>
      <c r="Y913" s="33" t="str">
        <f t="shared" si="40"/>
        <v/>
      </c>
      <c r="Z913" s="33" t="str">
        <f>IF(T913="","",IF(AND(T913&lt;&gt;'Tabelas auxiliares'!$B$240,T913&lt;&gt;'Tabelas auxiliares'!$B$241,T913&lt;&gt;'Tabelas auxiliares'!$C$240,T913&lt;&gt;'Tabelas auxiliares'!$C$241,T913&lt;&gt;'Tabelas auxiliares'!$D$240),"FOLHA DE PESSOAL",IF(Y913='Tabelas auxiliares'!$A$241,"CUSTEIO",IF(Y913='Tabelas auxiliares'!$A$240,"INVESTIMENTO","ERRO - VERIFICAR"))))</f>
        <v/>
      </c>
      <c r="AA913" s="46" t="str">
        <f t="shared" si="41"/>
        <v/>
      </c>
      <c r="AB913" s="206"/>
      <c r="AC913" s="206"/>
      <c r="AD913" s="26"/>
      <c r="AE913" s="54" t="str">
        <f t="shared" si="42"/>
        <v/>
      </c>
    </row>
    <row r="914" spans="6:31" x14ac:dyDescent="0.25">
      <c r="F914" s="33" t="str">
        <f>IFERROR(VLOOKUP(D914,'Tabelas auxiliares'!$A$3:$B$62,2,FALSE),"")</f>
        <v/>
      </c>
      <c r="G914" s="33" t="str">
        <f>IFERROR(VLOOKUP($B914,'Tabelas auxiliares'!$A$66:$C$106,2,FALSE),"")</f>
        <v/>
      </c>
      <c r="H914" s="33" t="str">
        <f>IFERROR(VLOOKUP($B914,'Tabelas auxiliares'!$A$66:$C$106,3,FALSE),"")</f>
        <v/>
      </c>
      <c r="Y914" s="33" t="str">
        <f t="shared" si="40"/>
        <v/>
      </c>
      <c r="Z914" s="33" t="str">
        <f>IF(T914="","",IF(AND(T914&lt;&gt;'Tabelas auxiliares'!$B$240,T914&lt;&gt;'Tabelas auxiliares'!$B$241,T914&lt;&gt;'Tabelas auxiliares'!$C$240,T914&lt;&gt;'Tabelas auxiliares'!$C$241,T914&lt;&gt;'Tabelas auxiliares'!$D$240),"FOLHA DE PESSOAL",IF(Y914='Tabelas auxiliares'!$A$241,"CUSTEIO",IF(Y914='Tabelas auxiliares'!$A$240,"INVESTIMENTO","ERRO - VERIFICAR"))))</f>
        <v/>
      </c>
      <c r="AA914" s="46" t="str">
        <f t="shared" si="41"/>
        <v/>
      </c>
      <c r="AB914" s="206"/>
      <c r="AC914" s="206"/>
      <c r="AD914" s="26"/>
      <c r="AE914" s="54" t="str">
        <f t="shared" si="42"/>
        <v/>
      </c>
    </row>
    <row r="915" spans="6:31" x14ac:dyDescent="0.25">
      <c r="F915" s="33" t="str">
        <f>IFERROR(VLOOKUP(D915,'Tabelas auxiliares'!$A$3:$B$62,2,FALSE),"")</f>
        <v/>
      </c>
      <c r="G915" s="33" t="str">
        <f>IFERROR(VLOOKUP($B915,'Tabelas auxiliares'!$A$66:$C$106,2,FALSE),"")</f>
        <v/>
      </c>
      <c r="H915" s="33" t="str">
        <f>IFERROR(VLOOKUP($B915,'Tabelas auxiliares'!$A$66:$C$106,3,FALSE),"")</f>
        <v/>
      </c>
      <c r="Y915" s="33" t="str">
        <f t="shared" si="40"/>
        <v/>
      </c>
      <c r="Z915" s="33" t="str">
        <f>IF(T915="","",IF(AND(T915&lt;&gt;'Tabelas auxiliares'!$B$240,T915&lt;&gt;'Tabelas auxiliares'!$B$241,T915&lt;&gt;'Tabelas auxiliares'!$C$240,T915&lt;&gt;'Tabelas auxiliares'!$C$241,T915&lt;&gt;'Tabelas auxiliares'!$D$240),"FOLHA DE PESSOAL",IF(Y915='Tabelas auxiliares'!$A$241,"CUSTEIO",IF(Y915='Tabelas auxiliares'!$A$240,"INVESTIMENTO","ERRO - VERIFICAR"))))</f>
        <v/>
      </c>
      <c r="AA915" s="46" t="str">
        <f t="shared" si="41"/>
        <v/>
      </c>
      <c r="AB915" s="206"/>
      <c r="AC915" s="206"/>
      <c r="AD915" s="26"/>
      <c r="AE915" s="54" t="str">
        <f t="shared" si="42"/>
        <v/>
      </c>
    </row>
    <row r="916" spans="6:31" x14ac:dyDescent="0.25">
      <c r="F916" s="33" t="str">
        <f>IFERROR(VLOOKUP(D916,'Tabelas auxiliares'!$A$3:$B$62,2,FALSE),"")</f>
        <v/>
      </c>
      <c r="G916" s="33" t="str">
        <f>IFERROR(VLOOKUP($B916,'Tabelas auxiliares'!$A$66:$C$106,2,FALSE),"")</f>
        <v/>
      </c>
      <c r="H916" s="33" t="str">
        <f>IFERROR(VLOOKUP($B916,'Tabelas auxiliares'!$A$66:$C$106,3,FALSE),"")</f>
        <v/>
      </c>
      <c r="Y916" s="33" t="str">
        <f t="shared" si="40"/>
        <v/>
      </c>
      <c r="Z916" s="33" t="str">
        <f>IF(T916="","",IF(AND(T916&lt;&gt;'Tabelas auxiliares'!$B$240,T916&lt;&gt;'Tabelas auxiliares'!$B$241,T916&lt;&gt;'Tabelas auxiliares'!$C$240,T916&lt;&gt;'Tabelas auxiliares'!$C$241,T916&lt;&gt;'Tabelas auxiliares'!$D$240),"FOLHA DE PESSOAL",IF(Y916='Tabelas auxiliares'!$A$241,"CUSTEIO",IF(Y916='Tabelas auxiliares'!$A$240,"INVESTIMENTO","ERRO - VERIFICAR"))))</f>
        <v/>
      </c>
      <c r="AA916" s="46" t="str">
        <f t="shared" si="41"/>
        <v/>
      </c>
      <c r="AB916" s="206"/>
      <c r="AC916" s="206"/>
      <c r="AD916" s="26"/>
      <c r="AE916" s="54" t="str">
        <f t="shared" si="42"/>
        <v/>
      </c>
    </row>
    <row r="917" spans="6:31" x14ac:dyDescent="0.25">
      <c r="F917" s="33" t="str">
        <f>IFERROR(VLOOKUP(D917,'Tabelas auxiliares'!$A$3:$B$62,2,FALSE),"")</f>
        <v/>
      </c>
      <c r="G917" s="33" t="str">
        <f>IFERROR(VLOOKUP($B917,'Tabelas auxiliares'!$A$66:$C$106,2,FALSE),"")</f>
        <v/>
      </c>
      <c r="H917" s="33" t="str">
        <f>IFERROR(VLOOKUP($B917,'Tabelas auxiliares'!$A$66:$C$106,3,FALSE),"")</f>
        <v/>
      </c>
      <c r="Y917" s="33" t="str">
        <f t="shared" si="40"/>
        <v/>
      </c>
      <c r="Z917" s="33" t="str">
        <f>IF(T917="","",IF(AND(T917&lt;&gt;'Tabelas auxiliares'!$B$240,T917&lt;&gt;'Tabelas auxiliares'!$B$241,T917&lt;&gt;'Tabelas auxiliares'!$C$240,T917&lt;&gt;'Tabelas auxiliares'!$C$241,T917&lt;&gt;'Tabelas auxiliares'!$D$240),"FOLHA DE PESSOAL",IF(Y917='Tabelas auxiliares'!$A$241,"CUSTEIO",IF(Y917='Tabelas auxiliares'!$A$240,"INVESTIMENTO","ERRO - VERIFICAR"))))</f>
        <v/>
      </c>
      <c r="AA917" s="46" t="str">
        <f t="shared" si="41"/>
        <v/>
      </c>
      <c r="AB917" s="206"/>
      <c r="AC917" s="206"/>
      <c r="AE917" s="54" t="str">
        <f t="shared" si="42"/>
        <v/>
      </c>
    </row>
    <row r="918" spans="6:31" x14ac:dyDescent="0.25">
      <c r="F918" s="33" t="str">
        <f>IFERROR(VLOOKUP(D918,'Tabelas auxiliares'!$A$3:$B$62,2,FALSE),"")</f>
        <v/>
      </c>
      <c r="G918" s="33" t="str">
        <f>IFERROR(VLOOKUP($B918,'Tabelas auxiliares'!$A$66:$C$106,2,FALSE),"")</f>
        <v/>
      </c>
      <c r="H918" s="33" t="str">
        <f>IFERROR(VLOOKUP($B918,'Tabelas auxiliares'!$A$66:$C$106,3,FALSE),"")</f>
        <v/>
      </c>
      <c r="Y918" s="33" t="str">
        <f t="shared" si="40"/>
        <v/>
      </c>
      <c r="Z918" s="33" t="str">
        <f>IF(T918="","",IF(AND(T918&lt;&gt;'Tabelas auxiliares'!$B$240,T918&lt;&gt;'Tabelas auxiliares'!$B$241,T918&lt;&gt;'Tabelas auxiliares'!$C$240,T918&lt;&gt;'Tabelas auxiliares'!$C$241,T918&lt;&gt;'Tabelas auxiliares'!$D$240),"FOLHA DE PESSOAL",IF(Y918='Tabelas auxiliares'!$A$241,"CUSTEIO",IF(Y918='Tabelas auxiliares'!$A$240,"INVESTIMENTO","ERRO - VERIFICAR"))))</f>
        <v/>
      </c>
      <c r="AA918" s="46" t="str">
        <f t="shared" si="41"/>
        <v/>
      </c>
      <c r="AB918" s="206"/>
      <c r="AC918" s="206"/>
      <c r="AD918" s="26"/>
      <c r="AE918" s="54" t="str">
        <f t="shared" si="42"/>
        <v/>
      </c>
    </row>
    <row r="919" spans="6:31" x14ac:dyDescent="0.25">
      <c r="F919" s="33" t="str">
        <f>IFERROR(VLOOKUP(D919,'Tabelas auxiliares'!$A$3:$B$62,2,FALSE),"")</f>
        <v/>
      </c>
      <c r="G919" s="33" t="str">
        <f>IFERROR(VLOOKUP($B919,'Tabelas auxiliares'!$A$66:$C$106,2,FALSE),"")</f>
        <v/>
      </c>
      <c r="H919" s="33" t="str">
        <f>IFERROR(VLOOKUP($B919,'Tabelas auxiliares'!$A$66:$C$106,3,FALSE),"")</f>
        <v/>
      </c>
      <c r="Y919" s="33" t="str">
        <f t="shared" si="40"/>
        <v/>
      </c>
      <c r="Z919" s="33" t="str">
        <f>IF(T919="","",IF(AND(T919&lt;&gt;'Tabelas auxiliares'!$B$240,T919&lt;&gt;'Tabelas auxiliares'!$B$241,T919&lt;&gt;'Tabelas auxiliares'!$C$240,T919&lt;&gt;'Tabelas auxiliares'!$C$241,T919&lt;&gt;'Tabelas auxiliares'!$D$240),"FOLHA DE PESSOAL",IF(Y919='Tabelas auxiliares'!$A$241,"CUSTEIO",IF(Y919='Tabelas auxiliares'!$A$240,"INVESTIMENTO","ERRO - VERIFICAR"))))</f>
        <v/>
      </c>
      <c r="AA919" s="46" t="str">
        <f t="shared" si="41"/>
        <v/>
      </c>
      <c r="AB919" s="206"/>
      <c r="AC919" s="206"/>
      <c r="AD919" s="26"/>
      <c r="AE919" s="54" t="str">
        <f t="shared" si="42"/>
        <v/>
      </c>
    </row>
    <row r="920" spans="6:31" x14ac:dyDescent="0.25">
      <c r="F920" s="33" t="str">
        <f>IFERROR(VLOOKUP(D920,'Tabelas auxiliares'!$A$3:$B$62,2,FALSE),"")</f>
        <v/>
      </c>
      <c r="G920" s="33" t="str">
        <f>IFERROR(VLOOKUP($B920,'Tabelas auxiliares'!$A$66:$C$106,2,FALSE),"")</f>
        <v/>
      </c>
      <c r="H920" s="33" t="str">
        <f>IFERROR(VLOOKUP($B920,'Tabelas auxiliares'!$A$66:$C$106,3,FALSE),"")</f>
        <v/>
      </c>
      <c r="Y920" s="33" t="str">
        <f t="shared" si="40"/>
        <v/>
      </c>
      <c r="Z920" s="33" t="str">
        <f>IF(T920="","",IF(AND(T920&lt;&gt;'Tabelas auxiliares'!$B$240,T920&lt;&gt;'Tabelas auxiliares'!$B$241,T920&lt;&gt;'Tabelas auxiliares'!$C$240,T920&lt;&gt;'Tabelas auxiliares'!$C$241,T920&lt;&gt;'Tabelas auxiliares'!$D$240),"FOLHA DE PESSOAL",IF(Y920='Tabelas auxiliares'!$A$241,"CUSTEIO",IF(Y920='Tabelas auxiliares'!$A$240,"INVESTIMENTO","ERRO - VERIFICAR"))))</f>
        <v/>
      </c>
      <c r="AA920" s="46" t="str">
        <f t="shared" si="41"/>
        <v/>
      </c>
      <c r="AB920" s="206"/>
      <c r="AC920" s="206"/>
      <c r="AD920" s="26"/>
      <c r="AE920" s="54" t="str">
        <f t="shared" si="42"/>
        <v/>
      </c>
    </row>
    <row r="921" spans="6:31" x14ac:dyDescent="0.25">
      <c r="F921" s="33" t="str">
        <f>IFERROR(VLOOKUP(D921,'Tabelas auxiliares'!$A$3:$B$62,2,FALSE),"")</f>
        <v/>
      </c>
      <c r="G921" s="33" t="str">
        <f>IFERROR(VLOOKUP($B921,'Tabelas auxiliares'!$A$66:$C$106,2,FALSE),"")</f>
        <v/>
      </c>
      <c r="H921" s="33" t="str">
        <f>IFERROR(VLOOKUP($B921,'Tabelas auxiliares'!$A$66:$C$106,3,FALSE),"")</f>
        <v/>
      </c>
      <c r="Y921" s="33" t="str">
        <f t="shared" si="40"/>
        <v/>
      </c>
      <c r="Z921" s="33" t="str">
        <f>IF(T921="","",IF(AND(T921&lt;&gt;'Tabelas auxiliares'!$B$240,T921&lt;&gt;'Tabelas auxiliares'!$B$241,T921&lt;&gt;'Tabelas auxiliares'!$C$240,T921&lt;&gt;'Tabelas auxiliares'!$C$241,T921&lt;&gt;'Tabelas auxiliares'!$D$240),"FOLHA DE PESSOAL",IF(Y921='Tabelas auxiliares'!$A$241,"CUSTEIO",IF(Y921='Tabelas auxiliares'!$A$240,"INVESTIMENTO","ERRO - VERIFICAR"))))</f>
        <v/>
      </c>
      <c r="AA921" s="46" t="str">
        <f t="shared" si="41"/>
        <v/>
      </c>
      <c r="AB921" s="206"/>
      <c r="AC921" s="206"/>
      <c r="AD921" s="26"/>
      <c r="AE921" s="54" t="str">
        <f t="shared" si="42"/>
        <v/>
      </c>
    </row>
    <row r="922" spans="6:31" x14ac:dyDescent="0.25">
      <c r="F922" s="33" t="str">
        <f>IFERROR(VLOOKUP(D922,'Tabelas auxiliares'!$A$3:$B$62,2,FALSE),"")</f>
        <v/>
      </c>
      <c r="G922" s="33" t="str">
        <f>IFERROR(VLOOKUP($B922,'Tabelas auxiliares'!$A$66:$C$106,2,FALSE),"")</f>
        <v/>
      </c>
      <c r="H922" s="33" t="str">
        <f>IFERROR(VLOOKUP($B922,'Tabelas auxiliares'!$A$66:$C$106,3,FALSE),"")</f>
        <v/>
      </c>
      <c r="Y922" s="33" t="str">
        <f t="shared" si="40"/>
        <v/>
      </c>
      <c r="Z922" s="33" t="str">
        <f>IF(T922="","",IF(AND(T922&lt;&gt;'Tabelas auxiliares'!$B$240,T922&lt;&gt;'Tabelas auxiliares'!$B$241,T922&lt;&gt;'Tabelas auxiliares'!$C$240,T922&lt;&gt;'Tabelas auxiliares'!$C$241,T922&lt;&gt;'Tabelas auxiliares'!$D$240),"FOLHA DE PESSOAL",IF(Y922='Tabelas auxiliares'!$A$241,"CUSTEIO",IF(Y922='Tabelas auxiliares'!$A$240,"INVESTIMENTO","ERRO - VERIFICAR"))))</f>
        <v/>
      </c>
      <c r="AA922" s="46" t="str">
        <f t="shared" si="41"/>
        <v/>
      </c>
      <c r="AB922" s="206"/>
      <c r="AC922" s="206"/>
      <c r="AD922" s="26"/>
      <c r="AE922" s="54" t="str">
        <f t="shared" si="42"/>
        <v/>
      </c>
    </row>
    <row r="923" spans="6:31" x14ac:dyDescent="0.25">
      <c r="F923" s="33" t="str">
        <f>IFERROR(VLOOKUP(D923,'Tabelas auxiliares'!$A$3:$B$62,2,FALSE),"")</f>
        <v/>
      </c>
      <c r="G923" s="33" t="str">
        <f>IFERROR(VLOOKUP($B923,'Tabelas auxiliares'!$A$66:$C$106,2,FALSE),"")</f>
        <v/>
      </c>
      <c r="H923" s="33" t="str">
        <f>IFERROR(VLOOKUP($B923,'Tabelas auxiliares'!$A$66:$C$106,3,FALSE),"")</f>
        <v/>
      </c>
      <c r="Y923" s="33" t="str">
        <f t="shared" si="40"/>
        <v/>
      </c>
      <c r="Z923" s="33" t="str">
        <f>IF(T923="","",IF(AND(T923&lt;&gt;'Tabelas auxiliares'!$B$240,T923&lt;&gt;'Tabelas auxiliares'!$B$241,T923&lt;&gt;'Tabelas auxiliares'!$C$240,T923&lt;&gt;'Tabelas auxiliares'!$C$241,T923&lt;&gt;'Tabelas auxiliares'!$D$240),"FOLHA DE PESSOAL",IF(Y923='Tabelas auxiliares'!$A$241,"CUSTEIO",IF(Y923='Tabelas auxiliares'!$A$240,"INVESTIMENTO","ERRO - VERIFICAR"))))</f>
        <v/>
      </c>
      <c r="AA923" s="46" t="str">
        <f t="shared" si="41"/>
        <v/>
      </c>
      <c r="AB923" s="206"/>
      <c r="AC923" s="206"/>
      <c r="AD923" s="26"/>
      <c r="AE923" s="54" t="str">
        <f t="shared" si="42"/>
        <v/>
      </c>
    </row>
    <row r="924" spans="6:31" x14ac:dyDescent="0.25">
      <c r="F924" s="33" t="str">
        <f>IFERROR(VLOOKUP(D924,'Tabelas auxiliares'!$A$3:$B$62,2,FALSE),"")</f>
        <v/>
      </c>
      <c r="G924" s="33" t="str">
        <f>IFERROR(VLOOKUP($B924,'Tabelas auxiliares'!$A$66:$C$106,2,FALSE),"")</f>
        <v/>
      </c>
      <c r="H924" s="33" t="str">
        <f>IFERROR(VLOOKUP($B924,'Tabelas auxiliares'!$A$66:$C$106,3,FALSE),"")</f>
        <v/>
      </c>
      <c r="Y924" s="33" t="str">
        <f t="shared" si="40"/>
        <v/>
      </c>
      <c r="Z924" s="33" t="str">
        <f>IF(T924="","",IF(AND(T924&lt;&gt;'Tabelas auxiliares'!$B$240,T924&lt;&gt;'Tabelas auxiliares'!$B$241,T924&lt;&gt;'Tabelas auxiliares'!$C$240,T924&lt;&gt;'Tabelas auxiliares'!$C$241,T924&lt;&gt;'Tabelas auxiliares'!$D$240),"FOLHA DE PESSOAL",IF(Y924='Tabelas auxiliares'!$A$241,"CUSTEIO",IF(Y924='Tabelas auxiliares'!$A$240,"INVESTIMENTO","ERRO - VERIFICAR"))))</f>
        <v/>
      </c>
      <c r="AA924" s="46" t="str">
        <f t="shared" si="41"/>
        <v/>
      </c>
      <c r="AB924" s="206"/>
      <c r="AC924" s="206"/>
      <c r="AD924" s="26"/>
      <c r="AE924" s="54" t="str">
        <f t="shared" si="42"/>
        <v/>
      </c>
    </row>
    <row r="925" spans="6:31" x14ac:dyDescent="0.25">
      <c r="F925" s="33" t="str">
        <f>IFERROR(VLOOKUP(D925,'Tabelas auxiliares'!$A$3:$B$62,2,FALSE),"")</f>
        <v/>
      </c>
      <c r="G925" s="33" t="str">
        <f>IFERROR(VLOOKUP($B925,'Tabelas auxiliares'!$A$66:$C$106,2,FALSE),"")</f>
        <v/>
      </c>
      <c r="H925" s="33" t="str">
        <f>IFERROR(VLOOKUP($B925,'Tabelas auxiliares'!$A$66:$C$106,3,FALSE),"")</f>
        <v/>
      </c>
      <c r="Y925" s="33" t="str">
        <f t="shared" si="40"/>
        <v/>
      </c>
      <c r="Z925" s="33" t="str">
        <f>IF(T925="","",IF(AND(T925&lt;&gt;'Tabelas auxiliares'!$B$240,T925&lt;&gt;'Tabelas auxiliares'!$B$241,T925&lt;&gt;'Tabelas auxiliares'!$C$240,T925&lt;&gt;'Tabelas auxiliares'!$C$241,T925&lt;&gt;'Tabelas auxiliares'!$D$240),"FOLHA DE PESSOAL",IF(Y925='Tabelas auxiliares'!$A$241,"CUSTEIO",IF(Y925='Tabelas auxiliares'!$A$240,"INVESTIMENTO","ERRO - VERIFICAR"))))</f>
        <v/>
      </c>
      <c r="AA925" s="46" t="str">
        <f t="shared" si="41"/>
        <v/>
      </c>
      <c r="AB925" s="206"/>
      <c r="AC925" s="206"/>
      <c r="AD925" s="26"/>
      <c r="AE925" s="54" t="str">
        <f t="shared" si="42"/>
        <v/>
      </c>
    </row>
    <row r="926" spans="6:31" x14ac:dyDescent="0.25">
      <c r="F926" s="33" t="str">
        <f>IFERROR(VLOOKUP(D926,'Tabelas auxiliares'!$A$3:$B$62,2,FALSE),"")</f>
        <v/>
      </c>
      <c r="G926" s="33" t="str">
        <f>IFERROR(VLOOKUP($B926,'Tabelas auxiliares'!$A$66:$C$106,2,FALSE),"")</f>
        <v/>
      </c>
      <c r="H926" s="33" t="str">
        <f>IFERROR(VLOOKUP($B926,'Tabelas auxiliares'!$A$66:$C$106,3,FALSE),"")</f>
        <v/>
      </c>
      <c r="Y926" s="33" t="str">
        <f t="shared" si="40"/>
        <v/>
      </c>
      <c r="Z926" s="33" t="str">
        <f>IF(T926="","",IF(AND(T926&lt;&gt;'Tabelas auxiliares'!$B$240,T926&lt;&gt;'Tabelas auxiliares'!$B$241,T926&lt;&gt;'Tabelas auxiliares'!$C$240,T926&lt;&gt;'Tabelas auxiliares'!$C$241,T926&lt;&gt;'Tabelas auxiliares'!$D$240),"FOLHA DE PESSOAL",IF(Y926='Tabelas auxiliares'!$A$241,"CUSTEIO",IF(Y926='Tabelas auxiliares'!$A$240,"INVESTIMENTO","ERRO - VERIFICAR"))))</f>
        <v/>
      </c>
      <c r="AA926" s="46" t="str">
        <f t="shared" si="41"/>
        <v/>
      </c>
      <c r="AB926" s="206"/>
      <c r="AC926" s="206"/>
      <c r="AD926" s="26"/>
      <c r="AE926" s="54" t="str">
        <f t="shared" si="42"/>
        <v/>
      </c>
    </row>
    <row r="927" spans="6:31" x14ac:dyDescent="0.25">
      <c r="F927" s="33" t="str">
        <f>IFERROR(VLOOKUP(D927,'Tabelas auxiliares'!$A$3:$B$62,2,FALSE),"")</f>
        <v/>
      </c>
      <c r="G927" s="33" t="str">
        <f>IFERROR(VLOOKUP($B927,'Tabelas auxiliares'!$A$66:$C$106,2,FALSE),"")</f>
        <v/>
      </c>
      <c r="H927" s="33" t="str">
        <f>IFERROR(VLOOKUP($B927,'Tabelas auxiliares'!$A$66:$C$106,3,FALSE),"")</f>
        <v/>
      </c>
      <c r="Y927" s="33" t="str">
        <f t="shared" si="40"/>
        <v/>
      </c>
      <c r="Z927" s="33" t="str">
        <f>IF(T927="","",IF(AND(T927&lt;&gt;'Tabelas auxiliares'!$B$240,T927&lt;&gt;'Tabelas auxiliares'!$B$241,T927&lt;&gt;'Tabelas auxiliares'!$C$240,T927&lt;&gt;'Tabelas auxiliares'!$C$241,T927&lt;&gt;'Tabelas auxiliares'!$D$240),"FOLHA DE PESSOAL",IF(Y927='Tabelas auxiliares'!$A$241,"CUSTEIO",IF(Y927='Tabelas auxiliares'!$A$240,"INVESTIMENTO","ERRO - VERIFICAR"))))</f>
        <v/>
      </c>
      <c r="AA927" s="46" t="str">
        <f t="shared" si="41"/>
        <v/>
      </c>
      <c r="AB927" s="206"/>
      <c r="AC927" s="206"/>
      <c r="AD927" s="26"/>
      <c r="AE927" s="54" t="str">
        <f t="shared" si="42"/>
        <v/>
      </c>
    </row>
    <row r="928" spans="6:31" x14ac:dyDescent="0.25">
      <c r="F928" s="33" t="str">
        <f>IFERROR(VLOOKUP(D928,'Tabelas auxiliares'!$A$3:$B$62,2,FALSE),"")</f>
        <v/>
      </c>
      <c r="G928" s="33" t="str">
        <f>IFERROR(VLOOKUP($B928,'Tabelas auxiliares'!$A$66:$C$106,2,FALSE),"")</f>
        <v/>
      </c>
      <c r="H928" s="33" t="str">
        <f>IFERROR(VLOOKUP($B928,'Tabelas auxiliares'!$A$66:$C$106,3,FALSE),"")</f>
        <v/>
      </c>
      <c r="Y928" s="33" t="str">
        <f t="shared" si="40"/>
        <v/>
      </c>
      <c r="Z928" s="33" t="str">
        <f>IF(T928="","",IF(AND(T928&lt;&gt;'Tabelas auxiliares'!$B$240,T928&lt;&gt;'Tabelas auxiliares'!$B$241,T928&lt;&gt;'Tabelas auxiliares'!$C$240,T928&lt;&gt;'Tabelas auxiliares'!$C$241,T928&lt;&gt;'Tabelas auxiliares'!$D$240),"FOLHA DE PESSOAL",IF(Y928='Tabelas auxiliares'!$A$241,"CUSTEIO",IF(Y928='Tabelas auxiliares'!$A$240,"INVESTIMENTO","ERRO - VERIFICAR"))))</f>
        <v/>
      </c>
      <c r="AA928" s="46" t="str">
        <f t="shared" si="41"/>
        <v/>
      </c>
      <c r="AB928" s="206"/>
      <c r="AC928" s="206"/>
      <c r="AD928" s="26"/>
      <c r="AE928" s="54" t="str">
        <f t="shared" si="42"/>
        <v/>
      </c>
    </row>
    <row r="929" spans="6:31" x14ac:dyDescent="0.25">
      <c r="F929" s="33" t="str">
        <f>IFERROR(VLOOKUP(D929,'Tabelas auxiliares'!$A$3:$B$62,2,FALSE),"")</f>
        <v/>
      </c>
      <c r="G929" s="33" t="str">
        <f>IFERROR(VLOOKUP($B929,'Tabelas auxiliares'!$A$66:$C$106,2,FALSE),"")</f>
        <v/>
      </c>
      <c r="H929" s="33" t="str">
        <f>IFERROR(VLOOKUP($B929,'Tabelas auxiliares'!$A$66:$C$106,3,FALSE),"")</f>
        <v/>
      </c>
      <c r="Y929" s="33" t="str">
        <f t="shared" si="40"/>
        <v/>
      </c>
      <c r="Z929" s="33" t="str">
        <f>IF(T929="","",IF(AND(T929&lt;&gt;'Tabelas auxiliares'!$B$240,T929&lt;&gt;'Tabelas auxiliares'!$B$241,T929&lt;&gt;'Tabelas auxiliares'!$C$240,T929&lt;&gt;'Tabelas auxiliares'!$C$241,T929&lt;&gt;'Tabelas auxiliares'!$D$240),"FOLHA DE PESSOAL",IF(Y929='Tabelas auxiliares'!$A$241,"CUSTEIO",IF(Y929='Tabelas auxiliares'!$A$240,"INVESTIMENTO","ERRO - VERIFICAR"))))</f>
        <v/>
      </c>
      <c r="AA929" s="46" t="str">
        <f t="shared" si="41"/>
        <v/>
      </c>
      <c r="AB929" s="206"/>
      <c r="AC929" s="206"/>
      <c r="AE929" s="54" t="str">
        <f t="shared" si="42"/>
        <v/>
      </c>
    </row>
    <row r="930" spans="6:31" x14ac:dyDescent="0.25">
      <c r="F930" s="33" t="str">
        <f>IFERROR(VLOOKUP(D930,'Tabelas auxiliares'!$A$3:$B$62,2,FALSE),"")</f>
        <v/>
      </c>
      <c r="G930" s="33" t="str">
        <f>IFERROR(VLOOKUP($B930,'Tabelas auxiliares'!$A$66:$C$106,2,FALSE),"")</f>
        <v/>
      </c>
      <c r="H930" s="33" t="str">
        <f>IFERROR(VLOOKUP($B930,'Tabelas auxiliares'!$A$66:$C$106,3,FALSE),"")</f>
        <v/>
      </c>
      <c r="Y930" s="33" t="str">
        <f t="shared" si="40"/>
        <v/>
      </c>
      <c r="Z930" s="33" t="str">
        <f>IF(T930="","",IF(AND(T930&lt;&gt;'Tabelas auxiliares'!$B$240,T930&lt;&gt;'Tabelas auxiliares'!$B$241,T930&lt;&gt;'Tabelas auxiliares'!$C$240,T930&lt;&gt;'Tabelas auxiliares'!$C$241,T930&lt;&gt;'Tabelas auxiliares'!$D$240),"FOLHA DE PESSOAL",IF(Y930='Tabelas auxiliares'!$A$241,"CUSTEIO",IF(Y930='Tabelas auxiliares'!$A$240,"INVESTIMENTO","ERRO - VERIFICAR"))))</f>
        <v/>
      </c>
      <c r="AA930" s="46" t="str">
        <f t="shared" si="41"/>
        <v/>
      </c>
      <c r="AB930" s="206"/>
      <c r="AC930" s="206"/>
      <c r="AE930" s="54" t="str">
        <f t="shared" si="42"/>
        <v/>
      </c>
    </row>
    <row r="931" spans="6:31" x14ac:dyDescent="0.25">
      <c r="F931" s="33" t="str">
        <f>IFERROR(VLOOKUP(D931,'Tabelas auxiliares'!$A$3:$B$62,2,FALSE),"")</f>
        <v/>
      </c>
      <c r="G931" s="33" t="str">
        <f>IFERROR(VLOOKUP($B931,'Tabelas auxiliares'!$A$66:$C$106,2,FALSE),"")</f>
        <v/>
      </c>
      <c r="H931" s="33" t="str">
        <f>IFERROR(VLOOKUP($B931,'Tabelas auxiliares'!$A$66:$C$106,3,FALSE),"")</f>
        <v/>
      </c>
      <c r="Y931" s="33" t="str">
        <f t="shared" si="40"/>
        <v/>
      </c>
      <c r="Z931" s="33" t="str">
        <f>IF(T931="","",IF(AND(T931&lt;&gt;'Tabelas auxiliares'!$B$240,T931&lt;&gt;'Tabelas auxiliares'!$B$241,T931&lt;&gt;'Tabelas auxiliares'!$C$240,T931&lt;&gt;'Tabelas auxiliares'!$C$241,T931&lt;&gt;'Tabelas auxiliares'!$D$240),"FOLHA DE PESSOAL",IF(Y931='Tabelas auxiliares'!$A$241,"CUSTEIO",IF(Y931='Tabelas auxiliares'!$A$240,"INVESTIMENTO","ERRO - VERIFICAR"))))</f>
        <v/>
      </c>
      <c r="AA931" s="46" t="str">
        <f t="shared" si="41"/>
        <v/>
      </c>
      <c r="AB931" s="206"/>
      <c r="AC931" s="206"/>
      <c r="AE931" s="54" t="str">
        <f t="shared" si="42"/>
        <v/>
      </c>
    </row>
    <row r="932" spans="6:31" x14ac:dyDescent="0.25">
      <c r="F932" s="33" t="str">
        <f>IFERROR(VLOOKUP(D932,'Tabelas auxiliares'!$A$3:$B$62,2,FALSE),"")</f>
        <v/>
      </c>
      <c r="G932" s="33" t="str">
        <f>IFERROR(VLOOKUP($B932,'Tabelas auxiliares'!$A$66:$C$106,2,FALSE),"")</f>
        <v/>
      </c>
      <c r="H932" s="33" t="str">
        <f>IFERROR(VLOOKUP($B932,'Tabelas auxiliares'!$A$66:$C$106,3,FALSE),"")</f>
        <v/>
      </c>
      <c r="Y932" s="33" t="str">
        <f t="shared" si="40"/>
        <v/>
      </c>
      <c r="Z932" s="33" t="str">
        <f>IF(T932="","",IF(AND(T932&lt;&gt;'Tabelas auxiliares'!$B$240,T932&lt;&gt;'Tabelas auxiliares'!$B$241,T932&lt;&gt;'Tabelas auxiliares'!$C$240,T932&lt;&gt;'Tabelas auxiliares'!$C$241,T932&lt;&gt;'Tabelas auxiliares'!$D$240),"FOLHA DE PESSOAL",IF(Y932='Tabelas auxiliares'!$A$241,"CUSTEIO",IF(Y932='Tabelas auxiliares'!$A$240,"INVESTIMENTO","ERRO - VERIFICAR"))))</f>
        <v/>
      </c>
      <c r="AA932" s="46" t="str">
        <f t="shared" si="41"/>
        <v/>
      </c>
      <c r="AB932" s="206"/>
      <c r="AC932" s="206"/>
      <c r="AD932" s="26"/>
      <c r="AE932" s="54" t="str">
        <f t="shared" si="42"/>
        <v/>
      </c>
    </row>
    <row r="933" spans="6:31" x14ac:dyDescent="0.25">
      <c r="F933" s="33" t="str">
        <f>IFERROR(VLOOKUP(D933,'Tabelas auxiliares'!$A$3:$B$62,2,FALSE),"")</f>
        <v/>
      </c>
      <c r="G933" s="33" t="str">
        <f>IFERROR(VLOOKUP($B933,'Tabelas auxiliares'!$A$66:$C$106,2,FALSE),"")</f>
        <v/>
      </c>
      <c r="H933" s="33" t="str">
        <f>IFERROR(VLOOKUP($B933,'Tabelas auxiliares'!$A$66:$C$106,3,FALSE),"")</f>
        <v/>
      </c>
      <c r="Y933" s="33" t="str">
        <f t="shared" si="40"/>
        <v/>
      </c>
      <c r="Z933" s="33" t="str">
        <f>IF(T933="","",IF(AND(T933&lt;&gt;'Tabelas auxiliares'!$B$240,T933&lt;&gt;'Tabelas auxiliares'!$B$241,T933&lt;&gt;'Tabelas auxiliares'!$C$240,T933&lt;&gt;'Tabelas auxiliares'!$C$241,T933&lt;&gt;'Tabelas auxiliares'!$D$240),"FOLHA DE PESSOAL",IF(Y933='Tabelas auxiliares'!$A$241,"CUSTEIO",IF(Y933='Tabelas auxiliares'!$A$240,"INVESTIMENTO","ERRO - VERIFICAR"))))</f>
        <v/>
      </c>
      <c r="AA933" s="46" t="str">
        <f t="shared" si="41"/>
        <v/>
      </c>
      <c r="AB933" s="206"/>
      <c r="AC933" s="206"/>
      <c r="AD933" s="26"/>
      <c r="AE933" s="54" t="str">
        <f t="shared" si="42"/>
        <v/>
      </c>
    </row>
    <row r="934" spans="6:31" x14ac:dyDescent="0.25">
      <c r="F934" s="33" t="str">
        <f>IFERROR(VLOOKUP(D934,'Tabelas auxiliares'!$A$3:$B$62,2,FALSE),"")</f>
        <v/>
      </c>
      <c r="G934" s="33" t="str">
        <f>IFERROR(VLOOKUP($B934,'Tabelas auxiliares'!$A$66:$C$106,2,FALSE),"")</f>
        <v/>
      </c>
      <c r="H934" s="33" t="str">
        <f>IFERROR(VLOOKUP($B934,'Tabelas auxiliares'!$A$66:$C$106,3,FALSE),"")</f>
        <v/>
      </c>
      <c r="Y934" s="33" t="str">
        <f t="shared" si="40"/>
        <v/>
      </c>
      <c r="Z934" s="33" t="str">
        <f>IF(T934="","",IF(AND(T934&lt;&gt;'Tabelas auxiliares'!$B$240,T934&lt;&gt;'Tabelas auxiliares'!$B$241,T934&lt;&gt;'Tabelas auxiliares'!$C$240,T934&lt;&gt;'Tabelas auxiliares'!$C$241,T934&lt;&gt;'Tabelas auxiliares'!$D$240),"FOLHA DE PESSOAL",IF(Y934='Tabelas auxiliares'!$A$241,"CUSTEIO",IF(Y934='Tabelas auxiliares'!$A$240,"INVESTIMENTO","ERRO - VERIFICAR"))))</f>
        <v/>
      </c>
      <c r="AA934" s="46" t="str">
        <f t="shared" si="41"/>
        <v/>
      </c>
      <c r="AB934" s="206"/>
      <c r="AC934" s="206"/>
      <c r="AD934" s="26"/>
      <c r="AE934" s="54" t="str">
        <f t="shared" si="42"/>
        <v/>
      </c>
    </row>
    <row r="935" spans="6:31" x14ac:dyDescent="0.25">
      <c r="F935" s="33" t="str">
        <f>IFERROR(VLOOKUP(D935,'Tabelas auxiliares'!$A$3:$B$62,2,FALSE),"")</f>
        <v/>
      </c>
      <c r="G935" s="33" t="str">
        <f>IFERROR(VLOOKUP($B935,'Tabelas auxiliares'!$A$66:$C$106,2,FALSE),"")</f>
        <v/>
      </c>
      <c r="H935" s="33" t="str">
        <f>IFERROR(VLOOKUP($B935,'Tabelas auxiliares'!$A$66:$C$106,3,FALSE),"")</f>
        <v/>
      </c>
      <c r="Y935" s="33" t="str">
        <f t="shared" si="40"/>
        <v/>
      </c>
      <c r="Z935" s="33" t="str">
        <f>IF(T935="","",IF(AND(T935&lt;&gt;'Tabelas auxiliares'!$B$240,T935&lt;&gt;'Tabelas auxiliares'!$B$241,T935&lt;&gt;'Tabelas auxiliares'!$C$240,T935&lt;&gt;'Tabelas auxiliares'!$C$241,T935&lt;&gt;'Tabelas auxiliares'!$D$240),"FOLHA DE PESSOAL",IF(Y935='Tabelas auxiliares'!$A$241,"CUSTEIO",IF(Y935='Tabelas auxiliares'!$A$240,"INVESTIMENTO","ERRO - VERIFICAR"))))</f>
        <v/>
      </c>
      <c r="AA935" s="46" t="str">
        <f t="shared" si="41"/>
        <v/>
      </c>
      <c r="AB935" s="206"/>
      <c r="AC935" s="206"/>
      <c r="AD935" s="26"/>
      <c r="AE935" s="54" t="str">
        <f t="shared" si="42"/>
        <v/>
      </c>
    </row>
    <row r="936" spans="6:31" x14ac:dyDescent="0.25">
      <c r="F936" s="33" t="str">
        <f>IFERROR(VLOOKUP(D936,'Tabelas auxiliares'!$A$3:$B$62,2,FALSE),"")</f>
        <v/>
      </c>
      <c r="G936" s="33" t="str">
        <f>IFERROR(VLOOKUP($B936,'Tabelas auxiliares'!$A$66:$C$106,2,FALSE),"")</f>
        <v/>
      </c>
      <c r="H936" s="33" t="str">
        <f>IFERROR(VLOOKUP($B936,'Tabelas auxiliares'!$A$66:$C$106,3,FALSE),"")</f>
        <v/>
      </c>
      <c r="Y936" s="33" t="str">
        <f t="shared" si="40"/>
        <v/>
      </c>
      <c r="Z936" s="33" t="str">
        <f>IF(T936="","",IF(AND(T936&lt;&gt;'Tabelas auxiliares'!$B$240,T936&lt;&gt;'Tabelas auxiliares'!$B$241,T936&lt;&gt;'Tabelas auxiliares'!$C$240,T936&lt;&gt;'Tabelas auxiliares'!$C$241,T936&lt;&gt;'Tabelas auxiliares'!$D$240),"FOLHA DE PESSOAL",IF(Y936='Tabelas auxiliares'!$A$241,"CUSTEIO",IF(Y936='Tabelas auxiliares'!$A$240,"INVESTIMENTO","ERRO - VERIFICAR"))))</f>
        <v/>
      </c>
      <c r="AA936" s="46" t="str">
        <f t="shared" si="41"/>
        <v/>
      </c>
      <c r="AB936" s="206"/>
      <c r="AC936" s="206"/>
      <c r="AD936" s="26"/>
      <c r="AE936" s="54" t="str">
        <f t="shared" si="42"/>
        <v/>
      </c>
    </row>
    <row r="937" spans="6:31" x14ac:dyDescent="0.25">
      <c r="F937" s="33" t="str">
        <f>IFERROR(VLOOKUP(D937,'Tabelas auxiliares'!$A$3:$B$62,2,FALSE),"")</f>
        <v/>
      </c>
      <c r="G937" s="33" t="str">
        <f>IFERROR(VLOOKUP($B937,'Tabelas auxiliares'!$A$66:$C$106,2,FALSE),"")</f>
        <v/>
      </c>
      <c r="H937" s="33" t="str">
        <f>IFERROR(VLOOKUP($B937,'Tabelas auxiliares'!$A$66:$C$106,3,FALSE),"")</f>
        <v/>
      </c>
      <c r="Y937" s="33" t="str">
        <f t="shared" si="40"/>
        <v/>
      </c>
      <c r="Z937" s="33" t="str">
        <f>IF(T937="","",IF(AND(T937&lt;&gt;'Tabelas auxiliares'!$B$240,T937&lt;&gt;'Tabelas auxiliares'!$B$241,T937&lt;&gt;'Tabelas auxiliares'!$C$240,T937&lt;&gt;'Tabelas auxiliares'!$C$241,T937&lt;&gt;'Tabelas auxiliares'!$D$240),"FOLHA DE PESSOAL",IF(Y937='Tabelas auxiliares'!$A$241,"CUSTEIO",IF(Y937='Tabelas auxiliares'!$A$240,"INVESTIMENTO","ERRO - VERIFICAR"))))</f>
        <v/>
      </c>
      <c r="AA937" s="46" t="str">
        <f t="shared" si="41"/>
        <v/>
      </c>
      <c r="AB937" s="206"/>
      <c r="AC937" s="206"/>
      <c r="AD937" s="26"/>
      <c r="AE937" s="54" t="str">
        <f t="shared" si="42"/>
        <v/>
      </c>
    </row>
    <row r="938" spans="6:31" x14ac:dyDescent="0.25">
      <c r="F938" s="33" t="str">
        <f>IFERROR(VLOOKUP(D938,'Tabelas auxiliares'!$A$3:$B$62,2,FALSE),"")</f>
        <v/>
      </c>
      <c r="G938" s="33" t="str">
        <f>IFERROR(VLOOKUP($B938,'Tabelas auxiliares'!$A$66:$C$106,2,FALSE),"")</f>
        <v/>
      </c>
      <c r="H938" s="33" t="str">
        <f>IFERROR(VLOOKUP($B938,'Tabelas auxiliares'!$A$66:$C$106,3,FALSE),"")</f>
        <v/>
      </c>
      <c r="Y938" s="33" t="str">
        <f t="shared" si="40"/>
        <v/>
      </c>
      <c r="Z938" s="33" t="str">
        <f>IF(T938="","",IF(AND(T938&lt;&gt;'Tabelas auxiliares'!$B$240,T938&lt;&gt;'Tabelas auxiliares'!$B$241,T938&lt;&gt;'Tabelas auxiliares'!$C$240,T938&lt;&gt;'Tabelas auxiliares'!$C$241,T938&lt;&gt;'Tabelas auxiliares'!$D$240),"FOLHA DE PESSOAL",IF(Y938='Tabelas auxiliares'!$A$241,"CUSTEIO",IF(Y938='Tabelas auxiliares'!$A$240,"INVESTIMENTO","ERRO - VERIFICAR"))))</f>
        <v/>
      </c>
      <c r="AA938" s="46" t="str">
        <f t="shared" si="41"/>
        <v/>
      </c>
      <c r="AB938" s="206"/>
      <c r="AC938" s="206"/>
      <c r="AD938" s="26"/>
      <c r="AE938" s="54" t="str">
        <f t="shared" si="42"/>
        <v/>
      </c>
    </row>
    <row r="939" spans="6:31" x14ac:dyDescent="0.25">
      <c r="F939" s="33" t="str">
        <f>IFERROR(VLOOKUP(D939,'Tabelas auxiliares'!$A$3:$B$62,2,FALSE),"")</f>
        <v/>
      </c>
      <c r="G939" s="33" t="str">
        <f>IFERROR(VLOOKUP($B939,'Tabelas auxiliares'!$A$66:$C$106,2,FALSE),"")</f>
        <v/>
      </c>
      <c r="H939" s="33" t="str">
        <f>IFERROR(VLOOKUP($B939,'Tabelas auxiliares'!$A$66:$C$106,3,FALSE),"")</f>
        <v/>
      </c>
      <c r="Y939" s="33" t="str">
        <f t="shared" si="40"/>
        <v/>
      </c>
      <c r="Z939" s="33" t="str">
        <f>IF(T939="","",IF(AND(T939&lt;&gt;'Tabelas auxiliares'!$B$240,T939&lt;&gt;'Tabelas auxiliares'!$B$241,T939&lt;&gt;'Tabelas auxiliares'!$C$240,T939&lt;&gt;'Tabelas auxiliares'!$C$241,T939&lt;&gt;'Tabelas auxiliares'!$D$240),"FOLHA DE PESSOAL",IF(Y939='Tabelas auxiliares'!$A$241,"CUSTEIO",IF(Y939='Tabelas auxiliares'!$A$240,"INVESTIMENTO","ERRO - VERIFICAR"))))</f>
        <v/>
      </c>
      <c r="AA939" s="46" t="str">
        <f t="shared" si="41"/>
        <v/>
      </c>
      <c r="AB939" s="206"/>
      <c r="AC939" s="206"/>
      <c r="AD939" s="26"/>
      <c r="AE939" s="54" t="str">
        <f t="shared" si="42"/>
        <v/>
      </c>
    </row>
    <row r="940" spans="6:31" x14ac:dyDescent="0.25">
      <c r="F940" s="33" t="str">
        <f>IFERROR(VLOOKUP(D940,'Tabelas auxiliares'!$A$3:$B$62,2,FALSE),"")</f>
        <v/>
      </c>
      <c r="G940" s="33" t="str">
        <f>IFERROR(VLOOKUP($B940,'Tabelas auxiliares'!$A$66:$C$106,2,FALSE),"")</f>
        <v/>
      </c>
      <c r="H940" s="33" t="str">
        <f>IFERROR(VLOOKUP($B940,'Tabelas auxiliares'!$A$66:$C$106,3,FALSE),"")</f>
        <v/>
      </c>
      <c r="Y940" s="33" t="str">
        <f t="shared" ref="Y940:Y1003" si="43">LEFT(V940,1)</f>
        <v/>
      </c>
      <c r="Z940" s="33" t="str">
        <f>IF(T940="","",IF(AND(T940&lt;&gt;'Tabelas auxiliares'!$B$240,T940&lt;&gt;'Tabelas auxiliares'!$B$241,T940&lt;&gt;'Tabelas auxiliares'!$C$240,T940&lt;&gt;'Tabelas auxiliares'!$C$241,T940&lt;&gt;'Tabelas auxiliares'!$D$240),"FOLHA DE PESSOAL",IF(Y940='Tabelas auxiliares'!$A$241,"CUSTEIO",IF(Y940='Tabelas auxiliares'!$A$240,"INVESTIMENTO","ERRO - VERIFICAR"))))</f>
        <v/>
      </c>
      <c r="AA940" s="46" t="str">
        <f t="shared" si="41"/>
        <v/>
      </c>
      <c r="AB940" s="206"/>
      <c r="AC940" s="206"/>
      <c r="AD940" s="26"/>
      <c r="AE940" s="54" t="str">
        <f t="shared" si="42"/>
        <v/>
      </c>
    </row>
    <row r="941" spans="6:31" x14ac:dyDescent="0.25">
      <c r="F941" s="33" t="str">
        <f>IFERROR(VLOOKUP(D941,'Tabelas auxiliares'!$A$3:$B$62,2,FALSE),"")</f>
        <v/>
      </c>
      <c r="G941" s="33" t="str">
        <f>IFERROR(VLOOKUP($B941,'Tabelas auxiliares'!$A$66:$C$106,2,FALSE),"")</f>
        <v/>
      </c>
      <c r="H941" s="33" t="str">
        <f>IFERROR(VLOOKUP($B941,'Tabelas auxiliares'!$A$66:$C$106,3,FALSE),"")</f>
        <v/>
      </c>
      <c r="Y941" s="33" t="str">
        <f t="shared" si="43"/>
        <v/>
      </c>
      <c r="Z941" s="33" t="str">
        <f>IF(T941="","",IF(AND(T941&lt;&gt;'Tabelas auxiliares'!$B$240,T941&lt;&gt;'Tabelas auxiliares'!$B$241,T941&lt;&gt;'Tabelas auxiliares'!$C$240,T941&lt;&gt;'Tabelas auxiliares'!$C$241,T941&lt;&gt;'Tabelas auxiliares'!$D$240),"FOLHA DE PESSOAL",IF(Y941='Tabelas auxiliares'!$A$241,"CUSTEIO",IF(Y941='Tabelas auxiliares'!$A$240,"INVESTIMENTO","ERRO - VERIFICAR"))))</f>
        <v/>
      </c>
      <c r="AA941" s="46" t="str">
        <f t="shared" ref="AA941:AA1004" si="44">IF(AB941+AC941+AD941&lt;&gt;0,AB941+AC941+AD941,"")</f>
        <v/>
      </c>
      <c r="AB941" s="206"/>
      <c r="AC941" s="206"/>
      <c r="AD941" s="26"/>
      <c r="AE941" s="54" t="str">
        <f t="shared" si="42"/>
        <v/>
      </c>
    </row>
    <row r="942" spans="6:31" x14ac:dyDescent="0.25">
      <c r="F942" s="33" t="str">
        <f>IFERROR(VLOOKUP(D942,'Tabelas auxiliares'!$A$3:$B$62,2,FALSE),"")</f>
        <v/>
      </c>
      <c r="G942" s="33" t="str">
        <f>IFERROR(VLOOKUP($B942,'Tabelas auxiliares'!$A$66:$C$106,2,FALSE),"")</f>
        <v/>
      </c>
      <c r="H942" s="33" t="str">
        <f>IFERROR(VLOOKUP($B942,'Tabelas auxiliares'!$A$66:$C$106,3,FALSE),"")</f>
        <v/>
      </c>
      <c r="Y942" s="33" t="str">
        <f t="shared" si="43"/>
        <v/>
      </c>
      <c r="Z942" s="33" t="str">
        <f>IF(T942="","",IF(AND(T942&lt;&gt;'Tabelas auxiliares'!$B$240,T942&lt;&gt;'Tabelas auxiliares'!$B$241,T942&lt;&gt;'Tabelas auxiliares'!$C$240,T942&lt;&gt;'Tabelas auxiliares'!$C$241,T942&lt;&gt;'Tabelas auxiliares'!$D$240),"FOLHA DE PESSOAL",IF(Y942='Tabelas auxiliares'!$A$241,"CUSTEIO",IF(Y942='Tabelas auxiliares'!$A$240,"INVESTIMENTO","ERRO - VERIFICAR"))))</f>
        <v/>
      </c>
      <c r="AA942" s="46" t="str">
        <f t="shared" si="44"/>
        <v/>
      </c>
      <c r="AB942" s="206"/>
      <c r="AC942" s="206"/>
      <c r="AD942" s="26"/>
      <c r="AE942" s="54" t="str">
        <f t="shared" si="42"/>
        <v/>
      </c>
    </row>
    <row r="943" spans="6:31" x14ac:dyDescent="0.25">
      <c r="F943" s="33" t="str">
        <f>IFERROR(VLOOKUP(D943,'Tabelas auxiliares'!$A$3:$B$62,2,FALSE),"")</f>
        <v/>
      </c>
      <c r="G943" s="33" t="str">
        <f>IFERROR(VLOOKUP($B943,'Tabelas auxiliares'!$A$66:$C$106,2,FALSE),"")</f>
        <v/>
      </c>
      <c r="H943" s="33" t="str">
        <f>IFERROR(VLOOKUP($B943,'Tabelas auxiliares'!$A$66:$C$106,3,FALSE),"")</f>
        <v/>
      </c>
      <c r="Y943" s="33" t="str">
        <f t="shared" si="43"/>
        <v/>
      </c>
      <c r="Z943" s="33" t="str">
        <f>IF(T943="","",IF(AND(T943&lt;&gt;'Tabelas auxiliares'!$B$240,T943&lt;&gt;'Tabelas auxiliares'!$B$241,T943&lt;&gt;'Tabelas auxiliares'!$C$240,T943&lt;&gt;'Tabelas auxiliares'!$C$241,T943&lt;&gt;'Tabelas auxiliares'!$D$240),"FOLHA DE PESSOAL",IF(Y943='Tabelas auxiliares'!$A$241,"CUSTEIO",IF(Y943='Tabelas auxiliares'!$A$240,"INVESTIMENTO","ERRO - VERIFICAR"))))</f>
        <v/>
      </c>
      <c r="AA943" s="46" t="str">
        <f t="shared" si="44"/>
        <v/>
      </c>
      <c r="AB943" s="206"/>
      <c r="AC943" s="206"/>
      <c r="AD943" s="26"/>
      <c r="AE943" s="54" t="str">
        <f t="shared" si="42"/>
        <v/>
      </c>
    </row>
    <row r="944" spans="6:31" x14ac:dyDescent="0.25">
      <c r="F944" s="33" t="str">
        <f>IFERROR(VLOOKUP(D944,'Tabelas auxiliares'!$A$3:$B$62,2,FALSE),"")</f>
        <v/>
      </c>
      <c r="G944" s="33" t="str">
        <f>IFERROR(VLOOKUP($B944,'Tabelas auxiliares'!$A$66:$C$106,2,FALSE),"")</f>
        <v/>
      </c>
      <c r="H944" s="33" t="str">
        <f>IFERROR(VLOOKUP($B944,'Tabelas auxiliares'!$A$66:$C$106,3,FALSE),"")</f>
        <v/>
      </c>
      <c r="Y944" s="33" t="str">
        <f t="shared" si="43"/>
        <v/>
      </c>
      <c r="Z944" s="33" t="str">
        <f>IF(T944="","",IF(AND(T944&lt;&gt;'Tabelas auxiliares'!$B$240,T944&lt;&gt;'Tabelas auxiliares'!$B$241,T944&lt;&gt;'Tabelas auxiliares'!$C$240,T944&lt;&gt;'Tabelas auxiliares'!$C$241,T944&lt;&gt;'Tabelas auxiliares'!$D$240),"FOLHA DE PESSOAL",IF(Y944='Tabelas auxiliares'!$A$241,"CUSTEIO",IF(Y944='Tabelas auxiliares'!$A$240,"INVESTIMENTO","ERRO - VERIFICAR"))))</f>
        <v/>
      </c>
      <c r="AA944" s="46" t="str">
        <f t="shared" si="44"/>
        <v/>
      </c>
      <c r="AB944" s="206"/>
      <c r="AC944" s="206"/>
      <c r="AE944" s="54" t="str">
        <f t="shared" si="42"/>
        <v/>
      </c>
    </row>
    <row r="945" spans="6:31" x14ac:dyDescent="0.25">
      <c r="F945" s="33" t="str">
        <f>IFERROR(VLOOKUP(D945,'Tabelas auxiliares'!$A$3:$B$62,2,FALSE),"")</f>
        <v/>
      </c>
      <c r="G945" s="33" t="str">
        <f>IFERROR(VLOOKUP($B945,'Tabelas auxiliares'!$A$66:$C$106,2,FALSE),"")</f>
        <v/>
      </c>
      <c r="H945" s="33" t="str">
        <f>IFERROR(VLOOKUP($B945,'Tabelas auxiliares'!$A$66:$C$106,3,FALSE),"")</f>
        <v/>
      </c>
      <c r="Y945" s="33" t="str">
        <f t="shared" si="43"/>
        <v/>
      </c>
      <c r="Z945" s="33" t="str">
        <f>IF(T945="","",IF(AND(T945&lt;&gt;'Tabelas auxiliares'!$B$240,T945&lt;&gt;'Tabelas auxiliares'!$B$241,T945&lt;&gt;'Tabelas auxiliares'!$C$240,T945&lt;&gt;'Tabelas auxiliares'!$C$241,T945&lt;&gt;'Tabelas auxiliares'!$D$240),"FOLHA DE PESSOAL",IF(Y945='Tabelas auxiliares'!$A$241,"CUSTEIO",IF(Y945='Tabelas auxiliares'!$A$240,"INVESTIMENTO","ERRO - VERIFICAR"))))</f>
        <v/>
      </c>
      <c r="AA945" s="46" t="str">
        <f t="shared" si="44"/>
        <v/>
      </c>
      <c r="AB945" s="206"/>
      <c r="AC945" s="206"/>
      <c r="AD945" s="26"/>
      <c r="AE945" s="54" t="str">
        <f t="shared" si="42"/>
        <v/>
      </c>
    </row>
    <row r="946" spans="6:31" x14ac:dyDescent="0.25">
      <c r="F946" s="33" t="str">
        <f>IFERROR(VLOOKUP(D946,'Tabelas auxiliares'!$A$3:$B$62,2,FALSE),"")</f>
        <v/>
      </c>
      <c r="G946" s="33" t="str">
        <f>IFERROR(VLOOKUP($B946,'Tabelas auxiliares'!$A$66:$C$106,2,FALSE),"")</f>
        <v/>
      </c>
      <c r="H946" s="33" t="str">
        <f>IFERROR(VLOOKUP($B946,'Tabelas auxiliares'!$A$66:$C$106,3,FALSE),"")</f>
        <v/>
      </c>
      <c r="Y946" s="33" t="str">
        <f t="shared" si="43"/>
        <v/>
      </c>
      <c r="Z946" s="33" t="str">
        <f>IF(T946="","",IF(AND(T946&lt;&gt;'Tabelas auxiliares'!$B$240,T946&lt;&gt;'Tabelas auxiliares'!$B$241,T946&lt;&gt;'Tabelas auxiliares'!$C$240,T946&lt;&gt;'Tabelas auxiliares'!$C$241,T946&lt;&gt;'Tabelas auxiliares'!$D$240),"FOLHA DE PESSOAL",IF(Y946='Tabelas auxiliares'!$A$241,"CUSTEIO",IF(Y946='Tabelas auxiliares'!$A$240,"INVESTIMENTO","ERRO - VERIFICAR"))))</f>
        <v/>
      </c>
      <c r="AA946" s="46" t="str">
        <f t="shared" si="44"/>
        <v/>
      </c>
      <c r="AB946" s="206"/>
      <c r="AC946" s="206"/>
      <c r="AD946" s="26"/>
      <c r="AE946" s="54" t="str">
        <f t="shared" si="42"/>
        <v/>
      </c>
    </row>
    <row r="947" spans="6:31" x14ac:dyDescent="0.25">
      <c r="F947" s="33" t="str">
        <f>IFERROR(VLOOKUP(D947,'Tabelas auxiliares'!$A$3:$B$62,2,FALSE),"")</f>
        <v/>
      </c>
      <c r="G947" s="33" t="str">
        <f>IFERROR(VLOOKUP($B947,'Tabelas auxiliares'!$A$66:$C$106,2,FALSE),"")</f>
        <v/>
      </c>
      <c r="H947" s="33" t="str">
        <f>IFERROR(VLOOKUP($B947,'Tabelas auxiliares'!$A$66:$C$106,3,FALSE),"")</f>
        <v/>
      </c>
      <c r="Y947" s="33" t="str">
        <f t="shared" si="43"/>
        <v/>
      </c>
      <c r="Z947" s="33" t="str">
        <f>IF(T947="","",IF(AND(T947&lt;&gt;'Tabelas auxiliares'!$B$240,T947&lt;&gt;'Tabelas auxiliares'!$B$241,T947&lt;&gt;'Tabelas auxiliares'!$C$240,T947&lt;&gt;'Tabelas auxiliares'!$C$241,T947&lt;&gt;'Tabelas auxiliares'!$D$240),"FOLHA DE PESSOAL",IF(Y947='Tabelas auxiliares'!$A$241,"CUSTEIO",IF(Y947='Tabelas auxiliares'!$A$240,"INVESTIMENTO","ERRO - VERIFICAR"))))</f>
        <v/>
      </c>
      <c r="AA947" s="46" t="str">
        <f t="shared" si="44"/>
        <v/>
      </c>
      <c r="AB947" s="206"/>
      <c r="AC947" s="206"/>
      <c r="AD947" s="26"/>
      <c r="AE947" s="54" t="str">
        <f t="shared" si="42"/>
        <v/>
      </c>
    </row>
    <row r="948" spans="6:31" x14ac:dyDescent="0.25">
      <c r="F948" s="33" t="str">
        <f>IFERROR(VLOOKUP(D948,'Tabelas auxiliares'!$A$3:$B$62,2,FALSE),"")</f>
        <v/>
      </c>
      <c r="G948" s="33" t="str">
        <f>IFERROR(VLOOKUP($B948,'Tabelas auxiliares'!$A$66:$C$106,2,FALSE),"")</f>
        <v/>
      </c>
      <c r="H948" s="33" t="str">
        <f>IFERROR(VLOOKUP($B948,'Tabelas auxiliares'!$A$66:$C$106,3,FALSE),"")</f>
        <v/>
      </c>
      <c r="Y948" s="33" t="str">
        <f t="shared" si="43"/>
        <v/>
      </c>
      <c r="Z948" s="33" t="str">
        <f>IF(T948="","",IF(AND(T948&lt;&gt;'Tabelas auxiliares'!$B$240,T948&lt;&gt;'Tabelas auxiliares'!$B$241,T948&lt;&gt;'Tabelas auxiliares'!$C$240,T948&lt;&gt;'Tabelas auxiliares'!$C$241,T948&lt;&gt;'Tabelas auxiliares'!$D$240),"FOLHA DE PESSOAL",IF(Y948='Tabelas auxiliares'!$A$241,"CUSTEIO",IF(Y948='Tabelas auxiliares'!$A$240,"INVESTIMENTO","ERRO - VERIFICAR"))))</f>
        <v/>
      </c>
      <c r="AA948" s="46" t="str">
        <f t="shared" si="44"/>
        <v/>
      </c>
      <c r="AB948" s="206"/>
      <c r="AC948" s="206"/>
      <c r="AD948" s="26"/>
      <c r="AE948" s="54" t="str">
        <f t="shared" si="42"/>
        <v/>
      </c>
    </row>
    <row r="949" spans="6:31" x14ac:dyDescent="0.25">
      <c r="F949" s="33" t="str">
        <f>IFERROR(VLOOKUP(D949,'Tabelas auxiliares'!$A$3:$B$62,2,FALSE),"")</f>
        <v/>
      </c>
      <c r="G949" s="33" t="str">
        <f>IFERROR(VLOOKUP($B949,'Tabelas auxiliares'!$A$66:$C$106,2,FALSE),"")</f>
        <v/>
      </c>
      <c r="H949" s="33" t="str">
        <f>IFERROR(VLOOKUP($B949,'Tabelas auxiliares'!$A$66:$C$106,3,FALSE),"")</f>
        <v/>
      </c>
      <c r="Y949" s="33" t="str">
        <f t="shared" si="43"/>
        <v/>
      </c>
      <c r="Z949" s="33" t="str">
        <f>IF(T949="","",IF(AND(T949&lt;&gt;'Tabelas auxiliares'!$B$240,T949&lt;&gt;'Tabelas auxiliares'!$B$241,T949&lt;&gt;'Tabelas auxiliares'!$C$240,T949&lt;&gt;'Tabelas auxiliares'!$C$241,T949&lt;&gt;'Tabelas auxiliares'!$D$240),"FOLHA DE PESSOAL",IF(Y949='Tabelas auxiliares'!$A$241,"CUSTEIO",IF(Y949='Tabelas auxiliares'!$A$240,"INVESTIMENTO","ERRO - VERIFICAR"))))</f>
        <v/>
      </c>
      <c r="AA949" s="46" t="str">
        <f t="shared" si="44"/>
        <v/>
      </c>
      <c r="AB949" s="206"/>
      <c r="AC949" s="206"/>
      <c r="AE949" s="54" t="str">
        <f t="shared" si="42"/>
        <v/>
      </c>
    </row>
    <row r="950" spans="6:31" x14ac:dyDescent="0.25">
      <c r="F950" s="33" t="str">
        <f>IFERROR(VLOOKUP(D950,'Tabelas auxiliares'!$A$3:$B$62,2,FALSE),"")</f>
        <v/>
      </c>
      <c r="G950" s="33" t="str">
        <f>IFERROR(VLOOKUP($B950,'Tabelas auxiliares'!$A$66:$C$106,2,FALSE),"")</f>
        <v/>
      </c>
      <c r="H950" s="33" t="str">
        <f>IFERROR(VLOOKUP($B950,'Tabelas auxiliares'!$A$66:$C$106,3,FALSE),"")</f>
        <v/>
      </c>
      <c r="Y950" s="33" t="str">
        <f t="shared" si="43"/>
        <v/>
      </c>
      <c r="Z950" s="33" t="str">
        <f>IF(T950="","",IF(AND(T950&lt;&gt;'Tabelas auxiliares'!$B$240,T950&lt;&gt;'Tabelas auxiliares'!$B$241,T950&lt;&gt;'Tabelas auxiliares'!$C$240,T950&lt;&gt;'Tabelas auxiliares'!$C$241,T950&lt;&gt;'Tabelas auxiliares'!$D$240),"FOLHA DE PESSOAL",IF(Y950='Tabelas auxiliares'!$A$241,"CUSTEIO",IF(Y950='Tabelas auxiliares'!$A$240,"INVESTIMENTO","ERRO - VERIFICAR"))))</f>
        <v/>
      </c>
      <c r="AA950" s="46" t="str">
        <f t="shared" si="44"/>
        <v/>
      </c>
      <c r="AB950" s="206"/>
      <c r="AC950" s="206"/>
      <c r="AE950" s="54" t="str">
        <f t="shared" si="42"/>
        <v/>
      </c>
    </row>
    <row r="951" spans="6:31" x14ac:dyDescent="0.25">
      <c r="F951" s="33" t="str">
        <f>IFERROR(VLOOKUP(D951,'Tabelas auxiliares'!$A$3:$B$62,2,FALSE),"")</f>
        <v/>
      </c>
      <c r="G951" s="33" t="str">
        <f>IFERROR(VLOOKUP($B951,'Tabelas auxiliares'!$A$66:$C$106,2,FALSE),"")</f>
        <v/>
      </c>
      <c r="H951" s="33" t="str">
        <f>IFERROR(VLOOKUP($B951,'Tabelas auxiliares'!$A$66:$C$106,3,FALSE),"")</f>
        <v/>
      </c>
      <c r="Y951" s="33" t="str">
        <f t="shared" si="43"/>
        <v/>
      </c>
      <c r="Z951" s="33" t="str">
        <f>IF(T951="","",IF(AND(T951&lt;&gt;'Tabelas auxiliares'!$B$240,T951&lt;&gt;'Tabelas auxiliares'!$B$241,T951&lt;&gt;'Tabelas auxiliares'!$C$240,T951&lt;&gt;'Tabelas auxiliares'!$C$241,T951&lt;&gt;'Tabelas auxiliares'!$D$240),"FOLHA DE PESSOAL",IF(Y951='Tabelas auxiliares'!$A$241,"CUSTEIO",IF(Y951='Tabelas auxiliares'!$A$240,"INVESTIMENTO","ERRO - VERIFICAR"))))</f>
        <v/>
      </c>
      <c r="AA951" s="46" t="str">
        <f t="shared" si="44"/>
        <v/>
      </c>
      <c r="AB951" s="206"/>
      <c r="AC951" s="206"/>
      <c r="AD951" s="26"/>
      <c r="AE951" s="54" t="str">
        <f t="shared" si="42"/>
        <v/>
      </c>
    </row>
    <row r="952" spans="6:31" x14ac:dyDescent="0.25">
      <c r="F952" s="33" t="str">
        <f>IFERROR(VLOOKUP(D952,'Tabelas auxiliares'!$A$3:$B$62,2,FALSE),"")</f>
        <v/>
      </c>
      <c r="G952" s="33" t="str">
        <f>IFERROR(VLOOKUP($B952,'Tabelas auxiliares'!$A$66:$C$106,2,FALSE),"")</f>
        <v/>
      </c>
      <c r="H952" s="33" t="str">
        <f>IFERROR(VLOOKUP($B952,'Tabelas auxiliares'!$A$66:$C$106,3,FALSE),"")</f>
        <v/>
      </c>
      <c r="Y952" s="33" t="str">
        <f t="shared" si="43"/>
        <v/>
      </c>
      <c r="Z952" s="33" t="str">
        <f>IF(T952="","",IF(AND(T952&lt;&gt;'Tabelas auxiliares'!$B$240,T952&lt;&gt;'Tabelas auxiliares'!$B$241,T952&lt;&gt;'Tabelas auxiliares'!$C$240,T952&lt;&gt;'Tabelas auxiliares'!$C$241,T952&lt;&gt;'Tabelas auxiliares'!$D$240),"FOLHA DE PESSOAL",IF(Y952='Tabelas auxiliares'!$A$241,"CUSTEIO",IF(Y952='Tabelas auxiliares'!$A$240,"INVESTIMENTO","ERRO - VERIFICAR"))))</f>
        <v/>
      </c>
      <c r="AA952" s="46" t="str">
        <f t="shared" si="44"/>
        <v/>
      </c>
      <c r="AB952" s="206"/>
      <c r="AC952" s="206"/>
      <c r="AD952" s="26"/>
      <c r="AE952" s="54" t="str">
        <f t="shared" si="42"/>
        <v/>
      </c>
    </row>
    <row r="953" spans="6:31" x14ac:dyDescent="0.25">
      <c r="F953" s="33" t="str">
        <f>IFERROR(VLOOKUP(D953,'Tabelas auxiliares'!$A$3:$B$62,2,FALSE),"")</f>
        <v/>
      </c>
      <c r="G953" s="33" t="str">
        <f>IFERROR(VLOOKUP($B953,'Tabelas auxiliares'!$A$66:$C$106,2,FALSE),"")</f>
        <v/>
      </c>
      <c r="H953" s="33" t="str">
        <f>IFERROR(VLOOKUP($B953,'Tabelas auxiliares'!$A$66:$C$106,3,FALSE),"")</f>
        <v/>
      </c>
      <c r="Y953" s="33" t="str">
        <f t="shared" si="43"/>
        <v/>
      </c>
      <c r="Z953" s="33" t="str">
        <f>IF(T953="","",IF(AND(T953&lt;&gt;'Tabelas auxiliares'!$B$240,T953&lt;&gt;'Tabelas auxiliares'!$B$241,T953&lt;&gt;'Tabelas auxiliares'!$C$240,T953&lt;&gt;'Tabelas auxiliares'!$C$241,T953&lt;&gt;'Tabelas auxiliares'!$D$240),"FOLHA DE PESSOAL",IF(Y953='Tabelas auxiliares'!$A$241,"CUSTEIO",IF(Y953='Tabelas auxiliares'!$A$240,"INVESTIMENTO","ERRO - VERIFICAR"))))</f>
        <v/>
      </c>
      <c r="AA953" s="46" t="str">
        <f t="shared" si="44"/>
        <v/>
      </c>
      <c r="AB953" s="206"/>
      <c r="AC953" s="206"/>
      <c r="AD953" s="26"/>
      <c r="AE953" s="54" t="str">
        <f t="shared" si="42"/>
        <v/>
      </c>
    </row>
    <row r="954" spans="6:31" x14ac:dyDescent="0.25">
      <c r="F954" s="33" t="str">
        <f>IFERROR(VLOOKUP(D954,'Tabelas auxiliares'!$A$3:$B$62,2,FALSE),"")</f>
        <v/>
      </c>
      <c r="G954" s="33" t="str">
        <f>IFERROR(VLOOKUP($B954,'Tabelas auxiliares'!$A$66:$C$106,2,FALSE),"")</f>
        <v/>
      </c>
      <c r="H954" s="33" t="str">
        <f>IFERROR(VLOOKUP($B954,'Tabelas auxiliares'!$A$66:$C$106,3,FALSE),"")</f>
        <v/>
      </c>
      <c r="Y954" s="33" t="str">
        <f t="shared" si="43"/>
        <v/>
      </c>
      <c r="Z954" s="33" t="str">
        <f>IF(T954="","",IF(AND(T954&lt;&gt;'Tabelas auxiliares'!$B$240,T954&lt;&gt;'Tabelas auxiliares'!$B$241,T954&lt;&gt;'Tabelas auxiliares'!$C$240,T954&lt;&gt;'Tabelas auxiliares'!$C$241,T954&lt;&gt;'Tabelas auxiliares'!$D$240),"FOLHA DE PESSOAL",IF(Y954='Tabelas auxiliares'!$A$241,"CUSTEIO",IF(Y954='Tabelas auxiliares'!$A$240,"INVESTIMENTO","ERRO - VERIFICAR"))))</f>
        <v/>
      </c>
      <c r="AA954" s="46" t="str">
        <f t="shared" si="44"/>
        <v/>
      </c>
      <c r="AB954" s="206"/>
      <c r="AC954" s="206"/>
      <c r="AD954" s="26"/>
      <c r="AE954" s="54" t="str">
        <f t="shared" si="42"/>
        <v/>
      </c>
    </row>
    <row r="955" spans="6:31" x14ac:dyDescent="0.25">
      <c r="F955" s="33" t="str">
        <f>IFERROR(VLOOKUP(D955,'Tabelas auxiliares'!$A$3:$B$62,2,FALSE),"")</f>
        <v/>
      </c>
      <c r="G955" s="33" t="str">
        <f>IFERROR(VLOOKUP($B955,'Tabelas auxiliares'!$A$66:$C$106,2,FALSE),"")</f>
        <v/>
      </c>
      <c r="H955" s="33" t="str">
        <f>IFERROR(VLOOKUP($B955,'Tabelas auxiliares'!$A$66:$C$106,3,FALSE),"")</f>
        <v/>
      </c>
      <c r="Y955" s="33" t="str">
        <f t="shared" si="43"/>
        <v/>
      </c>
      <c r="Z955" s="33" t="str">
        <f>IF(T955="","",IF(AND(T955&lt;&gt;'Tabelas auxiliares'!$B$240,T955&lt;&gt;'Tabelas auxiliares'!$B$241,T955&lt;&gt;'Tabelas auxiliares'!$C$240,T955&lt;&gt;'Tabelas auxiliares'!$C$241,T955&lt;&gt;'Tabelas auxiliares'!$D$240),"FOLHA DE PESSOAL",IF(Y955='Tabelas auxiliares'!$A$241,"CUSTEIO",IF(Y955='Tabelas auxiliares'!$A$240,"INVESTIMENTO","ERRO - VERIFICAR"))))</f>
        <v/>
      </c>
      <c r="AA955" s="46" t="str">
        <f t="shared" si="44"/>
        <v/>
      </c>
      <c r="AB955" s="206"/>
      <c r="AC955" s="206"/>
      <c r="AD955" s="26"/>
      <c r="AE955" s="54" t="str">
        <f t="shared" si="42"/>
        <v/>
      </c>
    </row>
    <row r="956" spans="6:31" x14ac:dyDescent="0.25">
      <c r="F956" s="33" t="str">
        <f>IFERROR(VLOOKUP(D956,'Tabelas auxiliares'!$A$3:$B$62,2,FALSE),"")</f>
        <v/>
      </c>
      <c r="G956" s="33" t="str">
        <f>IFERROR(VLOOKUP($B956,'Tabelas auxiliares'!$A$66:$C$106,2,FALSE),"")</f>
        <v/>
      </c>
      <c r="H956" s="33" t="str">
        <f>IFERROR(VLOOKUP($B956,'Tabelas auxiliares'!$A$66:$C$106,3,FALSE),"")</f>
        <v/>
      </c>
      <c r="Y956" s="33" t="str">
        <f t="shared" si="43"/>
        <v/>
      </c>
      <c r="Z956" s="33" t="str">
        <f>IF(T956="","",IF(AND(T956&lt;&gt;'Tabelas auxiliares'!$B$240,T956&lt;&gt;'Tabelas auxiliares'!$B$241,T956&lt;&gt;'Tabelas auxiliares'!$C$240,T956&lt;&gt;'Tabelas auxiliares'!$C$241,T956&lt;&gt;'Tabelas auxiliares'!$D$240),"FOLHA DE PESSOAL",IF(Y956='Tabelas auxiliares'!$A$241,"CUSTEIO",IF(Y956='Tabelas auxiliares'!$A$240,"INVESTIMENTO","ERRO - VERIFICAR"))))</f>
        <v/>
      </c>
      <c r="AA956" s="46" t="str">
        <f t="shared" si="44"/>
        <v/>
      </c>
      <c r="AB956" s="206"/>
      <c r="AC956" s="206"/>
      <c r="AD956" s="26"/>
      <c r="AE956" s="54" t="str">
        <f t="shared" si="42"/>
        <v/>
      </c>
    </row>
    <row r="957" spans="6:31" x14ac:dyDescent="0.25">
      <c r="F957" s="33" t="str">
        <f>IFERROR(VLOOKUP(D957,'Tabelas auxiliares'!$A$3:$B$62,2,FALSE),"")</f>
        <v/>
      </c>
      <c r="G957" s="33" t="str">
        <f>IFERROR(VLOOKUP($B957,'Tabelas auxiliares'!$A$66:$C$106,2,FALSE),"")</f>
        <v/>
      </c>
      <c r="H957" s="33" t="str">
        <f>IFERROR(VLOOKUP($B957,'Tabelas auxiliares'!$A$66:$C$106,3,FALSE),"")</f>
        <v/>
      </c>
      <c r="Y957" s="33" t="str">
        <f t="shared" si="43"/>
        <v/>
      </c>
      <c r="Z957" s="33" t="str">
        <f>IF(T957="","",IF(AND(T957&lt;&gt;'Tabelas auxiliares'!$B$240,T957&lt;&gt;'Tabelas auxiliares'!$B$241,T957&lt;&gt;'Tabelas auxiliares'!$C$240,T957&lt;&gt;'Tabelas auxiliares'!$C$241,T957&lt;&gt;'Tabelas auxiliares'!$D$240),"FOLHA DE PESSOAL",IF(Y957='Tabelas auxiliares'!$A$241,"CUSTEIO",IF(Y957='Tabelas auxiliares'!$A$240,"INVESTIMENTO","ERRO - VERIFICAR"))))</f>
        <v/>
      </c>
      <c r="AA957" s="46" t="str">
        <f t="shared" si="44"/>
        <v/>
      </c>
      <c r="AB957" s="206"/>
      <c r="AC957" s="206"/>
      <c r="AD957" s="26"/>
      <c r="AE957" s="54" t="str">
        <f t="shared" si="42"/>
        <v/>
      </c>
    </row>
    <row r="958" spans="6:31" x14ac:dyDescent="0.25">
      <c r="F958" s="33" t="str">
        <f>IFERROR(VLOOKUP(D958,'Tabelas auxiliares'!$A$3:$B$62,2,FALSE),"")</f>
        <v/>
      </c>
      <c r="G958" s="33" t="str">
        <f>IFERROR(VLOOKUP($B958,'Tabelas auxiliares'!$A$66:$C$106,2,FALSE),"")</f>
        <v/>
      </c>
      <c r="H958" s="33" t="str">
        <f>IFERROR(VLOOKUP($B958,'Tabelas auxiliares'!$A$66:$C$106,3,FALSE),"")</f>
        <v/>
      </c>
      <c r="Y958" s="33" t="str">
        <f t="shared" si="43"/>
        <v/>
      </c>
      <c r="Z958" s="33" t="str">
        <f>IF(T958="","",IF(AND(T958&lt;&gt;'Tabelas auxiliares'!$B$240,T958&lt;&gt;'Tabelas auxiliares'!$B$241,T958&lt;&gt;'Tabelas auxiliares'!$C$240,T958&lt;&gt;'Tabelas auxiliares'!$C$241,T958&lt;&gt;'Tabelas auxiliares'!$D$240),"FOLHA DE PESSOAL",IF(Y958='Tabelas auxiliares'!$A$241,"CUSTEIO",IF(Y958='Tabelas auxiliares'!$A$240,"INVESTIMENTO","ERRO - VERIFICAR"))))</f>
        <v/>
      </c>
      <c r="AA958" s="46" t="str">
        <f t="shared" si="44"/>
        <v/>
      </c>
      <c r="AB958" s="206"/>
      <c r="AC958" s="206"/>
      <c r="AD958" s="26"/>
      <c r="AE958" s="54" t="str">
        <f t="shared" si="42"/>
        <v/>
      </c>
    </row>
    <row r="959" spans="6:31" x14ac:dyDescent="0.25">
      <c r="F959" s="33" t="str">
        <f>IFERROR(VLOOKUP(D959,'Tabelas auxiliares'!$A$3:$B$62,2,FALSE),"")</f>
        <v/>
      </c>
      <c r="G959" s="33" t="str">
        <f>IFERROR(VLOOKUP($B959,'Tabelas auxiliares'!$A$66:$C$106,2,FALSE),"")</f>
        <v/>
      </c>
      <c r="H959" s="33" t="str">
        <f>IFERROR(VLOOKUP($B959,'Tabelas auxiliares'!$A$66:$C$106,3,FALSE),"")</f>
        <v/>
      </c>
      <c r="Y959" s="33" t="str">
        <f t="shared" si="43"/>
        <v/>
      </c>
      <c r="Z959" s="33" t="str">
        <f>IF(T959="","",IF(AND(T959&lt;&gt;'Tabelas auxiliares'!$B$240,T959&lt;&gt;'Tabelas auxiliares'!$B$241,T959&lt;&gt;'Tabelas auxiliares'!$C$240,T959&lt;&gt;'Tabelas auxiliares'!$C$241,T959&lt;&gt;'Tabelas auxiliares'!$D$240),"FOLHA DE PESSOAL",IF(Y959='Tabelas auxiliares'!$A$241,"CUSTEIO",IF(Y959='Tabelas auxiliares'!$A$240,"INVESTIMENTO","ERRO - VERIFICAR"))))</f>
        <v/>
      </c>
      <c r="AA959" s="46" t="str">
        <f t="shared" si="44"/>
        <v/>
      </c>
      <c r="AB959" s="206"/>
      <c r="AC959" s="206"/>
      <c r="AD959" s="26"/>
      <c r="AE959" s="54" t="str">
        <f t="shared" si="42"/>
        <v/>
      </c>
    </row>
    <row r="960" spans="6:31" x14ac:dyDescent="0.25">
      <c r="F960" s="33" t="str">
        <f>IFERROR(VLOOKUP(D960,'Tabelas auxiliares'!$A$3:$B$62,2,FALSE),"")</f>
        <v/>
      </c>
      <c r="G960" s="33" t="str">
        <f>IFERROR(VLOOKUP($B960,'Tabelas auxiliares'!$A$66:$C$106,2,FALSE),"")</f>
        <v/>
      </c>
      <c r="H960" s="33" t="str">
        <f>IFERROR(VLOOKUP($B960,'Tabelas auxiliares'!$A$66:$C$106,3,FALSE),"")</f>
        <v/>
      </c>
      <c r="Y960" s="33" t="str">
        <f t="shared" si="43"/>
        <v/>
      </c>
      <c r="Z960" s="33" t="str">
        <f>IF(T960="","",IF(AND(T960&lt;&gt;'Tabelas auxiliares'!$B$240,T960&lt;&gt;'Tabelas auxiliares'!$B$241,T960&lt;&gt;'Tabelas auxiliares'!$C$240,T960&lt;&gt;'Tabelas auxiliares'!$C$241,T960&lt;&gt;'Tabelas auxiliares'!$D$240),"FOLHA DE PESSOAL",IF(Y960='Tabelas auxiliares'!$A$241,"CUSTEIO",IF(Y960='Tabelas auxiliares'!$A$240,"INVESTIMENTO","ERRO - VERIFICAR"))))</f>
        <v/>
      </c>
      <c r="AA960" s="46" t="str">
        <f t="shared" si="44"/>
        <v/>
      </c>
      <c r="AB960" s="206"/>
      <c r="AC960" s="206"/>
      <c r="AD960" s="26"/>
      <c r="AE960" s="54" t="str">
        <f t="shared" si="42"/>
        <v/>
      </c>
    </row>
    <row r="961" spans="6:31" x14ac:dyDescent="0.25">
      <c r="F961" s="33" t="str">
        <f>IFERROR(VLOOKUP(D961,'Tabelas auxiliares'!$A$3:$B$62,2,FALSE),"")</f>
        <v/>
      </c>
      <c r="G961" s="33" t="str">
        <f>IFERROR(VLOOKUP($B961,'Tabelas auxiliares'!$A$66:$C$106,2,FALSE),"")</f>
        <v/>
      </c>
      <c r="H961" s="33" t="str">
        <f>IFERROR(VLOOKUP($B961,'Tabelas auxiliares'!$A$66:$C$106,3,FALSE),"")</f>
        <v/>
      </c>
      <c r="Y961" s="33" t="str">
        <f t="shared" si="43"/>
        <v/>
      </c>
      <c r="Z961" s="33" t="str">
        <f>IF(T961="","",IF(AND(T961&lt;&gt;'Tabelas auxiliares'!$B$240,T961&lt;&gt;'Tabelas auxiliares'!$B$241,T961&lt;&gt;'Tabelas auxiliares'!$C$240,T961&lt;&gt;'Tabelas auxiliares'!$C$241,T961&lt;&gt;'Tabelas auxiliares'!$D$240),"FOLHA DE PESSOAL",IF(Y961='Tabelas auxiliares'!$A$241,"CUSTEIO",IF(Y961='Tabelas auxiliares'!$A$240,"INVESTIMENTO","ERRO - VERIFICAR"))))</f>
        <v/>
      </c>
      <c r="AA961" s="46" t="str">
        <f t="shared" si="44"/>
        <v/>
      </c>
      <c r="AB961" s="206"/>
      <c r="AC961" s="206"/>
      <c r="AE961" s="54" t="str">
        <f t="shared" si="42"/>
        <v/>
      </c>
    </row>
    <row r="962" spans="6:31" x14ac:dyDescent="0.25">
      <c r="F962" s="33" t="str">
        <f>IFERROR(VLOOKUP(D962,'Tabelas auxiliares'!$A$3:$B$62,2,FALSE),"")</f>
        <v/>
      </c>
      <c r="G962" s="33" t="str">
        <f>IFERROR(VLOOKUP($B962,'Tabelas auxiliares'!$A$66:$C$106,2,FALSE),"")</f>
        <v/>
      </c>
      <c r="H962" s="33" t="str">
        <f>IFERROR(VLOOKUP($B962,'Tabelas auxiliares'!$A$66:$C$106,3,FALSE),"")</f>
        <v/>
      </c>
      <c r="Y962" s="33" t="str">
        <f t="shared" si="43"/>
        <v/>
      </c>
      <c r="Z962" s="33" t="str">
        <f>IF(T962="","",IF(AND(T962&lt;&gt;'Tabelas auxiliares'!$B$240,T962&lt;&gt;'Tabelas auxiliares'!$B$241,T962&lt;&gt;'Tabelas auxiliares'!$C$240,T962&lt;&gt;'Tabelas auxiliares'!$C$241,T962&lt;&gt;'Tabelas auxiliares'!$D$240),"FOLHA DE PESSOAL",IF(Y962='Tabelas auxiliares'!$A$241,"CUSTEIO",IF(Y962='Tabelas auxiliares'!$A$240,"INVESTIMENTO","ERRO - VERIFICAR"))))</f>
        <v/>
      </c>
      <c r="AA962" s="46" t="str">
        <f t="shared" si="44"/>
        <v/>
      </c>
      <c r="AB962" s="206"/>
      <c r="AC962" s="206"/>
      <c r="AD962" s="26"/>
      <c r="AE962" s="54" t="str">
        <f t="shared" si="42"/>
        <v/>
      </c>
    </row>
    <row r="963" spans="6:31" x14ac:dyDescent="0.25">
      <c r="F963" s="33" t="str">
        <f>IFERROR(VLOOKUP(D963,'Tabelas auxiliares'!$A$3:$B$62,2,FALSE),"")</f>
        <v/>
      </c>
      <c r="G963" s="33" t="str">
        <f>IFERROR(VLOOKUP($B963,'Tabelas auxiliares'!$A$66:$C$106,2,FALSE),"")</f>
        <v/>
      </c>
      <c r="H963" s="33" t="str">
        <f>IFERROR(VLOOKUP($B963,'Tabelas auxiliares'!$A$66:$C$106,3,FALSE),"")</f>
        <v/>
      </c>
      <c r="Y963" s="33" t="str">
        <f t="shared" si="43"/>
        <v/>
      </c>
      <c r="Z963" s="33" t="str">
        <f>IF(T963="","",IF(AND(T963&lt;&gt;'Tabelas auxiliares'!$B$240,T963&lt;&gt;'Tabelas auxiliares'!$B$241,T963&lt;&gt;'Tabelas auxiliares'!$C$240,T963&lt;&gt;'Tabelas auxiliares'!$C$241,T963&lt;&gt;'Tabelas auxiliares'!$D$240),"FOLHA DE PESSOAL",IF(Y963='Tabelas auxiliares'!$A$241,"CUSTEIO",IF(Y963='Tabelas auxiliares'!$A$240,"INVESTIMENTO","ERRO - VERIFICAR"))))</f>
        <v/>
      </c>
      <c r="AA963" s="46" t="str">
        <f t="shared" si="44"/>
        <v/>
      </c>
      <c r="AB963" s="206"/>
      <c r="AC963" s="206"/>
      <c r="AD963" s="26"/>
      <c r="AE963" s="54" t="str">
        <f t="shared" si="42"/>
        <v/>
      </c>
    </row>
    <row r="964" spans="6:31" x14ac:dyDescent="0.25">
      <c r="F964" s="33" t="str">
        <f>IFERROR(VLOOKUP(D964,'Tabelas auxiliares'!$A$3:$B$62,2,FALSE),"")</f>
        <v/>
      </c>
      <c r="G964" s="33" t="str">
        <f>IFERROR(VLOOKUP($B964,'Tabelas auxiliares'!$A$66:$C$106,2,FALSE),"")</f>
        <v/>
      </c>
      <c r="H964" s="33" t="str">
        <f>IFERROR(VLOOKUP($B964,'Tabelas auxiliares'!$A$66:$C$106,3,FALSE),"")</f>
        <v/>
      </c>
      <c r="Y964" s="33" t="str">
        <f t="shared" si="43"/>
        <v/>
      </c>
      <c r="Z964" s="33" t="str">
        <f>IF(T964="","",IF(AND(T964&lt;&gt;'Tabelas auxiliares'!$B$240,T964&lt;&gt;'Tabelas auxiliares'!$B$241,T964&lt;&gt;'Tabelas auxiliares'!$C$240,T964&lt;&gt;'Tabelas auxiliares'!$C$241,T964&lt;&gt;'Tabelas auxiliares'!$D$240),"FOLHA DE PESSOAL",IF(Y964='Tabelas auxiliares'!$A$241,"CUSTEIO",IF(Y964='Tabelas auxiliares'!$A$240,"INVESTIMENTO","ERRO - VERIFICAR"))))</f>
        <v/>
      </c>
      <c r="AA964" s="46" t="str">
        <f t="shared" si="44"/>
        <v/>
      </c>
      <c r="AB964" s="206"/>
      <c r="AC964" s="206"/>
      <c r="AD964" s="26"/>
      <c r="AE964" s="54" t="str">
        <f t="shared" si="42"/>
        <v/>
      </c>
    </row>
    <row r="965" spans="6:31" x14ac:dyDescent="0.25">
      <c r="F965" s="33" t="str">
        <f>IFERROR(VLOOKUP(D965,'Tabelas auxiliares'!$A$3:$B$62,2,FALSE),"")</f>
        <v/>
      </c>
      <c r="G965" s="33" t="str">
        <f>IFERROR(VLOOKUP($B965,'Tabelas auxiliares'!$A$66:$C$106,2,FALSE),"")</f>
        <v/>
      </c>
      <c r="H965" s="33" t="str">
        <f>IFERROR(VLOOKUP($B965,'Tabelas auxiliares'!$A$66:$C$106,3,FALSE),"")</f>
        <v/>
      </c>
      <c r="Y965" s="33" t="str">
        <f t="shared" si="43"/>
        <v/>
      </c>
      <c r="Z965" s="33" t="str">
        <f>IF(T965="","",IF(AND(T965&lt;&gt;'Tabelas auxiliares'!$B$240,T965&lt;&gt;'Tabelas auxiliares'!$B$241,T965&lt;&gt;'Tabelas auxiliares'!$C$240,T965&lt;&gt;'Tabelas auxiliares'!$C$241,T965&lt;&gt;'Tabelas auxiliares'!$D$240),"FOLHA DE PESSOAL",IF(Y965='Tabelas auxiliares'!$A$241,"CUSTEIO",IF(Y965='Tabelas auxiliares'!$A$240,"INVESTIMENTO","ERRO - VERIFICAR"))))</f>
        <v/>
      </c>
      <c r="AA965" s="46" t="str">
        <f t="shared" si="44"/>
        <v/>
      </c>
      <c r="AB965" s="206"/>
      <c r="AC965" s="206"/>
      <c r="AD965" s="26"/>
      <c r="AE965" s="54" t="str">
        <f t="shared" ref="AE965:AE1028" si="45">LEFT(X965,4)</f>
        <v/>
      </c>
    </row>
    <row r="966" spans="6:31" x14ac:dyDescent="0.25">
      <c r="F966" s="33" t="str">
        <f>IFERROR(VLOOKUP(D966,'Tabelas auxiliares'!$A$3:$B$62,2,FALSE),"")</f>
        <v/>
      </c>
      <c r="G966" s="33" t="str">
        <f>IFERROR(VLOOKUP($B966,'Tabelas auxiliares'!$A$66:$C$106,2,FALSE),"")</f>
        <v/>
      </c>
      <c r="H966" s="33" t="str">
        <f>IFERROR(VLOOKUP($B966,'Tabelas auxiliares'!$A$66:$C$106,3,FALSE),"")</f>
        <v/>
      </c>
      <c r="Y966" s="33" t="str">
        <f t="shared" si="43"/>
        <v/>
      </c>
      <c r="Z966" s="33" t="str">
        <f>IF(T966="","",IF(AND(T966&lt;&gt;'Tabelas auxiliares'!$B$240,T966&lt;&gt;'Tabelas auxiliares'!$B$241,T966&lt;&gt;'Tabelas auxiliares'!$C$240,T966&lt;&gt;'Tabelas auxiliares'!$C$241,T966&lt;&gt;'Tabelas auxiliares'!$D$240),"FOLHA DE PESSOAL",IF(Y966='Tabelas auxiliares'!$A$241,"CUSTEIO",IF(Y966='Tabelas auxiliares'!$A$240,"INVESTIMENTO","ERRO - VERIFICAR"))))</f>
        <v/>
      </c>
      <c r="AA966" s="46" t="str">
        <f t="shared" si="44"/>
        <v/>
      </c>
      <c r="AB966" s="206"/>
      <c r="AC966" s="206"/>
      <c r="AE966" s="54" t="str">
        <f t="shared" si="45"/>
        <v/>
      </c>
    </row>
    <row r="967" spans="6:31" x14ac:dyDescent="0.25">
      <c r="F967" s="33" t="str">
        <f>IFERROR(VLOOKUP(D967,'Tabelas auxiliares'!$A$3:$B$62,2,FALSE),"")</f>
        <v/>
      </c>
      <c r="G967" s="33" t="str">
        <f>IFERROR(VLOOKUP($B967,'Tabelas auxiliares'!$A$66:$C$106,2,FALSE),"")</f>
        <v/>
      </c>
      <c r="H967" s="33" t="str">
        <f>IFERROR(VLOOKUP($B967,'Tabelas auxiliares'!$A$66:$C$106,3,FALSE),"")</f>
        <v/>
      </c>
      <c r="Y967" s="33" t="str">
        <f t="shared" si="43"/>
        <v/>
      </c>
      <c r="Z967" s="33" t="str">
        <f>IF(T967="","",IF(AND(T967&lt;&gt;'Tabelas auxiliares'!$B$240,T967&lt;&gt;'Tabelas auxiliares'!$B$241,T967&lt;&gt;'Tabelas auxiliares'!$C$240,T967&lt;&gt;'Tabelas auxiliares'!$C$241,T967&lt;&gt;'Tabelas auxiliares'!$D$240),"FOLHA DE PESSOAL",IF(Y967='Tabelas auxiliares'!$A$241,"CUSTEIO",IF(Y967='Tabelas auxiliares'!$A$240,"INVESTIMENTO","ERRO - VERIFICAR"))))</f>
        <v/>
      </c>
      <c r="AA967" s="46" t="str">
        <f t="shared" si="44"/>
        <v/>
      </c>
      <c r="AB967" s="206"/>
      <c r="AC967" s="206"/>
      <c r="AD967" s="26"/>
      <c r="AE967" s="54" t="str">
        <f t="shared" si="45"/>
        <v/>
      </c>
    </row>
    <row r="968" spans="6:31" x14ac:dyDescent="0.25">
      <c r="F968" s="33" t="str">
        <f>IFERROR(VLOOKUP(D968,'Tabelas auxiliares'!$A$3:$B$62,2,FALSE),"")</f>
        <v/>
      </c>
      <c r="G968" s="33" t="str">
        <f>IFERROR(VLOOKUP($B968,'Tabelas auxiliares'!$A$66:$C$106,2,FALSE),"")</f>
        <v/>
      </c>
      <c r="H968" s="33" t="str">
        <f>IFERROR(VLOOKUP($B968,'Tabelas auxiliares'!$A$66:$C$106,3,FALSE),"")</f>
        <v/>
      </c>
      <c r="Y968" s="33" t="str">
        <f t="shared" si="43"/>
        <v/>
      </c>
      <c r="Z968" s="33" t="str">
        <f>IF(T968="","",IF(AND(T968&lt;&gt;'Tabelas auxiliares'!$B$240,T968&lt;&gt;'Tabelas auxiliares'!$B$241,T968&lt;&gt;'Tabelas auxiliares'!$C$240,T968&lt;&gt;'Tabelas auxiliares'!$C$241,T968&lt;&gt;'Tabelas auxiliares'!$D$240),"FOLHA DE PESSOAL",IF(Y968='Tabelas auxiliares'!$A$241,"CUSTEIO",IF(Y968='Tabelas auxiliares'!$A$240,"INVESTIMENTO","ERRO - VERIFICAR"))))</f>
        <v/>
      </c>
      <c r="AA968" s="46" t="str">
        <f t="shared" si="44"/>
        <v/>
      </c>
      <c r="AB968" s="206"/>
      <c r="AC968" s="206"/>
      <c r="AD968" s="26"/>
      <c r="AE968" s="54" t="str">
        <f t="shared" si="45"/>
        <v/>
      </c>
    </row>
    <row r="969" spans="6:31" x14ac:dyDescent="0.25">
      <c r="F969" s="33" t="str">
        <f>IFERROR(VLOOKUP(D969,'Tabelas auxiliares'!$A$3:$B$62,2,FALSE),"")</f>
        <v/>
      </c>
      <c r="G969" s="33" t="str">
        <f>IFERROR(VLOOKUP($B969,'Tabelas auxiliares'!$A$66:$C$106,2,FALSE),"")</f>
        <v/>
      </c>
      <c r="H969" s="33" t="str">
        <f>IFERROR(VLOOKUP($B969,'Tabelas auxiliares'!$A$66:$C$106,3,FALSE),"")</f>
        <v/>
      </c>
      <c r="Y969" s="33" t="str">
        <f t="shared" si="43"/>
        <v/>
      </c>
      <c r="Z969" s="33" t="str">
        <f>IF(T969="","",IF(AND(T969&lt;&gt;'Tabelas auxiliares'!$B$240,T969&lt;&gt;'Tabelas auxiliares'!$B$241,T969&lt;&gt;'Tabelas auxiliares'!$C$240,T969&lt;&gt;'Tabelas auxiliares'!$C$241,T969&lt;&gt;'Tabelas auxiliares'!$D$240),"FOLHA DE PESSOAL",IF(Y969='Tabelas auxiliares'!$A$241,"CUSTEIO",IF(Y969='Tabelas auxiliares'!$A$240,"INVESTIMENTO","ERRO - VERIFICAR"))))</f>
        <v/>
      </c>
      <c r="AA969" s="46" t="str">
        <f t="shared" si="44"/>
        <v/>
      </c>
      <c r="AB969" s="206"/>
      <c r="AC969" s="206"/>
      <c r="AE969" s="54" t="str">
        <f t="shared" si="45"/>
        <v/>
      </c>
    </row>
    <row r="970" spans="6:31" x14ac:dyDescent="0.25">
      <c r="F970" s="33" t="str">
        <f>IFERROR(VLOOKUP(D970,'Tabelas auxiliares'!$A$3:$B$62,2,FALSE),"")</f>
        <v/>
      </c>
      <c r="G970" s="33" t="str">
        <f>IFERROR(VLOOKUP($B970,'Tabelas auxiliares'!$A$66:$C$106,2,FALSE),"")</f>
        <v/>
      </c>
      <c r="H970" s="33" t="str">
        <f>IFERROR(VLOOKUP($B970,'Tabelas auxiliares'!$A$66:$C$106,3,FALSE),"")</f>
        <v/>
      </c>
      <c r="Y970" s="33" t="str">
        <f t="shared" si="43"/>
        <v/>
      </c>
      <c r="Z970" s="33" t="str">
        <f>IF(T970="","",IF(AND(T970&lt;&gt;'Tabelas auxiliares'!$B$240,T970&lt;&gt;'Tabelas auxiliares'!$B$241,T970&lt;&gt;'Tabelas auxiliares'!$C$240,T970&lt;&gt;'Tabelas auxiliares'!$C$241,T970&lt;&gt;'Tabelas auxiliares'!$D$240),"FOLHA DE PESSOAL",IF(Y970='Tabelas auxiliares'!$A$241,"CUSTEIO",IF(Y970='Tabelas auxiliares'!$A$240,"INVESTIMENTO","ERRO - VERIFICAR"))))</f>
        <v/>
      </c>
      <c r="AA970" s="46" t="str">
        <f t="shared" si="44"/>
        <v/>
      </c>
      <c r="AB970" s="206"/>
      <c r="AC970" s="206"/>
      <c r="AE970" s="54" t="str">
        <f t="shared" si="45"/>
        <v/>
      </c>
    </row>
    <row r="971" spans="6:31" x14ac:dyDescent="0.25">
      <c r="F971" s="33" t="str">
        <f>IFERROR(VLOOKUP(D971,'Tabelas auxiliares'!$A$3:$B$62,2,FALSE),"")</f>
        <v/>
      </c>
      <c r="G971" s="33" t="str">
        <f>IFERROR(VLOOKUP($B971,'Tabelas auxiliares'!$A$66:$C$106,2,FALSE),"")</f>
        <v/>
      </c>
      <c r="H971" s="33" t="str">
        <f>IFERROR(VLOOKUP($B971,'Tabelas auxiliares'!$A$66:$C$106,3,FALSE),"")</f>
        <v/>
      </c>
      <c r="Y971" s="33" t="str">
        <f t="shared" si="43"/>
        <v/>
      </c>
      <c r="Z971" s="33" t="str">
        <f>IF(T971="","",IF(AND(T971&lt;&gt;'Tabelas auxiliares'!$B$240,T971&lt;&gt;'Tabelas auxiliares'!$B$241,T971&lt;&gt;'Tabelas auxiliares'!$C$240,T971&lt;&gt;'Tabelas auxiliares'!$C$241,T971&lt;&gt;'Tabelas auxiliares'!$D$240),"FOLHA DE PESSOAL",IF(Y971='Tabelas auxiliares'!$A$241,"CUSTEIO",IF(Y971='Tabelas auxiliares'!$A$240,"INVESTIMENTO","ERRO - VERIFICAR"))))</f>
        <v/>
      </c>
      <c r="AA971" s="46" t="str">
        <f t="shared" si="44"/>
        <v/>
      </c>
      <c r="AB971" s="206"/>
      <c r="AC971" s="206"/>
      <c r="AD971" s="26"/>
      <c r="AE971" s="54" t="str">
        <f t="shared" si="45"/>
        <v/>
      </c>
    </row>
    <row r="972" spans="6:31" x14ac:dyDescent="0.25">
      <c r="F972" s="33" t="str">
        <f>IFERROR(VLOOKUP(D972,'Tabelas auxiliares'!$A$3:$B$62,2,FALSE),"")</f>
        <v/>
      </c>
      <c r="G972" s="33" t="str">
        <f>IFERROR(VLOOKUP($B972,'Tabelas auxiliares'!$A$66:$C$106,2,FALSE),"")</f>
        <v/>
      </c>
      <c r="H972" s="33" t="str">
        <f>IFERROR(VLOOKUP($B972,'Tabelas auxiliares'!$A$66:$C$106,3,FALSE),"")</f>
        <v/>
      </c>
      <c r="Y972" s="33" t="str">
        <f t="shared" si="43"/>
        <v/>
      </c>
      <c r="Z972" s="33" t="str">
        <f>IF(T972="","",IF(AND(T972&lt;&gt;'Tabelas auxiliares'!$B$240,T972&lt;&gt;'Tabelas auxiliares'!$B$241,T972&lt;&gt;'Tabelas auxiliares'!$C$240,T972&lt;&gt;'Tabelas auxiliares'!$C$241,T972&lt;&gt;'Tabelas auxiliares'!$D$240),"FOLHA DE PESSOAL",IF(Y972='Tabelas auxiliares'!$A$241,"CUSTEIO",IF(Y972='Tabelas auxiliares'!$A$240,"INVESTIMENTO","ERRO - VERIFICAR"))))</f>
        <v/>
      </c>
      <c r="AA972" s="46" t="str">
        <f t="shared" si="44"/>
        <v/>
      </c>
      <c r="AB972" s="206"/>
      <c r="AC972" s="206"/>
      <c r="AD972" s="26"/>
      <c r="AE972" s="54" t="str">
        <f t="shared" si="45"/>
        <v/>
      </c>
    </row>
    <row r="973" spans="6:31" x14ac:dyDescent="0.25">
      <c r="F973" s="33" t="str">
        <f>IFERROR(VLOOKUP(D973,'Tabelas auxiliares'!$A$3:$B$62,2,FALSE),"")</f>
        <v/>
      </c>
      <c r="G973" s="33" t="str">
        <f>IFERROR(VLOOKUP($B973,'Tabelas auxiliares'!$A$66:$C$106,2,FALSE),"")</f>
        <v/>
      </c>
      <c r="H973" s="33" t="str">
        <f>IFERROR(VLOOKUP($B973,'Tabelas auxiliares'!$A$66:$C$106,3,FALSE),"")</f>
        <v/>
      </c>
      <c r="Y973" s="33" t="str">
        <f t="shared" si="43"/>
        <v/>
      </c>
      <c r="Z973" s="33" t="str">
        <f>IF(T973="","",IF(AND(T973&lt;&gt;'Tabelas auxiliares'!$B$240,T973&lt;&gt;'Tabelas auxiliares'!$B$241,T973&lt;&gt;'Tabelas auxiliares'!$C$240,T973&lt;&gt;'Tabelas auxiliares'!$C$241,T973&lt;&gt;'Tabelas auxiliares'!$D$240),"FOLHA DE PESSOAL",IF(Y973='Tabelas auxiliares'!$A$241,"CUSTEIO",IF(Y973='Tabelas auxiliares'!$A$240,"INVESTIMENTO","ERRO - VERIFICAR"))))</f>
        <v/>
      </c>
      <c r="AA973" s="46" t="str">
        <f t="shared" si="44"/>
        <v/>
      </c>
      <c r="AB973" s="206"/>
      <c r="AC973" s="206"/>
      <c r="AD973" s="26"/>
      <c r="AE973" s="54" t="str">
        <f t="shared" si="45"/>
        <v/>
      </c>
    </row>
    <row r="974" spans="6:31" x14ac:dyDescent="0.25">
      <c r="F974" s="33" t="str">
        <f>IFERROR(VLOOKUP(D974,'Tabelas auxiliares'!$A$3:$B$62,2,FALSE),"")</f>
        <v/>
      </c>
      <c r="G974" s="33" t="str">
        <f>IFERROR(VLOOKUP($B974,'Tabelas auxiliares'!$A$66:$C$106,2,FALSE),"")</f>
        <v/>
      </c>
      <c r="H974" s="33" t="str">
        <f>IFERROR(VLOOKUP($B974,'Tabelas auxiliares'!$A$66:$C$106,3,FALSE),"")</f>
        <v/>
      </c>
      <c r="Y974" s="33" t="str">
        <f t="shared" si="43"/>
        <v/>
      </c>
      <c r="Z974" s="33" t="str">
        <f>IF(T974="","",IF(AND(T974&lt;&gt;'Tabelas auxiliares'!$B$240,T974&lt;&gt;'Tabelas auxiliares'!$B$241,T974&lt;&gt;'Tabelas auxiliares'!$C$240,T974&lt;&gt;'Tabelas auxiliares'!$C$241,T974&lt;&gt;'Tabelas auxiliares'!$D$240),"FOLHA DE PESSOAL",IF(Y974='Tabelas auxiliares'!$A$241,"CUSTEIO",IF(Y974='Tabelas auxiliares'!$A$240,"INVESTIMENTO","ERRO - VERIFICAR"))))</f>
        <v/>
      </c>
      <c r="AA974" s="46" t="str">
        <f t="shared" si="44"/>
        <v/>
      </c>
      <c r="AB974" s="206"/>
      <c r="AC974" s="206"/>
      <c r="AD974" s="26"/>
      <c r="AE974" s="54" t="str">
        <f t="shared" si="45"/>
        <v/>
      </c>
    </row>
    <row r="975" spans="6:31" x14ac:dyDescent="0.25">
      <c r="F975" s="33" t="str">
        <f>IFERROR(VLOOKUP(D975,'Tabelas auxiliares'!$A$3:$B$62,2,FALSE),"")</f>
        <v/>
      </c>
      <c r="G975" s="33" t="str">
        <f>IFERROR(VLOOKUP($B975,'Tabelas auxiliares'!$A$66:$C$106,2,FALSE),"")</f>
        <v/>
      </c>
      <c r="H975" s="33" t="str">
        <f>IFERROR(VLOOKUP($B975,'Tabelas auxiliares'!$A$66:$C$106,3,FALSE),"")</f>
        <v/>
      </c>
      <c r="Y975" s="33" t="str">
        <f t="shared" si="43"/>
        <v/>
      </c>
      <c r="Z975" s="33" t="str">
        <f>IF(T975="","",IF(AND(T975&lt;&gt;'Tabelas auxiliares'!$B$240,T975&lt;&gt;'Tabelas auxiliares'!$B$241,T975&lt;&gt;'Tabelas auxiliares'!$C$240,T975&lt;&gt;'Tabelas auxiliares'!$C$241,T975&lt;&gt;'Tabelas auxiliares'!$D$240),"FOLHA DE PESSOAL",IF(Y975='Tabelas auxiliares'!$A$241,"CUSTEIO",IF(Y975='Tabelas auxiliares'!$A$240,"INVESTIMENTO","ERRO - VERIFICAR"))))</f>
        <v/>
      </c>
      <c r="AA975" s="46" t="str">
        <f t="shared" si="44"/>
        <v/>
      </c>
      <c r="AB975" s="206"/>
      <c r="AC975" s="206"/>
      <c r="AD975" s="26"/>
      <c r="AE975" s="54" t="str">
        <f t="shared" si="45"/>
        <v/>
      </c>
    </row>
    <row r="976" spans="6:31" x14ac:dyDescent="0.25">
      <c r="F976" s="33" t="str">
        <f>IFERROR(VLOOKUP(D976,'Tabelas auxiliares'!$A$3:$B$62,2,FALSE),"")</f>
        <v/>
      </c>
      <c r="G976" s="33" t="str">
        <f>IFERROR(VLOOKUP($B976,'Tabelas auxiliares'!$A$66:$C$106,2,FALSE),"")</f>
        <v/>
      </c>
      <c r="H976" s="33" t="str">
        <f>IFERROR(VLOOKUP($B976,'Tabelas auxiliares'!$A$66:$C$106,3,FALSE),"")</f>
        <v/>
      </c>
      <c r="Y976" s="33" t="str">
        <f t="shared" si="43"/>
        <v/>
      </c>
      <c r="Z976" s="33" t="str">
        <f>IF(T976="","",IF(AND(T976&lt;&gt;'Tabelas auxiliares'!$B$240,T976&lt;&gt;'Tabelas auxiliares'!$B$241,T976&lt;&gt;'Tabelas auxiliares'!$C$240,T976&lt;&gt;'Tabelas auxiliares'!$C$241,T976&lt;&gt;'Tabelas auxiliares'!$D$240),"FOLHA DE PESSOAL",IF(Y976='Tabelas auxiliares'!$A$241,"CUSTEIO",IF(Y976='Tabelas auxiliares'!$A$240,"INVESTIMENTO","ERRO - VERIFICAR"))))</f>
        <v/>
      </c>
      <c r="AA976" s="46" t="str">
        <f t="shared" si="44"/>
        <v/>
      </c>
      <c r="AB976" s="206"/>
      <c r="AC976" s="206"/>
      <c r="AE976" s="54" t="str">
        <f t="shared" si="45"/>
        <v/>
      </c>
    </row>
    <row r="977" spans="6:31" x14ac:dyDescent="0.25">
      <c r="F977" s="33" t="str">
        <f>IFERROR(VLOOKUP(D977,'Tabelas auxiliares'!$A$3:$B$62,2,FALSE),"")</f>
        <v/>
      </c>
      <c r="G977" s="33" t="str">
        <f>IFERROR(VLOOKUP($B977,'Tabelas auxiliares'!$A$66:$C$106,2,FALSE),"")</f>
        <v/>
      </c>
      <c r="H977" s="33" t="str">
        <f>IFERROR(VLOOKUP($B977,'Tabelas auxiliares'!$A$66:$C$106,3,FALSE),"")</f>
        <v/>
      </c>
      <c r="Y977" s="33" t="str">
        <f t="shared" si="43"/>
        <v/>
      </c>
      <c r="Z977" s="33" t="str">
        <f>IF(T977="","",IF(AND(T977&lt;&gt;'Tabelas auxiliares'!$B$240,T977&lt;&gt;'Tabelas auxiliares'!$B$241,T977&lt;&gt;'Tabelas auxiliares'!$C$240,T977&lt;&gt;'Tabelas auxiliares'!$C$241,T977&lt;&gt;'Tabelas auxiliares'!$D$240),"FOLHA DE PESSOAL",IF(Y977='Tabelas auxiliares'!$A$241,"CUSTEIO",IF(Y977='Tabelas auxiliares'!$A$240,"INVESTIMENTO","ERRO - VERIFICAR"))))</f>
        <v/>
      </c>
      <c r="AA977" s="46" t="str">
        <f t="shared" si="44"/>
        <v/>
      </c>
      <c r="AB977" s="206"/>
      <c r="AC977" s="206"/>
      <c r="AD977" s="26"/>
      <c r="AE977" s="54" t="str">
        <f t="shared" si="45"/>
        <v/>
      </c>
    </row>
    <row r="978" spans="6:31" x14ac:dyDescent="0.25">
      <c r="F978" s="33" t="str">
        <f>IFERROR(VLOOKUP(D978,'Tabelas auxiliares'!$A$3:$B$62,2,FALSE),"")</f>
        <v/>
      </c>
      <c r="G978" s="33" t="str">
        <f>IFERROR(VLOOKUP($B978,'Tabelas auxiliares'!$A$66:$C$106,2,FALSE),"")</f>
        <v/>
      </c>
      <c r="H978" s="33" t="str">
        <f>IFERROR(VLOOKUP($B978,'Tabelas auxiliares'!$A$66:$C$106,3,FALSE),"")</f>
        <v/>
      </c>
      <c r="Y978" s="33" t="str">
        <f t="shared" si="43"/>
        <v/>
      </c>
      <c r="Z978" s="33" t="str">
        <f>IF(T978="","",IF(AND(T978&lt;&gt;'Tabelas auxiliares'!$B$240,T978&lt;&gt;'Tabelas auxiliares'!$B$241,T978&lt;&gt;'Tabelas auxiliares'!$C$240,T978&lt;&gt;'Tabelas auxiliares'!$C$241,T978&lt;&gt;'Tabelas auxiliares'!$D$240),"FOLHA DE PESSOAL",IF(Y978='Tabelas auxiliares'!$A$241,"CUSTEIO",IF(Y978='Tabelas auxiliares'!$A$240,"INVESTIMENTO","ERRO - VERIFICAR"))))</f>
        <v/>
      </c>
      <c r="AA978" s="46" t="str">
        <f t="shared" si="44"/>
        <v/>
      </c>
      <c r="AB978" s="206"/>
      <c r="AC978" s="206"/>
      <c r="AD978" s="26"/>
      <c r="AE978" s="54" t="str">
        <f t="shared" si="45"/>
        <v/>
      </c>
    </row>
    <row r="979" spans="6:31" x14ac:dyDescent="0.25">
      <c r="F979" s="33" t="str">
        <f>IFERROR(VLOOKUP(D979,'Tabelas auxiliares'!$A$3:$B$62,2,FALSE),"")</f>
        <v/>
      </c>
      <c r="G979" s="33" t="str">
        <f>IFERROR(VLOOKUP($B979,'Tabelas auxiliares'!$A$66:$C$106,2,FALSE),"")</f>
        <v/>
      </c>
      <c r="H979" s="33" t="str">
        <f>IFERROR(VLOOKUP($B979,'Tabelas auxiliares'!$A$66:$C$106,3,FALSE),"")</f>
        <v/>
      </c>
      <c r="Y979" s="33" t="str">
        <f t="shared" si="43"/>
        <v/>
      </c>
      <c r="Z979" s="33" t="str">
        <f>IF(T979="","",IF(AND(T979&lt;&gt;'Tabelas auxiliares'!$B$240,T979&lt;&gt;'Tabelas auxiliares'!$B$241,T979&lt;&gt;'Tabelas auxiliares'!$C$240,T979&lt;&gt;'Tabelas auxiliares'!$C$241,T979&lt;&gt;'Tabelas auxiliares'!$D$240),"FOLHA DE PESSOAL",IF(Y979='Tabelas auxiliares'!$A$241,"CUSTEIO",IF(Y979='Tabelas auxiliares'!$A$240,"INVESTIMENTO","ERRO - VERIFICAR"))))</f>
        <v/>
      </c>
      <c r="AA979" s="46" t="str">
        <f t="shared" si="44"/>
        <v/>
      </c>
      <c r="AB979" s="206"/>
      <c r="AC979" s="206"/>
      <c r="AD979" s="26"/>
      <c r="AE979" s="54" t="str">
        <f t="shared" si="45"/>
        <v/>
      </c>
    </row>
    <row r="980" spans="6:31" x14ac:dyDescent="0.25">
      <c r="F980" s="33" t="str">
        <f>IFERROR(VLOOKUP(D980,'Tabelas auxiliares'!$A$3:$B$62,2,FALSE),"")</f>
        <v/>
      </c>
      <c r="G980" s="33" t="str">
        <f>IFERROR(VLOOKUP($B980,'Tabelas auxiliares'!$A$66:$C$106,2,FALSE),"")</f>
        <v/>
      </c>
      <c r="H980" s="33" t="str">
        <f>IFERROR(VLOOKUP($B980,'Tabelas auxiliares'!$A$66:$C$106,3,FALSE),"")</f>
        <v/>
      </c>
      <c r="Y980" s="33" t="str">
        <f t="shared" si="43"/>
        <v/>
      </c>
      <c r="Z980" s="33" t="str">
        <f>IF(T980="","",IF(AND(T980&lt;&gt;'Tabelas auxiliares'!$B$240,T980&lt;&gt;'Tabelas auxiliares'!$B$241,T980&lt;&gt;'Tabelas auxiliares'!$C$240,T980&lt;&gt;'Tabelas auxiliares'!$C$241,T980&lt;&gt;'Tabelas auxiliares'!$D$240),"FOLHA DE PESSOAL",IF(Y980='Tabelas auxiliares'!$A$241,"CUSTEIO",IF(Y980='Tabelas auxiliares'!$A$240,"INVESTIMENTO","ERRO - VERIFICAR"))))</f>
        <v/>
      </c>
      <c r="AA980" s="46" t="str">
        <f t="shared" si="44"/>
        <v/>
      </c>
      <c r="AB980" s="206"/>
      <c r="AC980" s="206"/>
      <c r="AE980" s="54" t="str">
        <f t="shared" si="45"/>
        <v/>
      </c>
    </row>
    <row r="981" spans="6:31" x14ac:dyDescent="0.25">
      <c r="F981" s="33" t="str">
        <f>IFERROR(VLOOKUP(D981,'Tabelas auxiliares'!$A$3:$B$62,2,FALSE),"")</f>
        <v/>
      </c>
      <c r="G981" s="33" t="str">
        <f>IFERROR(VLOOKUP($B981,'Tabelas auxiliares'!$A$66:$C$106,2,FALSE),"")</f>
        <v/>
      </c>
      <c r="H981" s="33" t="str">
        <f>IFERROR(VLOOKUP($B981,'Tabelas auxiliares'!$A$66:$C$106,3,FALSE),"")</f>
        <v/>
      </c>
      <c r="Y981" s="33" t="str">
        <f t="shared" si="43"/>
        <v/>
      </c>
      <c r="Z981" s="33" t="str">
        <f>IF(T981="","",IF(AND(T981&lt;&gt;'Tabelas auxiliares'!$B$240,T981&lt;&gt;'Tabelas auxiliares'!$B$241,T981&lt;&gt;'Tabelas auxiliares'!$C$240,T981&lt;&gt;'Tabelas auxiliares'!$C$241,T981&lt;&gt;'Tabelas auxiliares'!$D$240),"FOLHA DE PESSOAL",IF(Y981='Tabelas auxiliares'!$A$241,"CUSTEIO",IF(Y981='Tabelas auxiliares'!$A$240,"INVESTIMENTO","ERRO - VERIFICAR"))))</f>
        <v/>
      </c>
      <c r="AA981" s="46" t="str">
        <f t="shared" si="44"/>
        <v/>
      </c>
      <c r="AB981" s="206"/>
      <c r="AC981" s="206"/>
      <c r="AE981" s="54" t="str">
        <f t="shared" si="45"/>
        <v/>
      </c>
    </row>
    <row r="982" spans="6:31" x14ac:dyDescent="0.25">
      <c r="F982" s="33" t="str">
        <f>IFERROR(VLOOKUP(D982,'Tabelas auxiliares'!$A$3:$B$62,2,FALSE),"")</f>
        <v/>
      </c>
      <c r="G982" s="33" t="str">
        <f>IFERROR(VLOOKUP($B982,'Tabelas auxiliares'!$A$66:$C$106,2,FALSE),"")</f>
        <v/>
      </c>
      <c r="H982" s="33" t="str">
        <f>IFERROR(VLOOKUP($B982,'Tabelas auxiliares'!$A$66:$C$106,3,FALSE),"")</f>
        <v/>
      </c>
      <c r="Y982" s="33" t="str">
        <f t="shared" si="43"/>
        <v/>
      </c>
      <c r="Z982" s="33" t="str">
        <f>IF(T982="","",IF(AND(T982&lt;&gt;'Tabelas auxiliares'!$B$240,T982&lt;&gt;'Tabelas auxiliares'!$B$241,T982&lt;&gt;'Tabelas auxiliares'!$C$240,T982&lt;&gt;'Tabelas auxiliares'!$C$241,T982&lt;&gt;'Tabelas auxiliares'!$D$240),"FOLHA DE PESSOAL",IF(Y982='Tabelas auxiliares'!$A$241,"CUSTEIO",IF(Y982='Tabelas auxiliares'!$A$240,"INVESTIMENTO","ERRO - VERIFICAR"))))</f>
        <v/>
      </c>
      <c r="AA982" s="46" t="str">
        <f t="shared" si="44"/>
        <v/>
      </c>
      <c r="AB982" s="206"/>
      <c r="AC982" s="206"/>
      <c r="AE982" s="54" t="str">
        <f t="shared" si="45"/>
        <v/>
      </c>
    </row>
    <row r="983" spans="6:31" x14ac:dyDescent="0.25">
      <c r="F983" s="33" t="str">
        <f>IFERROR(VLOOKUP(D983,'Tabelas auxiliares'!$A$3:$B$62,2,FALSE),"")</f>
        <v/>
      </c>
      <c r="G983" s="33" t="str">
        <f>IFERROR(VLOOKUP($B983,'Tabelas auxiliares'!$A$66:$C$106,2,FALSE),"")</f>
        <v/>
      </c>
      <c r="H983" s="33" t="str">
        <f>IFERROR(VLOOKUP($B983,'Tabelas auxiliares'!$A$66:$C$106,3,FALSE),"")</f>
        <v/>
      </c>
      <c r="Y983" s="33" t="str">
        <f t="shared" si="43"/>
        <v/>
      </c>
      <c r="Z983" s="33" t="str">
        <f>IF(T983="","",IF(AND(T983&lt;&gt;'Tabelas auxiliares'!$B$240,T983&lt;&gt;'Tabelas auxiliares'!$B$241,T983&lt;&gt;'Tabelas auxiliares'!$C$240,T983&lt;&gt;'Tabelas auxiliares'!$C$241,T983&lt;&gt;'Tabelas auxiliares'!$D$240),"FOLHA DE PESSOAL",IF(Y983='Tabelas auxiliares'!$A$241,"CUSTEIO",IF(Y983='Tabelas auxiliares'!$A$240,"INVESTIMENTO","ERRO - VERIFICAR"))))</f>
        <v/>
      </c>
      <c r="AA983" s="46" t="str">
        <f t="shared" si="44"/>
        <v/>
      </c>
      <c r="AB983" s="206"/>
      <c r="AC983" s="206"/>
      <c r="AE983" s="54" t="str">
        <f t="shared" si="45"/>
        <v/>
      </c>
    </row>
    <row r="984" spans="6:31" x14ac:dyDescent="0.25">
      <c r="F984" s="33" t="str">
        <f>IFERROR(VLOOKUP(D984,'Tabelas auxiliares'!$A$3:$B$62,2,FALSE),"")</f>
        <v/>
      </c>
      <c r="G984" s="33" t="str">
        <f>IFERROR(VLOOKUP($B984,'Tabelas auxiliares'!$A$66:$C$106,2,FALSE),"")</f>
        <v/>
      </c>
      <c r="H984" s="33" t="str">
        <f>IFERROR(VLOOKUP($B984,'Tabelas auxiliares'!$A$66:$C$106,3,FALSE),"")</f>
        <v/>
      </c>
      <c r="Y984" s="33" t="str">
        <f t="shared" si="43"/>
        <v/>
      </c>
      <c r="Z984" s="33" t="str">
        <f>IF(T984="","",IF(AND(T984&lt;&gt;'Tabelas auxiliares'!$B$240,T984&lt;&gt;'Tabelas auxiliares'!$B$241,T984&lt;&gt;'Tabelas auxiliares'!$C$240,T984&lt;&gt;'Tabelas auxiliares'!$C$241,T984&lt;&gt;'Tabelas auxiliares'!$D$240),"FOLHA DE PESSOAL",IF(Y984='Tabelas auxiliares'!$A$241,"CUSTEIO",IF(Y984='Tabelas auxiliares'!$A$240,"INVESTIMENTO","ERRO - VERIFICAR"))))</f>
        <v/>
      </c>
      <c r="AA984" s="46" t="str">
        <f t="shared" si="44"/>
        <v/>
      </c>
      <c r="AB984" s="206"/>
      <c r="AC984" s="206"/>
      <c r="AE984" s="54" t="str">
        <f t="shared" si="45"/>
        <v/>
      </c>
    </row>
    <row r="985" spans="6:31" x14ac:dyDescent="0.25">
      <c r="F985" s="33" t="str">
        <f>IFERROR(VLOOKUP(D985,'Tabelas auxiliares'!$A$3:$B$62,2,FALSE),"")</f>
        <v/>
      </c>
      <c r="G985" s="33" t="str">
        <f>IFERROR(VLOOKUP($B985,'Tabelas auxiliares'!$A$66:$C$106,2,FALSE),"")</f>
        <v/>
      </c>
      <c r="H985" s="33" t="str">
        <f>IFERROR(VLOOKUP($B985,'Tabelas auxiliares'!$A$66:$C$106,3,FALSE),"")</f>
        <v/>
      </c>
      <c r="Y985" s="33" t="str">
        <f t="shared" si="43"/>
        <v/>
      </c>
      <c r="Z985" s="33" t="str">
        <f>IF(T985="","",IF(AND(T985&lt;&gt;'Tabelas auxiliares'!$B$240,T985&lt;&gt;'Tabelas auxiliares'!$B$241,T985&lt;&gt;'Tabelas auxiliares'!$C$240,T985&lt;&gt;'Tabelas auxiliares'!$C$241,T985&lt;&gt;'Tabelas auxiliares'!$D$240),"FOLHA DE PESSOAL",IF(Y985='Tabelas auxiliares'!$A$241,"CUSTEIO",IF(Y985='Tabelas auxiliares'!$A$240,"INVESTIMENTO","ERRO - VERIFICAR"))))</f>
        <v/>
      </c>
      <c r="AA985" s="46" t="str">
        <f t="shared" si="44"/>
        <v/>
      </c>
      <c r="AB985" s="206"/>
      <c r="AC985" s="206"/>
      <c r="AE985" s="54" t="str">
        <f t="shared" si="45"/>
        <v/>
      </c>
    </row>
    <row r="986" spans="6:31" x14ac:dyDescent="0.25">
      <c r="F986" s="33" t="str">
        <f>IFERROR(VLOOKUP(D986,'Tabelas auxiliares'!$A$3:$B$62,2,FALSE),"")</f>
        <v/>
      </c>
      <c r="G986" s="33" t="str">
        <f>IFERROR(VLOOKUP($B986,'Tabelas auxiliares'!$A$66:$C$106,2,FALSE),"")</f>
        <v/>
      </c>
      <c r="H986" s="33" t="str">
        <f>IFERROR(VLOOKUP($B986,'Tabelas auxiliares'!$A$66:$C$106,3,FALSE),"")</f>
        <v/>
      </c>
      <c r="Y986" s="33" t="str">
        <f t="shared" si="43"/>
        <v/>
      </c>
      <c r="Z986" s="33" t="str">
        <f>IF(T986="","",IF(AND(T986&lt;&gt;'Tabelas auxiliares'!$B$240,T986&lt;&gt;'Tabelas auxiliares'!$B$241,T986&lt;&gt;'Tabelas auxiliares'!$C$240,T986&lt;&gt;'Tabelas auxiliares'!$C$241,T986&lt;&gt;'Tabelas auxiliares'!$D$240),"FOLHA DE PESSOAL",IF(Y986='Tabelas auxiliares'!$A$241,"CUSTEIO",IF(Y986='Tabelas auxiliares'!$A$240,"INVESTIMENTO","ERRO - VERIFICAR"))))</f>
        <v/>
      </c>
      <c r="AA986" s="46" t="str">
        <f t="shared" si="44"/>
        <v/>
      </c>
      <c r="AB986" s="206"/>
      <c r="AC986" s="206"/>
      <c r="AE986" s="54" t="str">
        <f t="shared" si="45"/>
        <v/>
      </c>
    </row>
    <row r="987" spans="6:31" x14ac:dyDescent="0.25">
      <c r="F987" s="33" t="str">
        <f>IFERROR(VLOOKUP(D987,'Tabelas auxiliares'!$A$3:$B$62,2,FALSE),"")</f>
        <v/>
      </c>
      <c r="G987" s="33" t="str">
        <f>IFERROR(VLOOKUP($B987,'Tabelas auxiliares'!$A$66:$C$106,2,FALSE),"")</f>
        <v/>
      </c>
      <c r="H987" s="33" t="str">
        <f>IFERROR(VLOOKUP($B987,'Tabelas auxiliares'!$A$66:$C$106,3,FALSE),"")</f>
        <v/>
      </c>
      <c r="Y987" s="33" t="str">
        <f t="shared" si="43"/>
        <v/>
      </c>
      <c r="Z987" s="33" t="str">
        <f>IF(T987="","",IF(AND(T987&lt;&gt;'Tabelas auxiliares'!$B$240,T987&lt;&gt;'Tabelas auxiliares'!$B$241,T987&lt;&gt;'Tabelas auxiliares'!$C$240,T987&lt;&gt;'Tabelas auxiliares'!$C$241,T987&lt;&gt;'Tabelas auxiliares'!$D$240),"FOLHA DE PESSOAL",IF(Y987='Tabelas auxiliares'!$A$241,"CUSTEIO",IF(Y987='Tabelas auxiliares'!$A$240,"INVESTIMENTO","ERRO - VERIFICAR"))))</f>
        <v/>
      </c>
      <c r="AA987" s="46" t="str">
        <f t="shared" si="44"/>
        <v/>
      </c>
      <c r="AB987" s="206"/>
      <c r="AC987" s="206"/>
      <c r="AE987" s="54" t="str">
        <f t="shared" si="45"/>
        <v/>
      </c>
    </row>
    <row r="988" spans="6:31" x14ac:dyDescent="0.25">
      <c r="F988" s="33" t="str">
        <f>IFERROR(VLOOKUP(D988,'Tabelas auxiliares'!$A$3:$B$62,2,FALSE),"")</f>
        <v/>
      </c>
      <c r="G988" s="33" t="str">
        <f>IFERROR(VLOOKUP($B988,'Tabelas auxiliares'!$A$66:$C$106,2,FALSE),"")</f>
        <v/>
      </c>
      <c r="H988" s="33" t="str">
        <f>IFERROR(VLOOKUP($B988,'Tabelas auxiliares'!$A$66:$C$106,3,FALSE),"")</f>
        <v/>
      </c>
      <c r="Y988" s="33" t="str">
        <f t="shared" si="43"/>
        <v/>
      </c>
      <c r="Z988" s="33" t="str">
        <f>IF(T988="","",IF(AND(T988&lt;&gt;'Tabelas auxiliares'!$B$240,T988&lt;&gt;'Tabelas auxiliares'!$B$241,T988&lt;&gt;'Tabelas auxiliares'!$C$240,T988&lt;&gt;'Tabelas auxiliares'!$C$241,T988&lt;&gt;'Tabelas auxiliares'!$D$240),"FOLHA DE PESSOAL",IF(Y988='Tabelas auxiliares'!$A$241,"CUSTEIO",IF(Y988='Tabelas auxiliares'!$A$240,"INVESTIMENTO","ERRO - VERIFICAR"))))</f>
        <v/>
      </c>
      <c r="AA988" s="46" t="str">
        <f t="shared" si="44"/>
        <v/>
      </c>
      <c r="AB988" s="206"/>
      <c r="AC988" s="206"/>
      <c r="AE988" s="54" t="str">
        <f t="shared" si="45"/>
        <v/>
      </c>
    </row>
    <row r="989" spans="6:31" x14ac:dyDescent="0.25">
      <c r="F989" s="33" t="str">
        <f>IFERROR(VLOOKUP(D989,'Tabelas auxiliares'!$A$3:$B$62,2,FALSE),"")</f>
        <v/>
      </c>
      <c r="G989" s="33" t="str">
        <f>IFERROR(VLOOKUP($B989,'Tabelas auxiliares'!$A$66:$C$106,2,FALSE),"")</f>
        <v/>
      </c>
      <c r="H989" s="33" t="str">
        <f>IFERROR(VLOOKUP($B989,'Tabelas auxiliares'!$A$66:$C$106,3,FALSE),"")</f>
        <v/>
      </c>
      <c r="Y989" s="33" t="str">
        <f t="shared" si="43"/>
        <v/>
      </c>
      <c r="Z989" s="33" t="str">
        <f>IF(T989="","",IF(AND(T989&lt;&gt;'Tabelas auxiliares'!$B$240,T989&lt;&gt;'Tabelas auxiliares'!$B$241,T989&lt;&gt;'Tabelas auxiliares'!$C$240,T989&lt;&gt;'Tabelas auxiliares'!$C$241,T989&lt;&gt;'Tabelas auxiliares'!$D$240),"FOLHA DE PESSOAL",IF(Y989='Tabelas auxiliares'!$A$241,"CUSTEIO",IF(Y989='Tabelas auxiliares'!$A$240,"INVESTIMENTO","ERRO - VERIFICAR"))))</f>
        <v/>
      </c>
      <c r="AA989" s="46" t="str">
        <f t="shared" si="44"/>
        <v/>
      </c>
      <c r="AB989" s="206"/>
      <c r="AC989" s="206"/>
      <c r="AE989" s="54" t="str">
        <f t="shared" si="45"/>
        <v/>
      </c>
    </row>
    <row r="990" spans="6:31" x14ac:dyDescent="0.25">
      <c r="F990" s="33" t="str">
        <f>IFERROR(VLOOKUP(D990,'Tabelas auxiliares'!$A$3:$B$62,2,FALSE),"")</f>
        <v/>
      </c>
      <c r="G990" s="33" t="str">
        <f>IFERROR(VLOOKUP($B990,'Tabelas auxiliares'!$A$66:$C$106,2,FALSE),"")</f>
        <v/>
      </c>
      <c r="H990" s="33" t="str">
        <f>IFERROR(VLOOKUP($B990,'Tabelas auxiliares'!$A$66:$C$106,3,FALSE),"")</f>
        <v/>
      </c>
      <c r="Y990" s="33" t="str">
        <f t="shared" si="43"/>
        <v/>
      </c>
      <c r="Z990" s="33" t="str">
        <f>IF(T990="","",IF(AND(T990&lt;&gt;'Tabelas auxiliares'!$B$240,T990&lt;&gt;'Tabelas auxiliares'!$B$241,T990&lt;&gt;'Tabelas auxiliares'!$C$240,T990&lt;&gt;'Tabelas auxiliares'!$C$241,T990&lt;&gt;'Tabelas auxiliares'!$D$240),"FOLHA DE PESSOAL",IF(Y990='Tabelas auxiliares'!$A$241,"CUSTEIO",IF(Y990='Tabelas auxiliares'!$A$240,"INVESTIMENTO","ERRO - VERIFICAR"))))</f>
        <v/>
      </c>
      <c r="AA990" s="46" t="str">
        <f t="shared" si="44"/>
        <v/>
      </c>
      <c r="AB990" s="206"/>
      <c r="AC990" s="206"/>
      <c r="AE990" s="54" t="str">
        <f t="shared" si="45"/>
        <v/>
      </c>
    </row>
    <row r="991" spans="6:31" x14ac:dyDescent="0.25">
      <c r="F991" s="33" t="str">
        <f>IFERROR(VLOOKUP(D991,'Tabelas auxiliares'!$A$3:$B$62,2,FALSE),"")</f>
        <v/>
      </c>
      <c r="G991" s="33" t="str">
        <f>IFERROR(VLOOKUP($B991,'Tabelas auxiliares'!$A$66:$C$106,2,FALSE),"")</f>
        <v/>
      </c>
      <c r="H991" s="33" t="str">
        <f>IFERROR(VLOOKUP($B991,'Tabelas auxiliares'!$A$66:$C$106,3,FALSE),"")</f>
        <v/>
      </c>
      <c r="Y991" s="33" t="str">
        <f t="shared" si="43"/>
        <v/>
      </c>
      <c r="Z991" s="33" t="str">
        <f>IF(T991="","",IF(AND(T991&lt;&gt;'Tabelas auxiliares'!$B$240,T991&lt;&gt;'Tabelas auxiliares'!$B$241,T991&lt;&gt;'Tabelas auxiliares'!$C$240,T991&lt;&gt;'Tabelas auxiliares'!$C$241,T991&lt;&gt;'Tabelas auxiliares'!$D$240),"FOLHA DE PESSOAL",IF(Y991='Tabelas auxiliares'!$A$241,"CUSTEIO",IF(Y991='Tabelas auxiliares'!$A$240,"INVESTIMENTO","ERRO - VERIFICAR"))))</f>
        <v/>
      </c>
      <c r="AA991" s="46" t="str">
        <f t="shared" si="44"/>
        <v/>
      </c>
      <c r="AB991" s="206"/>
      <c r="AC991" s="206"/>
      <c r="AE991" s="54" t="str">
        <f t="shared" si="45"/>
        <v/>
      </c>
    </row>
    <row r="992" spans="6:31" x14ac:dyDescent="0.25">
      <c r="F992" s="33" t="str">
        <f>IFERROR(VLOOKUP(D992,'Tabelas auxiliares'!$A$3:$B$62,2,FALSE),"")</f>
        <v/>
      </c>
      <c r="G992" s="33" t="str">
        <f>IFERROR(VLOOKUP($B992,'Tabelas auxiliares'!$A$66:$C$106,2,FALSE),"")</f>
        <v/>
      </c>
      <c r="H992" s="33" t="str">
        <f>IFERROR(VLOOKUP($B992,'Tabelas auxiliares'!$A$66:$C$106,3,FALSE),"")</f>
        <v/>
      </c>
      <c r="Y992" s="33" t="str">
        <f t="shared" si="43"/>
        <v/>
      </c>
      <c r="Z992" s="33" t="str">
        <f>IF(T992="","",IF(AND(T992&lt;&gt;'Tabelas auxiliares'!$B$240,T992&lt;&gt;'Tabelas auxiliares'!$B$241,T992&lt;&gt;'Tabelas auxiliares'!$C$240,T992&lt;&gt;'Tabelas auxiliares'!$C$241,T992&lt;&gt;'Tabelas auxiliares'!$D$240),"FOLHA DE PESSOAL",IF(Y992='Tabelas auxiliares'!$A$241,"CUSTEIO",IF(Y992='Tabelas auxiliares'!$A$240,"INVESTIMENTO","ERRO - VERIFICAR"))))</f>
        <v/>
      </c>
      <c r="AA992" s="46" t="str">
        <f t="shared" si="44"/>
        <v/>
      </c>
      <c r="AB992" s="206"/>
      <c r="AC992" s="206"/>
      <c r="AD992" s="26"/>
      <c r="AE992" s="54" t="str">
        <f t="shared" si="45"/>
        <v/>
      </c>
    </row>
    <row r="993" spans="6:31" x14ac:dyDescent="0.25">
      <c r="F993" s="33" t="str">
        <f>IFERROR(VLOOKUP(D993,'Tabelas auxiliares'!$A$3:$B$62,2,FALSE),"")</f>
        <v/>
      </c>
      <c r="G993" s="33" t="str">
        <f>IFERROR(VLOOKUP($B993,'Tabelas auxiliares'!$A$66:$C$106,2,FALSE),"")</f>
        <v/>
      </c>
      <c r="H993" s="33" t="str">
        <f>IFERROR(VLOOKUP($B993,'Tabelas auxiliares'!$A$66:$C$106,3,FALSE),"")</f>
        <v/>
      </c>
      <c r="Y993" s="33" t="str">
        <f t="shared" si="43"/>
        <v/>
      </c>
      <c r="Z993" s="33" t="str">
        <f>IF(T993="","",IF(AND(T993&lt;&gt;'Tabelas auxiliares'!$B$240,T993&lt;&gt;'Tabelas auxiliares'!$B$241,T993&lt;&gt;'Tabelas auxiliares'!$C$240,T993&lt;&gt;'Tabelas auxiliares'!$C$241,T993&lt;&gt;'Tabelas auxiliares'!$D$240),"FOLHA DE PESSOAL",IF(Y993='Tabelas auxiliares'!$A$241,"CUSTEIO",IF(Y993='Tabelas auxiliares'!$A$240,"INVESTIMENTO","ERRO - VERIFICAR"))))</f>
        <v/>
      </c>
      <c r="AA993" s="46" t="str">
        <f t="shared" si="44"/>
        <v/>
      </c>
      <c r="AB993" s="206"/>
      <c r="AC993" s="206"/>
      <c r="AD993" s="26"/>
      <c r="AE993" s="54" t="str">
        <f t="shared" si="45"/>
        <v/>
      </c>
    </row>
    <row r="994" spans="6:31" x14ac:dyDescent="0.25">
      <c r="F994" s="33" t="str">
        <f>IFERROR(VLOOKUP(D994,'Tabelas auxiliares'!$A$3:$B$62,2,FALSE),"")</f>
        <v/>
      </c>
      <c r="G994" s="33" t="str">
        <f>IFERROR(VLOOKUP($B994,'Tabelas auxiliares'!$A$66:$C$106,2,FALSE),"")</f>
        <v/>
      </c>
      <c r="H994" s="33" t="str">
        <f>IFERROR(VLOOKUP($B994,'Tabelas auxiliares'!$A$66:$C$106,3,FALSE),"")</f>
        <v/>
      </c>
      <c r="Y994" s="33" t="str">
        <f t="shared" si="43"/>
        <v/>
      </c>
      <c r="Z994" s="33" t="str">
        <f>IF(T994="","",IF(AND(T994&lt;&gt;'Tabelas auxiliares'!$B$240,T994&lt;&gt;'Tabelas auxiliares'!$B$241,T994&lt;&gt;'Tabelas auxiliares'!$C$240,T994&lt;&gt;'Tabelas auxiliares'!$C$241,T994&lt;&gt;'Tabelas auxiliares'!$D$240),"FOLHA DE PESSOAL",IF(Y994='Tabelas auxiliares'!$A$241,"CUSTEIO",IF(Y994='Tabelas auxiliares'!$A$240,"INVESTIMENTO","ERRO - VERIFICAR"))))</f>
        <v/>
      </c>
      <c r="AA994" s="46" t="str">
        <f t="shared" si="44"/>
        <v/>
      </c>
      <c r="AB994" s="206"/>
      <c r="AC994" s="206"/>
      <c r="AD994" s="26"/>
      <c r="AE994" s="54" t="str">
        <f t="shared" si="45"/>
        <v/>
      </c>
    </row>
    <row r="995" spans="6:31" x14ac:dyDescent="0.25">
      <c r="F995" s="33" t="str">
        <f>IFERROR(VLOOKUP(D995,'Tabelas auxiliares'!$A$3:$B$62,2,FALSE),"")</f>
        <v/>
      </c>
      <c r="G995" s="33" t="str">
        <f>IFERROR(VLOOKUP($B995,'Tabelas auxiliares'!$A$66:$C$106,2,FALSE),"")</f>
        <v/>
      </c>
      <c r="H995" s="33" t="str">
        <f>IFERROR(VLOOKUP($B995,'Tabelas auxiliares'!$A$66:$C$106,3,FALSE),"")</f>
        <v/>
      </c>
      <c r="Y995" s="33" t="str">
        <f t="shared" si="43"/>
        <v/>
      </c>
      <c r="Z995" s="33" t="str">
        <f>IF(T995="","",IF(AND(T995&lt;&gt;'Tabelas auxiliares'!$B$240,T995&lt;&gt;'Tabelas auxiliares'!$B$241,T995&lt;&gt;'Tabelas auxiliares'!$C$240,T995&lt;&gt;'Tabelas auxiliares'!$C$241,T995&lt;&gt;'Tabelas auxiliares'!$D$240),"FOLHA DE PESSOAL",IF(Y995='Tabelas auxiliares'!$A$241,"CUSTEIO",IF(Y995='Tabelas auxiliares'!$A$240,"INVESTIMENTO","ERRO - VERIFICAR"))))</f>
        <v/>
      </c>
      <c r="AA995" s="46" t="str">
        <f t="shared" si="44"/>
        <v/>
      </c>
      <c r="AB995" s="206"/>
      <c r="AC995" s="206"/>
      <c r="AD995" s="26"/>
      <c r="AE995" s="54" t="str">
        <f t="shared" si="45"/>
        <v/>
      </c>
    </row>
    <row r="996" spans="6:31" x14ac:dyDescent="0.25">
      <c r="F996" s="33" t="str">
        <f>IFERROR(VLOOKUP(D996,'Tabelas auxiliares'!$A$3:$B$62,2,FALSE),"")</f>
        <v/>
      </c>
      <c r="G996" s="33" t="str">
        <f>IFERROR(VLOOKUP($B996,'Tabelas auxiliares'!$A$66:$C$106,2,FALSE),"")</f>
        <v/>
      </c>
      <c r="H996" s="33" t="str">
        <f>IFERROR(VLOOKUP($B996,'Tabelas auxiliares'!$A$66:$C$106,3,FALSE),"")</f>
        <v/>
      </c>
      <c r="Y996" s="33" t="str">
        <f t="shared" si="43"/>
        <v/>
      </c>
      <c r="Z996" s="33" t="str">
        <f>IF(T996="","",IF(AND(T996&lt;&gt;'Tabelas auxiliares'!$B$240,T996&lt;&gt;'Tabelas auxiliares'!$B$241,T996&lt;&gt;'Tabelas auxiliares'!$C$240,T996&lt;&gt;'Tabelas auxiliares'!$C$241,T996&lt;&gt;'Tabelas auxiliares'!$D$240),"FOLHA DE PESSOAL",IF(Y996='Tabelas auxiliares'!$A$241,"CUSTEIO",IF(Y996='Tabelas auxiliares'!$A$240,"INVESTIMENTO","ERRO - VERIFICAR"))))</f>
        <v/>
      </c>
      <c r="AA996" s="46" t="str">
        <f t="shared" si="44"/>
        <v/>
      </c>
      <c r="AB996" s="206"/>
      <c r="AC996" s="206"/>
      <c r="AD996" s="26"/>
      <c r="AE996" s="54" t="str">
        <f t="shared" si="45"/>
        <v/>
      </c>
    </row>
    <row r="997" spans="6:31" x14ac:dyDescent="0.25">
      <c r="F997" s="33" t="str">
        <f>IFERROR(VLOOKUP(D997,'Tabelas auxiliares'!$A$3:$B$62,2,FALSE),"")</f>
        <v/>
      </c>
      <c r="G997" s="33" t="str">
        <f>IFERROR(VLOOKUP($B997,'Tabelas auxiliares'!$A$66:$C$106,2,FALSE),"")</f>
        <v/>
      </c>
      <c r="H997" s="33" t="str">
        <f>IFERROR(VLOOKUP($B997,'Tabelas auxiliares'!$A$66:$C$106,3,FALSE),"")</f>
        <v/>
      </c>
      <c r="Y997" s="33" t="str">
        <f t="shared" si="43"/>
        <v/>
      </c>
      <c r="Z997" s="33" t="str">
        <f>IF(T997="","",IF(AND(T997&lt;&gt;'Tabelas auxiliares'!$B$240,T997&lt;&gt;'Tabelas auxiliares'!$B$241,T997&lt;&gt;'Tabelas auxiliares'!$C$240,T997&lt;&gt;'Tabelas auxiliares'!$C$241,T997&lt;&gt;'Tabelas auxiliares'!$D$240),"FOLHA DE PESSOAL",IF(Y997='Tabelas auxiliares'!$A$241,"CUSTEIO",IF(Y997='Tabelas auxiliares'!$A$240,"INVESTIMENTO","ERRO - VERIFICAR"))))</f>
        <v/>
      </c>
      <c r="AA997" s="46" t="str">
        <f t="shared" si="44"/>
        <v/>
      </c>
      <c r="AB997" s="206"/>
      <c r="AC997" s="206"/>
      <c r="AD997" s="26"/>
      <c r="AE997" s="54" t="str">
        <f t="shared" si="45"/>
        <v/>
      </c>
    </row>
    <row r="998" spans="6:31" x14ac:dyDescent="0.25">
      <c r="F998" s="33" t="str">
        <f>IFERROR(VLOOKUP(D998,'Tabelas auxiliares'!$A$3:$B$62,2,FALSE),"")</f>
        <v/>
      </c>
      <c r="G998" s="33" t="str">
        <f>IFERROR(VLOOKUP($B998,'Tabelas auxiliares'!$A$66:$C$106,2,FALSE),"")</f>
        <v/>
      </c>
      <c r="H998" s="33" t="str">
        <f>IFERROR(VLOOKUP($B998,'Tabelas auxiliares'!$A$66:$C$106,3,FALSE),"")</f>
        <v/>
      </c>
      <c r="Y998" s="33" t="str">
        <f t="shared" si="43"/>
        <v/>
      </c>
      <c r="Z998" s="33" t="str">
        <f>IF(T998="","",IF(AND(T998&lt;&gt;'Tabelas auxiliares'!$B$240,T998&lt;&gt;'Tabelas auxiliares'!$B$241,T998&lt;&gt;'Tabelas auxiliares'!$C$240,T998&lt;&gt;'Tabelas auxiliares'!$C$241,T998&lt;&gt;'Tabelas auxiliares'!$D$240),"FOLHA DE PESSOAL",IF(Y998='Tabelas auxiliares'!$A$241,"CUSTEIO",IF(Y998='Tabelas auxiliares'!$A$240,"INVESTIMENTO","ERRO - VERIFICAR"))))</f>
        <v/>
      </c>
      <c r="AA998" s="46" t="str">
        <f t="shared" si="44"/>
        <v/>
      </c>
      <c r="AB998" s="206"/>
      <c r="AC998" s="206"/>
      <c r="AD998" s="26"/>
      <c r="AE998" s="54" t="str">
        <f t="shared" si="45"/>
        <v/>
      </c>
    </row>
    <row r="999" spans="6:31" x14ac:dyDescent="0.25">
      <c r="F999" s="33" t="str">
        <f>IFERROR(VLOOKUP(D999,'Tabelas auxiliares'!$A$3:$B$62,2,FALSE),"")</f>
        <v/>
      </c>
      <c r="G999" s="33" t="str">
        <f>IFERROR(VLOOKUP($B999,'Tabelas auxiliares'!$A$66:$C$106,2,FALSE),"")</f>
        <v/>
      </c>
      <c r="H999" s="33" t="str">
        <f>IFERROR(VLOOKUP($B999,'Tabelas auxiliares'!$A$66:$C$106,3,FALSE),"")</f>
        <v/>
      </c>
      <c r="Y999" s="33" t="str">
        <f t="shared" si="43"/>
        <v/>
      </c>
      <c r="Z999" s="33" t="str">
        <f>IF(T999="","",IF(AND(T999&lt;&gt;'Tabelas auxiliares'!$B$240,T999&lt;&gt;'Tabelas auxiliares'!$B$241,T999&lt;&gt;'Tabelas auxiliares'!$C$240,T999&lt;&gt;'Tabelas auxiliares'!$C$241,T999&lt;&gt;'Tabelas auxiliares'!$D$240),"FOLHA DE PESSOAL",IF(Y999='Tabelas auxiliares'!$A$241,"CUSTEIO",IF(Y999='Tabelas auxiliares'!$A$240,"INVESTIMENTO","ERRO - VERIFICAR"))))</f>
        <v/>
      </c>
      <c r="AA999" s="46" t="str">
        <f t="shared" si="44"/>
        <v/>
      </c>
      <c r="AB999" s="206"/>
      <c r="AC999" s="206"/>
      <c r="AD999" s="26"/>
      <c r="AE999" s="54" t="str">
        <f t="shared" si="45"/>
        <v/>
      </c>
    </row>
    <row r="1000" spans="6:31" x14ac:dyDescent="0.25">
      <c r="F1000" s="33" t="str">
        <f>IFERROR(VLOOKUP(D1000,'Tabelas auxiliares'!$A$3:$B$62,2,FALSE),"")</f>
        <v/>
      </c>
      <c r="G1000" s="33" t="str">
        <f>IFERROR(VLOOKUP($B1000,'Tabelas auxiliares'!$A$66:$C$106,2,FALSE),"")</f>
        <v/>
      </c>
      <c r="H1000" s="33" t="str">
        <f>IFERROR(VLOOKUP($B1000,'Tabelas auxiliares'!$A$66:$C$106,3,FALSE),"")</f>
        <v/>
      </c>
      <c r="Y1000" s="33" t="str">
        <f t="shared" si="43"/>
        <v/>
      </c>
      <c r="Z1000" s="33" t="str">
        <f>IF(T1000="","",IF(AND(T1000&lt;&gt;'Tabelas auxiliares'!$B$240,T1000&lt;&gt;'Tabelas auxiliares'!$B$241,T1000&lt;&gt;'Tabelas auxiliares'!$C$240,T1000&lt;&gt;'Tabelas auxiliares'!$C$241,T1000&lt;&gt;'Tabelas auxiliares'!$D$240),"FOLHA DE PESSOAL",IF(Y1000='Tabelas auxiliares'!$A$241,"CUSTEIO",IF(Y1000='Tabelas auxiliares'!$A$240,"INVESTIMENTO","ERRO - VERIFICAR"))))</f>
        <v/>
      </c>
      <c r="AA1000" s="46" t="str">
        <f t="shared" si="44"/>
        <v/>
      </c>
      <c r="AB1000" s="206"/>
      <c r="AC1000" s="206"/>
      <c r="AD1000" s="26"/>
      <c r="AE1000" s="54" t="str">
        <f t="shared" si="45"/>
        <v/>
      </c>
    </row>
    <row r="1001" spans="6:31" x14ac:dyDescent="0.25">
      <c r="F1001" s="33" t="str">
        <f>IFERROR(VLOOKUP(D1001,'Tabelas auxiliares'!$A$3:$B$62,2,FALSE),"")</f>
        <v/>
      </c>
      <c r="G1001" s="33" t="str">
        <f>IFERROR(VLOOKUP($B1001,'Tabelas auxiliares'!$A$66:$C$106,2,FALSE),"")</f>
        <v/>
      </c>
      <c r="H1001" s="33" t="str">
        <f>IFERROR(VLOOKUP($B1001,'Tabelas auxiliares'!$A$66:$C$106,3,FALSE),"")</f>
        <v/>
      </c>
      <c r="Y1001" s="33" t="str">
        <f t="shared" si="43"/>
        <v/>
      </c>
      <c r="Z1001" s="33" t="str">
        <f>IF(T1001="","",IF(AND(T1001&lt;&gt;'Tabelas auxiliares'!$B$240,T1001&lt;&gt;'Tabelas auxiliares'!$B$241,T1001&lt;&gt;'Tabelas auxiliares'!$C$240,T1001&lt;&gt;'Tabelas auxiliares'!$C$241,T1001&lt;&gt;'Tabelas auxiliares'!$D$240),"FOLHA DE PESSOAL",IF(Y1001='Tabelas auxiliares'!$A$241,"CUSTEIO",IF(Y1001='Tabelas auxiliares'!$A$240,"INVESTIMENTO","ERRO - VERIFICAR"))))</f>
        <v/>
      </c>
      <c r="AA1001" s="46" t="str">
        <f t="shared" si="44"/>
        <v/>
      </c>
      <c r="AB1001" s="206"/>
      <c r="AC1001" s="206"/>
      <c r="AD1001" s="26"/>
      <c r="AE1001" s="54" t="str">
        <f t="shared" si="45"/>
        <v/>
      </c>
    </row>
    <row r="1002" spans="6:31" x14ac:dyDescent="0.25">
      <c r="F1002" s="33" t="str">
        <f>IFERROR(VLOOKUP(D1002,'Tabelas auxiliares'!$A$3:$B$62,2,FALSE),"")</f>
        <v/>
      </c>
      <c r="G1002" s="33" t="str">
        <f>IFERROR(VLOOKUP($B1002,'Tabelas auxiliares'!$A$66:$C$106,2,FALSE),"")</f>
        <v/>
      </c>
      <c r="H1002" s="33" t="str">
        <f>IFERROR(VLOOKUP($B1002,'Tabelas auxiliares'!$A$66:$C$106,3,FALSE),"")</f>
        <v/>
      </c>
      <c r="Y1002" s="33" t="str">
        <f t="shared" si="43"/>
        <v/>
      </c>
      <c r="Z1002" s="33" t="str">
        <f>IF(T1002="","",IF(AND(T1002&lt;&gt;'Tabelas auxiliares'!$B$240,T1002&lt;&gt;'Tabelas auxiliares'!$B$241,T1002&lt;&gt;'Tabelas auxiliares'!$C$240,T1002&lt;&gt;'Tabelas auxiliares'!$C$241,T1002&lt;&gt;'Tabelas auxiliares'!$D$240),"FOLHA DE PESSOAL",IF(Y1002='Tabelas auxiliares'!$A$241,"CUSTEIO",IF(Y1002='Tabelas auxiliares'!$A$240,"INVESTIMENTO","ERRO - VERIFICAR"))))</f>
        <v/>
      </c>
      <c r="AA1002" s="46" t="str">
        <f t="shared" si="44"/>
        <v/>
      </c>
      <c r="AB1002" s="206"/>
      <c r="AC1002" s="206"/>
      <c r="AD1002" s="26"/>
      <c r="AE1002" s="54" t="str">
        <f t="shared" si="45"/>
        <v/>
      </c>
    </row>
    <row r="1003" spans="6:31" x14ac:dyDescent="0.25">
      <c r="F1003" s="33" t="str">
        <f>IFERROR(VLOOKUP(D1003,'Tabelas auxiliares'!$A$3:$B$62,2,FALSE),"")</f>
        <v/>
      </c>
      <c r="G1003" s="33" t="str">
        <f>IFERROR(VLOOKUP($B1003,'Tabelas auxiliares'!$A$66:$C$106,2,FALSE),"")</f>
        <v/>
      </c>
      <c r="H1003" s="33" t="str">
        <f>IFERROR(VLOOKUP($B1003,'Tabelas auxiliares'!$A$66:$C$106,3,FALSE),"")</f>
        <v/>
      </c>
      <c r="Y1003" s="33" t="str">
        <f t="shared" si="43"/>
        <v/>
      </c>
      <c r="Z1003" s="33" t="str">
        <f>IF(T1003="","",IF(AND(T1003&lt;&gt;'Tabelas auxiliares'!$B$240,T1003&lt;&gt;'Tabelas auxiliares'!$B$241,T1003&lt;&gt;'Tabelas auxiliares'!$C$240,T1003&lt;&gt;'Tabelas auxiliares'!$C$241,T1003&lt;&gt;'Tabelas auxiliares'!$D$240),"FOLHA DE PESSOAL",IF(Y1003='Tabelas auxiliares'!$A$241,"CUSTEIO",IF(Y1003='Tabelas auxiliares'!$A$240,"INVESTIMENTO","ERRO - VERIFICAR"))))</f>
        <v/>
      </c>
      <c r="AA1003" s="46" t="str">
        <f t="shared" si="44"/>
        <v/>
      </c>
      <c r="AB1003" s="206"/>
      <c r="AC1003" s="206"/>
      <c r="AD1003" s="26"/>
      <c r="AE1003" s="54" t="str">
        <f t="shared" si="45"/>
        <v/>
      </c>
    </row>
    <row r="1004" spans="6:31" x14ac:dyDescent="0.25">
      <c r="F1004" s="33" t="str">
        <f>IFERROR(VLOOKUP(D1004,'Tabelas auxiliares'!$A$3:$B$62,2,FALSE),"")</f>
        <v/>
      </c>
      <c r="G1004" s="33" t="str">
        <f>IFERROR(VLOOKUP($B1004,'Tabelas auxiliares'!$A$66:$C$106,2,FALSE),"")</f>
        <v/>
      </c>
      <c r="H1004" s="33" t="str">
        <f>IFERROR(VLOOKUP($B1004,'Tabelas auxiliares'!$A$66:$C$106,3,FALSE),"")</f>
        <v/>
      </c>
      <c r="Y1004" s="33" t="str">
        <f t="shared" ref="Y1004:Y1067" si="46">LEFT(V1004,1)</f>
        <v/>
      </c>
      <c r="Z1004" s="33" t="str">
        <f>IF(T1004="","",IF(AND(T1004&lt;&gt;'Tabelas auxiliares'!$B$240,T1004&lt;&gt;'Tabelas auxiliares'!$B$241,T1004&lt;&gt;'Tabelas auxiliares'!$C$240,T1004&lt;&gt;'Tabelas auxiliares'!$C$241,T1004&lt;&gt;'Tabelas auxiliares'!$D$240),"FOLHA DE PESSOAL",IF(Y1004='Tabelas auxiliares'!$A$241,"CUSTEIO",IF(Y1004='Tabelas auxiliares'!$A$240,"INVESTIMENTO","ERRO - VERIFICAR"))))</f>
        <v/>
      </c>
      <c r="AA1004" s="46" t="str">
        <f t="shared" si="44"/>
        <v/>
      </c>
      <c r="AB1004" s="206"/>
      <c r="AC1004" s="206"/>
      <c r="AE1004" s="54" t="str">
        <f t="shared" si="45"/>
        <v/>
      </c>
    </row>
    <row r="1005" spans="6:31" x14ac:dyDescent="0.25">
      <c r="F1005" s="33" t="str">
        <f>IFERROR(VLOOKUP(D1005,'Tabelas auxiliares'!$A$3:$B$62,2,FALSE),"")</f>
        <v/>
      </c>
      <c r="G1005" s="33" t="str">
        <f>IFERROR(VLOOKUP($B1005,'Tabelas auxiliares'!$A$66:$C$106,2,FALSE),"")</f>
        <v/>
      </c>
      <c r="H1005" s="33" t="str">
        <f>IFERROR(VLOOKUP($B1005,'Tabelas auxiliares'!$A$66:$C$106,3,FALSE),"")</f>
        <v/>
      </c>
      <c r="Y1005" s="33" t="str">
        <f t="shared" si="46"/>
        <v/>
      </c>
      <c r="Z1005" s="33" t="str">
        <f>IF(T1005="","",IF(AND(T1005&lt;&gt;'Tabelas auxiliares'!$B$240,T1005&lt;&gt;'Tabelas auxiliares'!$B$241,T1005&lt;&gt;'Tabelas auxiliares'!$C$240,T1005&lt;&gt;'Tabelas auxiliares'!$C$241,T1005&lt;&gt;'Tabelas auxiliares'!$D$240),"FOLHA DE PESSOAL",IF(Y1005='Tabelas auxiliares'!$A$241,"CUSTEIO",IF(Y1005='Tabelas auxiliares'!$A$240,"INVESTIMENTO","ERRO - VERIFICAR"))))</f>
        <v/>
      </c>
      <c r="AA1005" s="46" t="str">
        <f t="shared" ref="AA1005:AA1068" si="47">IF(AB1005+AC1005+AD1005&lt;&gt;0,AB1005+AC1005+AD1005,"")</f>
        <v/>
      </c>
      <c r="AB1005" s="206"/>
      <c r="AC1005" s="206"/>
      <c r="AD1005" s="26"/>
      <c r="AE1005" s="54" t="str">
        <f t="shared" si="45"/>
        <v/>
      </c>
    </row>
    <row r="1006" spans="6:31" x14ac:dyDescent="0.25">
      <c r="F1006" s="33" t="str">
        <f>IFERROR(VLOOKUP(D1006,'Tabelas auxiliares'!$A$3:$B$62,2,FALSE),"")</f>
        <v/>
      </c>
      <c r="G1006" s="33" t="str">
        <f>IFERROR(VLOOKUP($B1006,'Tabelas auxiliares'!$A$66:$C$106,2,FALSE),"")</f>
        <v/>
      </c>
      <c r="H1006" s="33" t="str">
        <f>IFERROR(VLOOKUP($B1006,'Tabelas auxiliares'!$A$66:$C$106,3,FALSE),"")</f>
        <v/>
      </c>
      <c r="Y1006" s="33" t="str">
        <f t="shared" si="46"/>
        <v/>
      </c>
      <c r="Z1006" s="33" t="str">
        <f>IF(T1006="","",IF(AND(T1006&lt;&gt;'Tabelas auxiliares'!$B$240,T1006&lt;&gt;'Tabelas auxiliares'!$B$241,T1006&lt;&gt;'Tabelas auxiliares'!$C$240,T1006&lt;&gt;'Tabelas auxiliares'!$C$241,T1006&lt;&gt;'Tabelas auxiliares'!$D$240),"FOLHA DE PESSOAL",IF(Y1006='Tabelas auxiliares'!$A$241,"CUSTEIO",IF(Y1006='Tabelas auxiliares'!$A$240,"INVESTIMENTO","ERRO - VERIFICAR"))))</f>
        <v/>
      </c>
      <c r="AA1006" s="46" t="str">
        <f t="shared" si="47"/>
        <v/>
      </c>
      <c r="AB1006" s="206"/>
      <c r="AC1006" s="206"/>
      <c r="AD1006" s="26"/>
      <c r="AE1006" s="54" t="str">
        <f t="shared" si="45"/>
        <v/>
      </c>
    </row>
    <row r="1007" spans="6:31" x14ac:dyDescent="0.25">
      <c r="F1007" s="33" t="str">
        <f>IFERROR(VLOOKUP(D1007,'Tabelas auxiliares'!$A$3:$B$62,2,FALSE),"")</f>
        <v/>
      </c>
      <c r="G1007" s="33" t="str">
        <f>IFERROR(VLOOKUP($B1007,'Tabelas auxiliares'!$A$66:$C$106,2,FALSE),"")</f>
        <v/>
      </c>
      <c r="H1007" s="33" t="str">
        <f>IFERROR(VLOOKUP($B1007,'Tabelas auxiliares'!$A$66:$C$106,3,FALSE),"")</f>
        <v/>
      </c>
      <c r="Y1007" s="33" t="str">
        <f t="shared" si="46"/>
        <v/>
      </c>
      <c r="Z1007" s="33" t="str">
        <f>IF(T1007="","",IF(AND(T1007&lt;&gt;'Tabelas auxiliares'!$B$240,T1007&lt;&gt;'Tabelas auxiliares'!$B$241,T1007&lt;&gt;'Tabelas auxiliares'!$C$240,T1007&lt;&gt;'Tabelas auxiliares'!$C$241,T1007&lt;&gt;'Tabelas auxiliares'!$D$240),"FOLHA DE PESSOAL",IF(Y1007='Tabelas auxiliares'!$A$241,"CUSTEIO",IF(Y1007='Tabelas auxiliares'!$A$240,"INVESTIMENTO","ERRO - VERIFICAR"))))</f>
        <v/>
      </c>
      <c r="AA1007" s="46" t="str">
        <f t="shared" si="47"/>
        <v/>
      </c>
      <c r="AB1007" s="206"/>
      <c r="AC1007" s="206"/>
      <c r="AD1007" s="26"/>
      <c r="AE1007" s="54" t="str">
        <f t="shared" si="45"/>
        <v/>
      </c>
    </row>
    <row r="1008" spans="6:31" x14ac:dyDescent="0.25">
      <c r="F1008" s="33" t="str">
        <f>IFERROR(VLOOKUP(D1008,'Tabelas auxiliares'!$A$3:$B$62,2,FALSE),"")</f>
        <v/>
      </c>
      <c r="G1008" s="33" t="str">
        <f>IFERROR(VLOOKUP($B1008,'Tabelas auxiliares'!$A$66:$C$106,2,FALSE),"")</f>
        <v/>
      </c>
      <c r="H1008" s="33" t="str">
        <f>IFERROR(VLOOKUP($B1008,'Tabelas auxiliares'!$A$66:$C$106,3,FALSE),"")</f>
        <v/>
      </c>
      <c r="Y1008" s="33" t="str">
        <f t="shared" si="46"/>
        <v/>
      </c>
      <c r="Z1008" s="33" t="str">
        <f>IF(T1008="","",IF(AND(T1008&lt;&gt;'Tabelas auxiliares'!$B$240,T1008&lt;&gt;'Tabelas auxiliares'!$B$241,T1008&lt;&gt;'Tabelas auxiliares'!$C$240,T1008&lt;&gt;'Tabelas auxiliares'!$C$241,T1008&lt;&gt;'Tabelas auxiliares'!$D$240),"FOLHA DE PESSOAL",IF(Y1008='Tabelas auxiliares'!$A$241,"CUSTEIO",IF(Y1008='Tabelas auxiliares'!$A$240,"INVESTIMENTO","ERRO - VERIFICAR"))))</f>
        <v/>
      </c>
      <c r="AA1008" s="46" t="str">
        <f t="shared" si="47"/>
        <v/>
      </c>
      <c r="AB1008" s="206"/>
      <c r="AC1008" s="206"/>
      <c r="AD1008" s="26"/>
      <c r="AE1008" s="54" t="str">
        <f t="shared" si="45"/>
        <v/>
      </c>
    </row>
    <row r="1009" spans="6:31" x14ac:dyDescent="0.25">
      <c r="F1009" s="33" t="str">
        <f>IFERROR(VLOOKUP(D1009,'Tabelas auxiliares'!$A$3:$B$62,2,FALSE),"")</f>
        <v/>
      </c>
      <c r="G1009" s="33" t="str">
        <f>IFERROR(VLOOKUP($B1009,'Tabelas auxiliares'!$A$66:$C$106,2,FALSE),"")</f>
        <v/>
      </c>
      <c r="H1009" s="33" t="str">
        <f>IFERROR(VLOOKUP($B1009,'Tabelas auxiliares'!$A$66:$C$106,3,FALSE),"")</f>
        <v/>
      </c>
      <c r="Y1009" s="33" t="str">
        <f t="shared" si="46"/>
        <v/>
      </c>
      <c r="Z1009" s="33" t="str">
        <f>IF(T1009="","",IF(AND(T1009&lt;&gt;'Tabelas auxiliares'!$B$240,T1009&lt;&gt;'Tabelas auxiliares'!$B$241,T1009&lt;&gt;'Tabelas auxiliares'!$C$240,T1009&lt;&gt;'Tabelas auxiliares'!$C$241,T1009&lt;&gt;'Tabelas auxiliares'!$D$240),"FOLHA DE PESSOAL",IF(Y1009='Tabelas auxiliares'!$A$241,"CUSTEIO",IF(Y1009='Tabelas auxiliares'!$A$240,"INVESTIMENTO","ERRO - VERIFICAR"))))</f>
        <v/>
      </c>
      <c r="AA1009" s="46" t="str">
        <f t="shared" si="47"/>
        <v/>
      </c>
      <c r="AB1009" s="206"/>
      <c r="AC1009" s="206"/>
      <c r="AE1009" s="54" t="str">
        <f t="shared" si="45"/>
        <v/>
      </c>
    </row>
    <row r="1010" spans="6:31" x14ac:dyDescent="0.25">
      <c r="F1010" s="33" t="str">
        <f>IFERROR(VLOOKUP(D1010,'Tabelas auxiliares'!$A$3:$B$62,2,FALSE),"")</f>
        <v/>
      </c>
      <c r="G1010" s="33" t="str">
        <f>IFERROR(VLOOKUP($B1010,'Tabelas auxiliares'!$A$66:$C$106,2,FALSE),"")</f>
        <v/>
      </c>
      <c r="H1010" s="33" t="str">
        <f>IFERROR(VLOOKUP($B1010,'Tabelas auxiliares'!$A$66:$C$106,3,FALSE),"")</f>
        <v/>
      </c>
      <c r="Y1010" s="33" t="str">
        <f t="shared" si="46"/>
        <v/>
      </c>
      <c r="Z1010" s="33" t="str">
        <f>IF(T1010="","",IF(AND(T1010&lt;&gt;'Tabelas auxiliares'!$B$240,T1010&lt;&gt;'Tabelas auxiliares'!$B$241,T1010&lt;&gt;'Tabelas auxiliares'!$C$240,T1010&lt;&gt;'Tabelas auxiliares'!$C$241,T1010&lt;&gt;'Tabelas auxiliares'!$D$240),"FOLHA DE PESSOAL",IF(Y1010='Tabelas auxiliares'!$A$241,"CUSTEIO",IF(Y1010='Tabelas auxiliares'!$A$240,"INVESTIMENTO","ERRO - VERIFICAR"))))</f>
        <v/>
      </c>
      <c r="AA1010" s="46" t="str">
        <f t="shared" si="47"/>
        <v/>
      </c>
      <c r="AB1010" s="206"/>
      <c r="AC1010" s="206"/>
      <c r="AD1010" s="26"/>
      <c r="AE1010" s="54" t="str">
        <f t="shared" si="45"/>
        <v/>
      </c>
    </row>
    <row r="1011" spans="6:31" x14ac:dyDescent="0.25">
      <c r="F1011" s="33" t="str">
        <f>IFERROR(VLOOKUP(D1011,'Tabelas auxiliares'!$A$3:$B$62,2,FALSE),"")</f>
        <v/>
      </c>
      <c r="G1011" s="33" t="str">
        <f>IFERROR(VLOOKUP($B1011,'Tabelas auxiliares'!$A$66:$C$106,2,FALSE),"")</f>
        <v/>
      </c>
      <c r="H1011" s="33" t="str">
        <f>IFERROR(VLOOKUP($B1011,'Tabelas auxiliares'!$A$66:$C$106,3,FALSE),"")</f>
        <v/>
      </c>
      <c r="Y1011" s="33" t="str">
        <f t="shared" si="46"/>
        <v/>
      </c>
      <c r="Z1011" s="33" t="str">
        <f>IF(T1011="","",IF(AND(T1011&lt;&gt;'Tabelas auxiliares'!$B$240,T1011&lt;&gt;'Tabelas auxiliares'!$B$241,T1011&lt;&gt;'Tabelas auxiliares'!$C$240,T1011&lt;&gt;'Tabelas auxiliares'!$C$241,T1011&lt;&gt;'Tabelas auxiliares'!$D$240),"FOLHA DE PESSOAL",IF(Y1011='Tabelas auxiliares'!$A$241,"CUSTEIO",IF(Y1011='Tabelas auxiliares'!$A$240,"INVESTIMENTO","ERRO - VERIFICAR"))))</f>
        <v/>
      </c>
      <c r="AA1011" s="46" t="str">
        <f t="shared" si="47"/>
        <v/>
      </c>
      <c r="AB1011" s="206"/>
      <c r="AC1011" s="206"/>
      <c r="AD1011" s="26"/>
      <c r="AE1011" s="54" t="str">
        <f t="shared" si="45"/>
        <v/>
      </c>
    </row>
    <row r="1012" spans="6:31" x14ac:dyDescent="0.25">
      <c r="F1012" s="33" t="str">
        <f>IFERROR(VLOOKUP(D1012,'Tabelas auxiliares'!$A$3:$B$62,2,FALSE),"")</f>
        <v/>
      </c>
      <c r="G1012" s="33" t="str">
        <f>IFERROR(VLOOKUP($B1012,'Tabelas auxiliares'!$A$66:$C$106,2,FALSE),"")</f>
        <v/>
      </c>
      <c r="H1012" s="33" t="str">
        <f>IFERROR(VLOOKUP($B1012,'Tabelas auxiliares'!$A$66:$C$106,3,FALSE),"")</f>
        <v/>
      </c>
      <c r="Y1012" s="33" t="str">
        <f t="shared" si="46"/>
        <v/>
      </c>
      <c r="Z1012" s="33" t="str">
        <f>IF(T1012="","",IF(AND(T1012&lt;&gt;'Tabelas auxiliares'!$B$240,T1012&lt;&gt;'Tabelas auxiliares'!$B$241,T1012&lt;&gt;'Tabelas auxiliares'!$C$240,T1012&lt;&gt;'Tabelas auxiliares'!$C$241,T1012&lt;&gt;'Tabelas auxiliares'!$D$240),"FOLHA DE PESSOAL",IF(Y1012='Tabelas auxiliares'!$A$241,"CUSTEIO",IF(Y1012='Tabelas auxiliares'!$A$240,"INVESTIMENTO","ERRO - VERIFICAR"))))</f>
        <v/>
      </c>
      <c r="AA1012" s="46" t="str">
        <f t="shared" si="47"/>
        <v/>
      </c>
      <c r="AB1012" s="206"/>
      <c r="AC1012" s="206"/>
      <c r="AD1012" s="26"/>
      <c r="AE1012" s="54" t="str">
        <f t="shared" si="45"/>
        <v/>
      </c>
    </row>
    <row r="1013" spans="6:31" x14ac:dyDescent="0.25">
      <c r="F1013" s="33" t="str">
        <f>IFERROR(VLOOKUP(D1013,'Tabelas auxiliares'!$A$3:$B$62,2,FALSE),"")</f>
        <v/>
      </c>
      <c r="G1013" s="33" t="str">
        <f>IFERROR(VLOOKUP($B1013,'Tabelas auxiliares'!$A$66:$C$106,2,FALSE),"")</f>
        <v/>
      </c>
      <c r="H1013" s="33" t="str">
        <f>IFERROR(VLOOKUP($B1013,'Tabelas auxiliares'!$A$66:$C$106,3,FALSE),"")</f>
        <v/>
      </c>
      <c r="Y1013" s="33" t="str">
        <f t="shared" si="46"/>
        <v/>
      </c>
      <c r="Z1013" s="33" t="str">
        <f>IF(T1013="","",IF(AND(T1013&lt;&gt;'Tabelas auxiliares'!$B$240,T1013&lt;&gt;'Tabelas auxiliares'!$B$241,T1013&lt;&gt;'Tabelas auxiliares'!$C$240,T1013&lt;&gt;'Tabelas auxiliares'!$C$241,T1013&lt;&gt;'Tabelas auxiliares'!$D$240),"FOLHA DE PESSOAL",IF(Y1013='Tabelas auxiliares'!$A$241,"CUSTEIO",IF(Y1013='Tabelas auxiliares'!$A$240,"INVESTIMENTO","ERRO - VERIFICAR"))))</f>
        <v/>
      </c>
      <c r="AA1013" s="46" t="str">
        <f t="shared" si="47"/>
        <v/>
      </c>
      <c r="AB1013" s="206"/>
      <c r="AC1013" s="206"/>
      <c r="AD1013" s="26"/>
      <c r="AE1013" s="54" t="str">
        <f t="shared" si="45"/>
        <v/>
      </c>
    </row>
    <row r="1014" spans="6:31" x14ac:dyDescent="0.25">
      <c r="F1014" s="33" t="str">
        <f>IFERROR(VLOOKUP(D1014,'Tabelas auxiliares'!$A$3:$B$62,2,FALSE),"")</f>
        <v/>
      </c>
      <c r="G1014" s="33" t="str">
        <f>IFERROR(VLOOKUP($B1014,'Tabelas auxiliares'!$A$66:$C$106,2,FALSE),"")</f>
        <v/>
      </c>
      <c r="H1014" s="33" t="str">
        <f>IFERROR(VLOOKUP($B1014,'Tabelas auxiliares'!$A$66:$C$106,3,FALSE),"")</f>
        <v/>
      </c>
      <c r="Y1014" s="33" t="str">
        <f t="shared" si="46"/>
        <v/>
      </c>
      <c r="Z1014" s="33" t="str">
        <f>IF(T1014="","",IF(AND(T1014&lt;&gt;'Tabelas auxiliares'!$B$240,T1014&lt;&gt;'Tabelas auxiliares'!$B$241,T1014&lt;&gt;'Tabelas auxiliares'!$C$240,T1014&lt;&gt;'Tabelas auxiliares'!$C$241,T1014&lt;&gt;'Tabelas auxiliares'!$D$240),"FOLHA DE PESSOAL",IF(Y1014='Tabelas auxiliares'!$A$241,"CUSTEIO",IF(Y1014='Tabelas auxiliares'!$A$240,"INVESTIMENTO","ERRO - VERIFICAR"))))</f>
        <v/>
      </c>
      <c r="AA1014" s="46" t="str">
        <f t="shared" si="47"/>
        <v/>
      </c>
      <c r="AB1014" s="206"/>
      <c r="AC1014" s="206"/>
      <c r="AD1014" s="26"/>
      <c r="AE1014" s="54" t="str">
        <f t="shared" si="45"/>
        <v/>
      </c>
    </row>
    <row r="1015" spans="6:31" x14ac:dyDescent="0.25">
      <c r="F1015" s="33" t="str">
        <f>IFERROR(VLOOKUP(D1015,'Tabelas auxiliares'!$A$3:$B$62,2,FALSE),"")</f>
        <v/>
      </c>
      <c r="G1015" s="33" t="str">
        <f>IFERROR(VLOOKUP($B1015,'Tabelas auxiliares'!$A$66:$C$106,2,FALSE),"")</f>
        <v/>
      </c>
      <c r="H1015" s="33" t="str">
        <f>IFERROR(VLOOKUP($B1015,'Tabelas auxiliares'!$A$66:$C$106,3,FALSE),"")</f>
        <v/>
      </c>
      <c r="Y1015" s="33" t="str">
        <f t="shared" si="46"/>
        <v/>
      </c>
      <c r="Z1015" s="33" t="str">
        <f>IF(T1015="","",IF(AND(T1015&lt;&gt;'Tabelas auxiliares'!$B$240,T1015&lt;&gt;'Tabelas auxiliares'!$B$241,T1015&lt;&gt;'Tabelas auxiliares'!$C$240,T1015&lt;&gt;'Tabelas auxiliares'!$C$241,T1015&lt;&gt;'Tabelas auxiliares'!$D$240),"FOLHA DE PESSOAL",IF(Y1015='Tabelas auxiliares'!$A$241,"CUSTEIO",IF(Y1015='Tabelas auxiliares'!$A$240,"INVESTIMENTO","ERRO - VERIFICAR"))))</f>
        <v/>
      </c>
      <c r="AA1015" s="46" t="str">
        <f t="shared" si="47"/>
        <v/>
      </c>
      <c r="AB1015" s="206"/>
      <c r="AC1015" s="206"/>
      <c r="AD1015" s="26"/>
      <c r="AE1015" s="54" t="str">
        <f t="shared" si="45"/>
        <v/>
      </c>
    </row>
    <row r="1016" spans="6:31" x14ac:dyDescent="0.25">
      <c r="F1016" s="33" t="str">
        <f>IFERROR(VLOOKUP(D1016,'Tabelas auxiliares'!$A$3:$B$62,2,FALSE),"")</f>
        <v/>
      </c>
      <c r="G1016" s="33" t="str">
        <f>IFERROR(VLOOKUP($B1016,'Tabelas auxiliares'!$A$66:$C$106,2,FALSE),"")</f>
        <v/>
      </c>
      <c r="H1016" s="33" t="str">
        <f>IFERROR(VLOOKUP($B1016,'Tabelas auxiliares'!$A$66:$C$106,3,FALSE),"")</f>
        <v/>
      </c>
      <c r="Y1016" s="33" t="str">
        <f t="shared" si="46"/>
        <v/>
      </c>
      <c r="Z1016" s="33" t="str">
        <f>IF(T1016="","",IF(AND(T1016&lt;&gt;'Tabelas auxiliares'!$B$240,T1016&lt;&gt;'Tabelas auxiliares'!$B$241,T1016&lt;&gt;'Tabelas auxiliares'!$C$240,T1016&lt;&gt;'Tabelas auxiliares'!$C$241,T1016&lt;&gt;'Tabelas auxiliares'!$D$240),"FOLHA DE PESSOAL",IF(Y1016='Tabelas auxiliares'!$A$241,"CUSTEIO",IF(Y1016='Tabelas auxiliares'!$A$240,"INVESTIMENTO","ERRO - VERIFICAR"))))</f>
        <v/>
      </c>
      <c r="AA1016" s="46" t="str">
        <f t="shared" si="47"/>
        <v/>
      </c>
      <c r="AB1016" s="206"/>
      <c r="AC1016" s="206"/>
      <c r="AD1016" s="26"/>
      <c r="AE1016" s="54" t="str">
        <f t="shared" si="45"/>
        <v/>
      </c>
    </row>
    <row r="1017" spans="6:31" x14ac:dyDescent="0.25">
      <c r="F1017" s="33" t="str">
        <f>IFERROR(VLOOKUP(D1017,'Tabelas auxiliares'!$A$3:$B$62,2,FALSE),"")</f>
        <v/>
      </c>
      <c r="G1017" s="33" t="str">
        <f>IFERROR(VLOOKUP($B1017,'Tabelas auxiliares'!$A$66:$C$106,2,FALSE),"")</f>
        <v/>
      </c>
      <c r="H1017" s="33" t="str">
        <f>IFERROR(VLOOKUP($B1017,'Tabelas auxiliares'!$A$66:$C$106,3,FALSE),"")</f>
        <v/>
      </c>
      <c r="Y1017" s="33" t="str">
        <f t="shared" si="46"/>
        <v/>
      </c>
      <c r="Z1017" s="33" t="str">
        <f>IF(T1017="","",IF(AND(T1017&lt;&gt;'Tabelas auxiliares'!$B$240,T1017&lt;&gt;'Tabelas auxiliares'!$B$241,T1017&lt;&gt;'Tabelas auxiliares'!$C$240,T1017&lt;&gt;'Tabelas auxiliares'!$C$241,T1017&lt;&gt;'Tabelas auxiliares'!$D$240),"FOLHA DE PESSOAL",IF(Y1017='Tabelas auxiliares'!$A$241,"CUSTEIO",IF(Y1017='Tabelas auxiliares'!$A$240,"INVESTIMENTO","ERRO - VERIFICAR"))))</f>
        <v/>
      </c>
      <c r="AA1017" s="46" t="str">
        <f t="shared" si="47"/>
        <v/>
      </c>
      <c r="AB1017" s="206"/>
      <c r="AC1017" s="206"/>
      <c r="AE1017" s="54" t="str">
        <f t="shared" si="45"/>
        <v/>
      </c>
    </row>
    <row r="1018" spans="6:31" x14ac:dyDescent="0.25">
      <c r="F1018" s="33" t="str">
        <f>IFERROR(VLOOKUP(D1018,'Tabelas auxiliares'!$A$3:$B$62,2,FALSE),"")</f>
        <v/>
      </c>
      <c r="G1018" s="33" t="str">
        <f>IFERROR(VLOOKUP($B1018,'Tabelas auxiliares'!$A$66:$C$106,2,FALSE),"")</f>
        <v/>
      </c>
      <c r="H1018" s="33" t="str">
        <f>IFERROR(VLOOKUP($B1018,'Tabelas auxiliares'!$A$66:$C$106,3,FALSE),"")</f>
        <v/>
      </c>
      <c r="Y1018" s="33" t="str">
        <f t="shared" si="46"/>
        <v/>
      </c>
      <c r="Z1018" s="33" t="str">
        <f>IF(T1018="","",IF(AND(T1018&lt;&gt;'Tabelas auxiliares'!$B$240,T1018&lt;&gt;'Tabelas auxiliares'!$B$241,T1018&lt;&gt;'Tabelas auxiliares'!$C$240,T1018&lt;&gt;'Tabelas auxiliares'!$C$241,T1018&lt;&gt;'Tabelas auxiliares'!$D$240),"FOLHA DE PESSOAL",IF(Y1018='Tabelas auxiliares'!$A$241,"CUSTEIO",IF(Y1018='Tabelas auxiliares'!$A$240,"INVESTIMENTO","ERRO - VERIFICAR"))))</f>
        <v/>
      </c>
      <c r="AA1018" s="46" t="str">
        <f t="shared" si="47"/>
        <v/>
      </c>
      <c r="AB1018" s="206"/>
      <c r="AC1018" s="206"/>
      <c r="AD1018" s="26"/>
      <c r="AE1018" s="54" t="str">
        <f t="shared" si="45"/>
        <v/>
      </c>
    </row>
    <row r="1019" spans="6:31" x14ac:dyDescent="0.25">
      <c r="F1019" s="33" t="str">
        <f>IFERROR(VLOOKUP(D1019,'Tabelas auxiliares'!$A$3:$B$62,2,FALSE),"")</f>
        <v/>
      </c>
      <c r="G1019" s="33" t="str">
        <f>IFERROR(VLOOKUP($B1019,'Tabelas auxiliares'!$A$66:$C$106,2,FALSE),"")</f>
        <v/>
      </c>
      <c r="H1019" s="33" t="str">
        <f>IFERROR(VLOOKUP($B1019,'Tabelas auxiliares'!$A$66:$C$106,3,FALSE),"")</f>
        <v/>
      </c>
      <c r="Y1019" s="33" t="str">
        <f t="shared" si="46"/>
        <v/>
      </c>
      <c r="Z1019" s="33" t="str">
        <f>IF(T1019="","",IF(AND(T1019&lt;&gt;'Tabelas auxiliares'!$B$240,T1019&lt;&gt;'Tabelas auxiliares'!$B$241,T1019&lt;&gt;'Tabelas auxiliares'!$C$240,T1019&lt;&gt;'Tabelas auxiliares'!$C$241,T1019&lt;&gt;'Tabelas auxiliares'!$D$240),"FOLHA DE PESSOAL",IF(Y1019='Tabelas auxiliares'!$A$241,"CUSTEIO",IF(Y1019='Tabelas auxiliares'!$A$240,"INVESTIMENTO","ERRO - VERIFICAR"))))</f>
        <v/>
      </c>
      <c r="AA1019" s="46" t="str">
        <f t="shared" si="47"/>
        <v/>
      </c>
      <c r="AB1019" s="206"/>
      <c r="AC1019" s="206"/>
      <c r="AD1019" s="26"/>
      <c r="AE1019" s="54" t="str">
        <f t="shared" si="45"/>
        <v/>
      </c>
    </row>
    <row r="1020" spans="6:31" x14ac:dyDescent="0.25">
      <c r="F1020" s="33" t="str">
        <f>IFERROR(VLOOKUP(D1020,'Tabelas auxiliares'!$A$3:$B$62,2,FALSE),"")</f>
        <v/>
      </c>
      <c r="G1020" s="33" t="str">
        <f>IFERROR(VLOOKUP($B1020,'Tabelas auxiliares'!$A$66:$C$106,2,FALSE),"")</f>
        <v/>
      </c>
      <c r="H1020" s="33" t="str">
        <f>IFERROR(VLOOKUP($B1020,'Tabelas auxiliares'!$A$66:$C$106,3,FALSE),"")</f>
        <v/>
      </c>
      <c r="Y1020" s="33" t="str">
        <f t="shared" si="46"/>
        <v/>
      </c>
      <c r="Z1020" s="33" t="str">
        <f>IF(T1020="","",IF(AND(T1020&lt;&gt;'Tabelas auxiliares'!$B$240,T1020&lt;&gt;'Tabelas auxiliares'!$B$241,T1020&lt;&gt;'Tabelas auxiliares'!$C$240,T1020&lt;&gt;'Tabelas auxiliares'!$C$241,T1020&lt;&gt;'Tabelas auxiliares'!$D$240),"FOLHA DE PESSOAL",IF(Y1020='Tabelas auxiliares'!$A$241,"CUSTEIO",IF(Y1020='Tabelas auxiliares'!$A$240,"INVESTIMENTO","ERRO - VERIFICAR"))))</f>
        <v/>
      </c>
      <c r="AA1020" s="46" t="str">
        <f t="shared" si="47"/>
        <v/>
      </c>
      <c r="AB1020" s="206"/>
      <c r="AC1020" s="206"/>
      <c r="AD1020" s="26"/>
      <c r="AE1020" s="54" t="str">
        <f t="shared" si="45"/>
        <v/>
      </c>
    </row>
    <row r="1021" spans="6:31" x14ac:dyDescent="0.25">
      <c r="F1021" s="33" t="str">
        <f>IFERROR(VLOOKUP(D1021,'Tabelas auxiliares'!$A$3:$B$62,2,FALSE),"")</f>
        <v/>
      </c>
      <c r="G1021" s="33" t="str">
        <f>IFERROR(VLOOKUP($B1021,'Tabelas auxiliares'!$A$66:$C$106,2,FALSE),"")</f>
        <v/>
      </c>
      <c r="H1021" s="33" t="str">
        <f>IFERROR(VLOOKUP($B1021,'Tabelas auxiliares'!$A$66:$C$106,3,FALSE),"")</f>
        <v/>
      </c>
      <c r="Y1021" s="33" t="str">
        <f t="shared" si="46"/>
        <v/>
      </c>
      <c r="Z1021" s="33" t="str">
        <f>IF(T1021="","",IF(AND(T1021&lt;&gt;'Tabelas auxiliares'!$B$240,T1021&lt;&gt;'Tabelas auxiliares'!$B$241,T1021&lt;&gt;'Tabelas auxiliares'!$C$240,T1021&lt;&gt;'Tabelas auxiliares'!$C$241,T1021&lt;&gt;'Tabelas auxiliares'!$D$240),"FOLHA DE PESSOAL",IF(Y1021='Tabelas auxiliares'!$A$241,"CUSTEIO",IF(Y1021='Tabelas auxiliares'!$A$240,"INVESTIMENTO","ERRO - VERIFICAR"))))</f>
        <v/>
      </c>
      <c r="AA1021" s="46" t="str">
        <f t="shared" si="47"/>
        <v/>
      </c>
      <c r="AB1021" s="206"/>
      <c r="AC1021" s="206"/>
      <c r="AD1021" s="26"/>
      <c r="AE1021" s="54" t="str">
        <f t="shared" si="45"/>
        <v/>
      </c>
    </row>
    <row r="1022" spans="6:31" x14ac:dyDescent="0.25">
      <c r="F1022" s="33" t="str">
        <f>IFERROR(VLOOKUP(D1022,'Tabelas auxiliares'!$A$3:$B$62,2,FALSE),"")</f>
        <v/>
      </c>
      <c r="G1022" s="33" t="str">
        <f>IFERROR(VLOOKUP($B1022,'Tabelas auxiliares'!$A$66:$C$106,2,FALSE),"")</f>
        <v/>
      </c>
      <c r="H1022" s="33" t="str">
        <f>IFERROR(VLOOKUP($B1022,'Tabelas auxiliares'!$A$66:$C$106,3,FALSE),"")</f>
        <v/>
      </c>
      <c r="Y1022" s="33" t="str">
        <f t="shared" si="46"/>
        <v/>
      </c>
      <c r="Z1022" s="33" t="str">
        <f>IF(T1022="","",IF(AND(T1022&lt;&gt;'Tabelas auxiliares'!$B$240,T1022&lt;&gt;'Tabelas auxiliares'!$B$241,T1022&lt;&gt;'Tabelas auxiliares'!$C$240,T1022&lt;&gt;'Tabelas auxiliares'!$C$241,T1022&lt;&gt;'Tabelas auxiliares'!$D$240),"FOLHA DE PESSOAL",IF(Y1022='Tabelas auxiliares'!$A$241,"CUSTEIO",IF(Y1022='Tabelas auxiliares'!$A$240,"INVESTIMENTO","ERRO - VERIFICAR"))))</f>
        <v/>
      </c>
      <c r="AA1022" s="46" t="str">
        <f t="shared" si="47"/>
        <v/>
      </c>
      <c r="AB1022" s="206"/>
      <c r="AC1022" s="206"/>
      <c r="AD1022" s="26"/>
      <c r="AE1022" s="54" t="str">
        <f t="shared" si="45"/>
        <v/>
      </c>
    </row>
    <row r="1023" spans="6:31" x14ac:dyDescent="0.25">
      <c r="F1023" s="33" t="str">
        <f>IFERROR(VLOOKUP(D1023,'Tabelas auxiliares'!$A$3:$B$62,2,FALSE),"")</f>
        <v/>
      </c>
      <c r="G1023" s="33" t="str">
        <f>IFERROR(VLOOKUP($B1023,'Tabelas auxiliares'!$A$66:$C$106,2,FALSE),"")</f>
        <v/>
      </c>
      <c r="H1023" s="33" t="str">
        <f>IFERROR(VLOOKUP($B1023,'Tabelas auxiliares'!$A$66:$C$106,3,FALSE),"")</f>
        <v/>
      </c>
      <c r="Y1023" s="33" t="str">
        <f t="shared" si="46"/>
        <v/>
      </c>
      <c r="Z1023" s="33" t="str">
        <f>IF(T1023="","",IF(AND(T1023&lt;&gt;'Tabelas auxiliares'!$B$240,T1023&lt;&gt;'Tabelas auxiliares'!$B$241,T1023&lt;&gt;'Tabelas auxiliares'!$C$240,T1023&lt;&gt;'Tabelas auxiliares'!$C$241,T1023&lt;&gt;'Tabelas auxiliares'!$D$240),"FOLHA DE PESSOAL",IF(Y1023='Tabelas auxiliares'!$A$241,"CUSTEIO",IF(Y1023='Tabelas auxiliares'!$A$240,"INVESTIMENTO","ERRO - VERIFICAR"))))</f>
        <v/>
      </c>
      <c r="AA1023" s="46" t="str">
        <f t="shared" si="47"/>
        <v/>
      </c>
      <c r="AB1023" s="206"/>
      <c r="AC1023" s="206"/>
      <c r="AD1023" s="26"/>
      <c r="AE1023" s="54" t="str">
        <f t="shared" si="45"/>
        <v/>
      </c>
    </row>
    <row r="1024" spans="6:31" x14ac:dyDescent="0.25">
      <c r="F1024" s="33" t="str">
        <f>IFERROR(VLOOKUP(D1024,'Tabelas auxiliares'!$A$3:$B$62,2,FALSE),"")</f>
        <v/>
      </c>
      <c r="G1024" s="33" t="str">
        <f>IFERROR(VLOOKUP($B1024,'Tabelas auxiliares'!$A$66:$C$106,2,FALSE),"")</f>
        <v/>
      </c>
      <c r="H1024" s="33" t="str">
        <f>IFERROR(VLOOKUP($B1024,'Tabelas auxiliares'!$A$66:$C$106,3,FALSE),"")</f>
        <v/>
      </c>
      <c r="Y1024" s="33" t="str">
        <f t="shared" si="46"/>
        <v/>
      </c>
      <c r="Z1024" s="33" t="str">
        <f>IF(T1024="","",IF(AND(T1024&lt;&gt;'Tabelas auxiliares'!$B$240,T1024&lt;&gt;'Tabelas auxiliares'!$B$241,T1024&lt;&gt;'Tabelas auxiliares'!$C$240,T1024&lt;&gt;'Tabelas auxiliares'!$C$241,T1024&lt;&gt;'Tabelas auxiliares'!$D$240),"FOLHA DE PESSOAL",IF(Y1024='Tabelas auxiliares'!$A$241,"CUSTEIO",IF(Y1024='Tabelas auxiliares'!$A$240,"INVESTIMENTO","ERRO - VERIFICAR"))))</f>
        <v/>
      </c>
      <c r="AA1024" s="46" t="str">
        <f t="shared" si="47"/>
        <v/>
      </c>
      <c r="AB1024" s="206"/>
      <c r="AC1024" s="206"/>
      <c r="AD1024" s="26"/>
      <c r="AE1024" s="54" t="str">
        <f t="shared" si="45"/>
        <v/>
      </c>
    </row>
    <row r="1025" spans="6:31" x14ac:dyDescent="0.25">
      <c r="F1025" s="33" t="str">
        <f>IFERROR(VLOOKUP(D1025,'Tabelas auxiliares'!$A$3:$B$62,2,FALSE),"")</f>
        <v/>
      </c>
      <c r="G1025" s="33" t="str">
        <f>IFERROR(VLOOKUP($B1025,'Tabelas auxiliares'!$A$66:$C$106,2,FALSE),"")</f>
        <v/>
      </c>
      <c r="H1025" s="33" t="str">
        <f>IFERROR(VLOOKUP($B1025,'Tabelas auxiliares'!$A$66:$C$106,3,FALSE),"")</f>
        <v/>
      </c>
      <c r="Y1025" s="33" t="str">
        <f t="shared" si="46"/>
        <v/>
      </c>
      <c r="Z1025" s="33" t="str">
        <f>IF(T1025="","",IF(AND(T1025&lt;&gt;'Tabelas auxiliares'!$B$240,T1025&lt;&gt;'Tabelas auxiliares'!$B$241,T1025&lt;&gt;'Tabelas auxiliares'!$C$240,T1025&lt;&gt;'Tabelas auxiliares'!$C$241,T1025&lt;&gt;'Tabelas auxiliares'!$D$240),"FOLHA DE PESSOAL",IF(Y1025='Tabelas auxiliares'!$A$241,"CUSTEIO",IF(Y1025='Tabelas auxiliares'!$A$240,"INVESTIMENTO","ERRO - VERIFICAR"))))</f>
        <v/>
      </c>
      <c r="AA1025" s="46" t="str">
        <f t="shared" si="47"/>
        <v/>
      </c>
      <c r="AB1025" s="206"/>
      <c r="AC1025" s="206"/>
      <c r="AD1025" s="26"/>
      <c r="AE1025" s="54" t="str">
        <f t="shared" si="45"/>
        <v/>
      </c>
    </row>
    <row r="1026" spans="6:31" x14ac:dyDescent="0.25">
      <c r="F1026" s="33" t="str">
        <f>IFERROR(VLOOKUP(D1026,'Tabelas auxiliares'!$A$3:$B$62,2,FALSE),"")</f>
        <v/>
      </c>
      <c r="G1026" s="33" t="str">
        <f>IFERROR(VLOOKUP($B1026,'Tabelas auxiliares'!$A$66:$C$106,2,FALSE),"")</f>
        <v/>
      </c>
      <c r="H1026" s="33" t="str">
        <f>IFERROR(VLOOKUP($B1026,'Tabelas auxiliares'!$A$66:$C$106,3,FALSE),"")</f>
        <v/>
      </c>
      <c r="Y1026" s="33" t="str">
        <f t="shared" si="46"/>
        <v/>
      </c>
      <c r="Z1026" s="33" t="str">
        <f>IF(T1026="","",IF(AND(T1026&lt;&gt;'Tabelas auxiliares'!$B$240,T1026&lt;&gt;'Tabelas auxiliares'!$B$241,T1026&lt;&gt;'Tabelas auxiliares'!$C$240,T1026&lt;&gt;'Tabelas auxiliares'!$C$241,T1026&lt;&gt;'Tabelas auxiliares'!$D$240),"FOLHA DE PESSOAL",IF(Y1026='Tabelas auxiliares'!$A$241,"CUSTEIO",IF(Y1026='Tabelas auxiliares'!$A$240,"INVESTIMENTO","ERRO - VERIFICAR"))))</f>
        <v/>
      </c>
      <c r="AA1026" s="46" t="str">
        <f t="shared" si="47"/>
        <v/>
      </c>
      <c r="AB1026" s="206"/>
      <c r="AC1026" s="206"/>
      <c r="AD1026" s="26"/>
      <c r="AE1026" s="54" t="str">
        <f t="shared" si="45"/>
        <v/>
      </c>
    </row>
    <row r="1027" spans="6:31" x14ac:dyDescent="0.25">
      <c r="F1027" s="33" t="str">
        <f>IFERROR(VLOOKUP(D1027,'Tabelas auxiliares'!$A$3:$B$62,2,FALSE),"")</f>
        <v/>
      </c>
      <c r="G1027" s="33" t="str">
        <f>IFERROR(VLOOKUP($B1027,'Tabelas auxiliares'!$A$66:$C$106,2,FALSE),"")</f>
        <v/>
      </c>
      <c r="H1027" s="33" t="str">
        <f>IFERROR(VLOOKUP($B1027,'Tabelas auxiliares'!$A$66:$C$106,3,FALSE),"")</f>
        <v/>
      </c>
      <c r="Y1027" s="33" t="str">
        <f t="shared" si="46"/>
        <v/>
      </c>
      <c r="Z1027" s="33" t="str">
        <f>IF(T1027="","",IF(AND(T1027&lt;&gt;'Tabelas auxiliares'!$B$240,T1027&lt;&gt;'Tabelas auxiliares'!$B$241,T1027&lt;&gt;'Tabelas auxiliares'!$C$240,T1027&lt;&gt;'Tabelas auxiliares'!$C$241,T1027&lt;&gt;'Tabelas auxiliares'!$D$240),"FOLHA DE PESSOAL",IF(Y1027='Tabelas auxiliares'!$A$241,"CUSTEIO",IF(Y1027='Tabelas auxiliares'!$A$240,"INVESTIMENTO","ERRO - VERIFICAR"))))</f>
        <v/>
      </c>
      <c r="AA1027" s="46" t="str">
        <f t="shared" si="47"/>
        <v/>
      </c>
      <c r="AB1027" s="206"/>
      <c r="AC1027" s="206"/>
      <c r="AD1027" s="26"/>
      <c r="AE1027" s="54" t="str">
        <f t="shared" si="45"/>
        <v/>
      </c>
    </row>
    <row r="1028" spans="6:31" x14ac:dyDescent="0.25">
      <c r="F1028" s="33" t="str">
        <f>IFERROR(VLOOKUP(D1028,'Tabelas auxiliares'!$A$3:$B$62,2,FALSE),"")</f>
        <v/>
      </c>
      <c r="G1028" s="33" t="str">
        <f>IFERROR(VLOOKUP($B1028,'Tabelas auxiliares'!$A$66:$C$106,2,FALSE),"")</f>
        <v/>
      </c>
      <c r="H1028" s="33" t="str">
        <f>IFERROR(VLOOKUP($B1028,'Tabelas auxiliares'!$A$66:$C$106,3,FALSE),"")</f>
        <v/>
      </c>
      <c r="Y1028" s="33" t="str">
        <f t="shared" si="46"/>
        <v/>
      </c>
      <c r="Z1028" s="33" t="str">
        <f>IF(T1028="","",IF(AND(T1028&lt;&gt;'Tabelas auxiliares'!$B$240,T1028&lt;&gt;'Tabelas auxiliares'!$B$241,T1028&lt;&gt;'Tabelas auxiliares'!$C$240,T1028&lt;&gt;'Tabelas auxiliares'!$C$241,T1028&lt;&gt;'Tabelas auxiliares'!$D$240),"FOLHA DE PESSOAL",IF(Y1028='Tabelas auxiliares'!$A$241,"CUSTEIO",IF(Y1028='Tabelas auxiliares'!$A$240,"INVESTIMENTO","ERRO - VERIFICAR"))))</f>
        <v/>
      </c>
      <c r="AA1028" s="46" t="str">
        <f t="shared" si="47"/>
        <v/>
      </c>
      <c r="AB1028" s="206"/>
      <c r="AC1028" s="206"/>
      <c r="AD1028" s="26"/>
      <c r="AE1028" s="54" t="str">
        <f t="shared" si="45"/>
        <v/>
      </c>
    </row>
    <row r="1029" spans="6:31" x14ac:dyDescent="0.25">
      <c r="F1029" s="33" t="str">
        <f>IFERROR(VLOOKUP(D1029,'Tabelas auxiliares'!$A$3:$B$62,2,FALSE),"")</f>
        <v/>
      </c>
      <c r="G1029" s="33" t="str">
        <f>IFERROR(VLOOKUP($B1029,'Tabelas auxiliares'!$A$66:$C$106,2,FALSE),"")</f>
        <v/>
      </c>
      <c r="H1029" s="33" t="str">
        <f>IFERROR(VLOOKUP($B1029,'Tabelas auxiliares'!$A$66:$C$106,3,FALSE),"")</f>
        <v/>
      </c>
      <c r="Y1029" s="33" t="str">
        <f t="shared" si="46"/>
        <v/>
      </c>
      <c r="Z1029" s="33" t="str">
        <f>IF(T1029="","",IF(AND(T1029&lt;&gt;'Tabelas auxiliares'!$B$240,T1029&lt;&gt;'Tabelas auxiliares'!$B$241,T1029&lt;&gt;'Tabelas auxiliares'!$C$240,T1029&lt;&gt;'Tabelas auxiliares'!$C$241,T1029&lt;&gt;'Tabelas auxiliares'!$D$240),"FOLHA DE PESSOAL",IF(Y1029='Tabelas auxiliares'!$A$241,"CUSTEIO",IF(Y1029='Tabelas auxiliares'!$A$240,"INVESTIMENTO","ERRO - VERIFICAR"))))</f>
        <v/>
      </c>
      <c r="AA1029" s="46" t="str">
        <f t="shared" si="47"/>
        <v/>
      </c>
      <c r="AB1029" s="206"/>
      <c r="AC1029" s="206"/>
      <c r="AD1029" s="26"/>
      <c r="AE1029" s="54" t="str">
        <f t="shared" ref="AE1029:AE1092" si="48">LEFT(X1029,4)</f>
        <v/>
      </c>
    </row>
    <row r="1030" spans="6:31" x14ac:dyDescent="0.25">
      <c r="F1030" s="33" t="str">
        <f>IFERROR(VLOOKUP(D1030,'Tabelas auxiliares'!$A$3:$B$62,2,FALSE),"")</f>
        <v/>
      </c>
      <c r="G1030" s="33" t="str">
        <f>IFERROR(VLOOKUP($B1030,'Tabelas auxiliares'!$A$66:$C$106,2,FALSE),"")</f>
        <v/>
      </c>
      <c r="H1030" s="33" t="str">
        <f>IFERROR(VLOOKUP($B1030,'Tabelas auxiliares'!$A$66:$C$106,3,FALSE),"")</f>
        <v/>
      </c>
      <c r="Y1030" s="33" t="str">
        <f t="shared" si="46"/>
        <v/>
      </c>
      <c r="Z1030" s="33" t="str">
        <f>IF(T1030="","",IF(AND(T1030&lt;&gt;'Tabelas auxiliares'!$B$240,T1030&lt;&gt;'Tabelas auxiliares'!$B$241,T1030&lt;&gt;'Tabelas auxiliares'!$C$240,T1030&lt;&gt;'Tabelas auxiliares'!$C$241,T1030&lt;&gt;'Tabelas auxiliares'!$D$240),"FOLHA DE PESSOAL",IF(Y1030='Tabelas auxiliares'!$A$241,"CUSTEIO",IF(Y1030='Tabelas auxiliares'!$A$240,"INVESTIMENTO","ERRO - VERIFICAR"))))</f>
        <v/>
      </c>
      <c r="AA1030" s="46" t="str">
        <f t="shared" si="47"/>
        <v/>
      </c>
      <c r="AB1030" s="206"/>
      <c r="AC1030" s="206"/>
      <c r="AD1030" s="26"/>
      <c r="AE1030" s="54" t="str">
        <f t="shared" si="48"/>
        <v/>
      </c>
    </row>
    <row r="1031" spans="6:31" x14ac:dyDescent="0.25">
      <c r="F1031" s="33" t="str">
        <f>IFERROR(VLOOKUP(D1031,'Tabelas auxiliares'!$A$3:$B$62,2,FALSE),"")</f>
        <v/>
      </c>
      <c r="G1031" s="33" t="str">
        <f>IFERROR(VLOOKUP($B1031,'Tabelas auxiliares'!$A$66:$C$106,2,FALSE),"")</f>
        <v/>
      </c>
      <c r="H1031" s="33" t="str">
        <f>IFERROR(VLOOKUP($B1031,'Tabelas auxiliares'!$A$66:$C$106,3,FALSE),"")</f>
        <v/>
      </c>
      <c r="Y1031" s="33" t="str">
        <f t="shared" si="46"/>
        <v/>
      </c>
      <c r="Z1031" s="33" t="str">
        <f>IF(T1031="","",IF(AND(T1031&lt;&gt;'Tabelas auxiliares'!$B$240,T1031&lt;&gt;'Tabelas auxiliares'!$B$241,T1031&lt;&gt;'Tabelas auxiliares'!$C$240,T1031&lt;&gt;'Tabelas auxiliares'!$C$241,T1031&lt;&gt;'Tabelas auxiliares'!$D$240),"FOLHA DE PESSOAL",IF(Y1031='Tabelas auxiliares'!$A$241,"CUSTEIO",IF(Y1031='Tabelas auxiliares'!$A$240,"INVESTIMENTO","ERRO - VERIFICAR"))))</f>
        <v/>
      </c>
      <c r="AA1031" s="46" t="str">
        <f t="shared" si="47"/>
        <v/>
      </c>
      <c r="AB1031" s="206"/>
      <c r="AC1031" s="206"/>
      <c r="AD1031" s="26"/>
      <c r="AE1031" s="54" t="str">
        <f t="shared" si="48"/>
        <v/>
      </c>
    </row>
    <row r="1032" spans="6:31" x14ac:dyDescent="0.25">
      <c r="F1032" s="33" t="str">
        <f>IFERROR(VLOOKUP(D1032,'Tabelas auxiliares'!$A$3:$B$62,2,FALSE),"")</f>
        <v/>
      </c>
      <c r="G1032" s="33" t="str">
        <f>IFERROR(VLOOKUP($B1032,'Tabelas auxiliares'!$A$66:$C$106,2,FALSE),"")</f>
        <v/>
      </c>
      <c r="H1032" s="33" t="str">
        <f>IFERROR(VLOOKUP($B1032,'Tabelas auxiliares'!$A$66:$C$106,3,FALSE),"")</f>
        <v/>
      </c>
      <c r="Y1032" s="33" t="str">
        <f t="shared" si="46"/>
        <v/>
      </c>
      <c r="Z1032" s="33" t="str">
        <f>IF(T1032="","",IF(AND(T1032&lt;&gt;'Tabelas auxiliares'!$B$240,T1032&lt;&gt;'Tabelas auxiliares'!$B$241,T1032&lt;&gt;'Tabelas auxiliares'!$C$240,T1032&lt;&gt;'Tabelas auxiliares'!$C$241,T1032&lt;&gt;'Tabelas auxiliares'!$D$240),"FOLHA DE PESSOAL",IF(Y1032='Tabelas auxiliares'!$A$241,"CUSTEIO",IF(Y1032='Tabelas auxiliares'!$A$240,"INVESTIMENTO","ERRO - VERIFICAR"))))</f>
        <v/>
      </c>
      <c r="AA1032" s="46" t="str">
        <f t="shared" si="47"/>
        <v/>
      </c>
      <c r="AB1032" s="206"/>
      <c r="AC1032" s="206"/>
      <c r="AD1032" s="26"/>
      <c r="AE1032" s="54" t="str">
        <f t="shared" si="48"/>
        <v/>
      </c>
    </row>
    <row r="1033" spans="6:31" x14ac:dyDescent="0.25">
      <c r="F1033" s="33" t="str">
        <f>IFERROR(VLOOKUP(D1033,'Tabelas auxiliares'!$A$3:$B$62,2,FALSE),"")</f>
        <v/>
      </c>
      <c r="G1033" s="33" t="str">
        <f>IFERROR(VLOOKUP($B1033,'Tabelas auxiliares'!$A$66:$C$106,2,FALSE),"")</f>
        <v/>
      </c>
      <c r="H1033" s="33" t="str">
        <f>IFERROR(VLOOKUP($B1033,'Tabelas auxiliares'!$A$66:$C$106,3,FALSE),"")</f>
        <v/>
      </c>
      <c r="Y1033" s="33" t="str">
        <f t="shared" si="46"/>
        <v/>
      </c>
      <c r="Z1033" s="33" t="str">
        <f>IF(T1033="","",IF(AND(T1033&lt;&gt;'Tabelas auxiliares'!$B$240,T1033&lt;&gt;'Tabelas auxiliares'!$B$241,T1033&lt;&gt;'Tabelas auxiliares'!$C$240,T1033&lt;&gt;'Tabelas auxiliares'!$C$241,T1033&lt;&gt;'Tabelas auxiliares'!$D$240),"FOLHA DE PESSOAL",IF(Y1033='Tabelas auxiliares'!$A$241,"CUSTEIO",IF(Y1033='Tabelas auxiliares'!$A$240,"INVESTIMENTO","ERRO - VERIFICAR"))))</f>
        <v/>
      </c>
      <c r="AA1033" s="46" t="str">
        <f t="shared" si="47"/>
        <v/>
      </c>
      <c r="AB1033" s="206"/>
      <c r="AC1033" s="206"/>
      <c r="AD1033" s="26"/>
      <c r="AE1033" s="54" t="str">
        <f t="shared" si="48"/>
        <v/>
      </c>
    </row>
    <row r="1034" spans="6:31" x14ac:dyDescent="0.25">
      <c r="F1034" s="33" t="str">
        <f>IFERROR(VLOOKUP(D1034,'Tabelas auxiliares'!$A$3:$B$62,2,FALSE),"")</f>
        <v/>
      </c>
      <c r="G1034" s="33" t="str">
        <f>IFERROR(VLOOKUP($B1034,'Tabelas auxiliares'!$A$66:$C$106,2,FALSE),"")</f>
        <v/>
      </c>
      <c r="H1034" s="33" t="str">
        <f>IFERROR(VLOOKUP($B1034,'Tabelas auxiliares'!$A$66:$C$106,3,FALSE),"")</f>
        <v/>
      </c>
      <c r="Y1034" s="33" t="str">
        <f t="shared" si="46"/>
        <v/>
      </c>
      <c r="Z1034" s="33" t="str">
        <f>IF(T1034="","",IF(AND(T1034&lt;&gt;'Tabelas auxiliares'!$B$240,T1034&lt;&gt;'Tabelas auxiliares'!$B$241,T1034&lt;&gt;'Tabelas auxiliares'!$C$240,T1034&lt;&gt;'Tabelas auxiliares'!$C$241,T1034&lt;&gt;'Tabelas auxiliares'!$D$240),"FOLHA DE PESSOAL",IF(Y1034='Tabelas auxiliares'!$A$241,"CUSTEIO",IF(Y1034='Tabelas auxiliares'!$A$240,"INVESTIMENTO","ERRO - VERIFICAR"))))</f>
        <v/>
      </c>
      <c r="AA1034" s="46" t="str">
        <f t="shared" si="47"/>
        <v/>
      </c>
      <c r="AB1034" s="206"/>
      <c r="AC1034" s="206"/>
      <c r="AD1034" s="26"/>
      <c r="AE1034" s="54" t="str">
        <f t="shared" si="48"/>
        <v/>
      </c>
    </row>
    <row r="1035" spans="6:31" x14ac:dyDescent="0.25">
      <c r="F1035" s="33" t="str">
        <f>IFERROR(VLOOKUP(D1035,'Tabelas auxiliares'!$A$3:$B$62,2,FALSE),"")</f>
        <v/>
      </c>
      <c r="G1035" s="33" t="str">
        <f>IFERROR(VLOOKUP($B1035,'Tabelas auxiliares'!$A$66:$C$106,2,FALSE),"")</f>
        <v/>
      </c>
      <c r="H1035" s="33" t="str">
        <f>IFERROR(VLOOKUP($B1035,'Tabelas auxiliares'!$A$66:$C$106,3,FALSE),"")</f>
        <v/>
      </c>
      <c r="Y1035" s="33" t="str">
        <f t="shared" si="46"/>
        <v/>
      </c>
      <c r="Z1035" s="33" t="str">
        <f>IF(T1035="","",IF(AND(T1035&lt;&gt;'Tabelas auxiliares'!$B$240,T1035&lt;&gt;'Tabelas auxiliares'!$B$241,T1035&lt;&gt;'Tabelas auxiliares'!$C$240,T1035&lt;&gt;'Tabelas auxiliares'!$C$241,T1035&lt;&gt;'Tabelas auxiliares'!$D$240),"FOLHA DE PESSOAL",IF(Y1035='Tabelas auxiliares'!$A$241,"CUSTEIO",IF(Y1035='Tabelas auxiliares'!$A$240,"INVESTIMENTO","ERRO - VERIFICAR"))))</f>
        <v/>
      </c>
      <c r="AA1035" s="46" t="str">
        <f t="shared" si="47"/>
        <v/>
      </c>
      <c r="AB1035" s="206"/>
      <c r="AC1035" s="206"/>
      <c r="AD1035" s="26"/>
      <c r="AE1035" s="54" t="str">
        <f t="shared" si="48"/>
        <v/>
      </c>
    </row>
    <row r="1036" spans="6:31" x14ac:dyDescent="0.25">
      <c r="F1036" s="33" t="str">
        <f>IFERROR(VLOOKUP(D1036,'Tabelas auxiliares'!$A$3:$B$62,2,FALSE),"")</f>
        <v/>
      </c>
      <c r="G1036" s="33" t="str">
        <f>IFERROR(VLOOKUP($B1036,'Tabelas auxiliares'!$A$66:$C$106,2,FALSE),"")</f>
        <v/>
      </c>
      <c r="H1036" s="33" t="str">
        <f>IFERROR(VLOOKUP($B1036,'Tabelas auxiliares'!$A$66:$C$106,3,FALSE),"")</f>
        <v/>
      </c>
      <c r="Y1036" s="33" t="str">
        <f t="shared" si="46"/>
        <v/>
      </c>
      <c r="Z1036" s="33" t="str">
        <f>IF(T1036="","",IF(AND(T1036&lt;&gt;'Tabelas auxiliares'!$B$240,T1036&lt;&gt;'Tabelas auxiliares'!$B$241,T1036&lt;&gt;'Tabelas auxiliares'!$C$240,T1036&lt;&gt;'Tabelas auxiliares'!$C$241,T1036&lt;&gt;'Tabelas auxiliares'!$D$240),"FOLHA DE PESSOAL",IF(Y1036='Tabelas auxiliares'!$A$241,"CUSTEIO",IF(Y1036='Tabelas auxiliares'!$A$240,"INVESTIMENTO","ERRO - VERIFICAR"))))</f>
        <v/>
      </c>
      <c r="AA1036" s="46" t="str">
        <f t="shared" si="47"/>
        <v/>
      </c>
      <c r="AB1036" s="206"/>
      <c r="AC1036" s="206"/>
      <c r="AE1036" s="54" t="str">
        <f t="shared" si="48"/>
        <v/>
      </c>
    </row>
    <row r="1037" spans="6:31" x14ac:dyDescent="0.25">
      <c r="F1037" s="33" t="str">
        <f>IFERROR(VLOOKUP(D1037,'Tabelas auxiliares'!$A$3:$B$62,2,FALSE),"")</f>
        <v/>
      </c>
      <c r="G1037" s="33" t="str">
        <f>IFERROR(VLOOKUP($B1037,'Tabelas auxiliares'!$A$66:$C$106,2,FALSE),"")</f>
        <v/>
      </c>
      <c r="H1037" s="33" t="str">
        <f>IFERROR(VLOOKUP($B1037,'Tabelas auxiliares'!$A$66:$C$106,3,FALSE),"")</f>
        <v/>
      </c>
      <c r="Y1037" s="33" t="str">
        <f t="shared" si="46"/>
        <v/>
      </c>
      <c r="Z1037" s="33" t="str">
        <f>IF(T1037="","",IF(AND(T1037&lt;&gt;'Tabelas auxiliares'!$B$240,T1037&lt;&gt;'Tabelas auxiliares'!$B$241,T1037&lt;&gt;'Tabelas auxiliares'!$C$240,T1037&lt;&gt;'Tabelas auxiliares'!$C$241,T1037&lt;&gt;'Tabelas auxiliares'!$D$240),"FOLHA DE PESSOAL",IF(Y1037='Tabelas auxiliares'!$A$241,"CUSTEIO",IF(Y1037='Tabelas auxiliares'!$A$240,"INVESTIMENTO","ERRO - VERIFICAR"))))</f>
        <v/>
      </c>
      <c r="AA1037" s="46" t="str">
        <f t="shared" si="47"/>
        <v/>
      </c>
      <c r="AB1037" s="206"/>
      <c r="AC1037" s="206"/>
      <c r="AD1037" s="26"/>
      <c r="AE1037" s="54" t="str">
        <f t="shared" si="48"/>
        <v/>
      </c>
    </row>
    <row r="1038" spans="6:31" x14ac:dyDescent="0.25">
      <c r="F1038" s="33" t="str">
        <f>IFERROR(VLOOKUP(D1038,'Tabelas auxiliares'!$A$3:$B$62,2,FALSE),"")</f>
        <v/>
      </c>
      <c r="G1038" s="33" t="str">
        <f>IFERROR(VLOOKUP($B1038,'Tabelas auxiliares'!$A$66:$C$106,2,FALSE),"")</f>
        <v/>
      </c>
      <c r="H1038" s="33" t="str">
        <f>IFERROR(VLOOKUP($B1038,'Tabelas auxiliares'!$A$66:$C$106,3,FALSE),"")</f>
        <v/>
      </c>
      <c r="Y1038" s="33" t="str">
        <f t="shared" si="46"/>
        <v/>
      </c>
      <c r="Z1038" s="33" t="str">
        <f>IF(T1038="","",IF(AND(T1038&lt;&gt;'Tabelas auxiliares'!$B$240,T1038&lt;&gt;'Tabelas auxiliares'!$B$241,T1038&lt;&gt;'Tabelas auxiliares'!$C$240,T1038&lt;&gt;'Tabelas auxiliares'!$C$241,T1038&lt;&gt;'Tabelas auxiliares'!$D$240),"FOLHA DE PESSOAL",IF(Y1038='Tabelas auxiliares'!$A$241,"CUSTEIO",IF(Y1038='Tabelas auxiliares'!$A$240,"INVESTIMENTO","ERRO - VERIFICAR"))))</f>
        <v/>
      </c>
      <c r="AA1038" s="46" t="str">
        <f t="shared" si="47"/>
        <v/>
      </c>
      <c r="AB1038" s="206"/>
      <c r="AC1038" s="206"/>
      <c r="AD1038" s="26"/>
      <c r="AE1038" s="54" t="str">
        <f t="shared" si="48"/>
        <v/>
      </c>
    </row>
    <row r="1039" spans="6:31" x14ac:dyDescent="0.25">
      <c r="F1039" s="33" t="str">
        <f>IFERROR(VLOOKUP(D1039,'Tabelas auxiliares'!$A$3:$B$62,2,FALSE),"")</f>
        <v/>
      </c>
      <c r="G1039" s="33" t="str">
        <f>IFERROR(VLOOKUP($B1039,'Tabelas auxiliares'!$A$66:$C$106,2,FALSE),"")</f>
        <v/>
      </c>
      <c r="H1039" s="33" t="str">
        <f>IFERROR(VLOOKUP($B1039,'Tabelas auxiliares'!$A$66:$C$106,3,FALSE),"")</f>
        <v/>
      </c>
      <c r="Y1039" s="33" t="str">
        <f t="shared" si="46"/>
        <v/>
      </c>
      <c r="Z1039" s="33" t="str">
        <f>IF(T1039="","",IF(AND(T1039&lt;&gt;'Tabelas auxiliares'!$B$240,T1039&lt;&gt;'Tabelas auxiliares'!$B$241,T1039&lt;&gt;'Tabelas auxiliares'!$C$240,T1039&lt;&gt;'Tabelas auxiliares'!$C$241,T1039&lt;&gt;'Tabelas auxiliares'!$D$240),"FOLHA DE PESSOAL",IF(Y1039='Tabelas auxiliares'!$A$241,"CUSTEIO",IF(Y1039='Tabelas auxiliares'!$A$240,"INVESTIMENTO","ERRO - VERIFICAR"))))</f>
        <v/>
      </c>
      <c r="AA1039" s="46" t="str">
        <f t="shared" si="47"/>
        <v/>
      </c>
      <c r="AB1039" s="206"/>
      <c r="AC1039" s="206"/>
      <c r="AD1039" s="26"/>
      <c r="AE1039" s="54" t="str">
        <f t="shared" si="48"/>
        <v/>
      </c>
    </row>
    <row r="1040" spans="6:31" x14ac:dyDescent="0.25">
      <c r="F1040" s="33" t="str">
        <f>IFERROR(VLOOKUP(D1040,'Tabelas auxiliares'!$A$3:$B$62,2,FALSE),"")</f>
        <v/>
      </c>
      <c r="G1040" s="33" t="str">
        <f>IFERROR(VLOOKUP($B1040,'Tabelas auxiliares'!$A$66:$C$106,2,FALSE),"")</f>
        <v/>
      </c>
      <c r="H1040" s="33" t="str">
        <f>IFERROR(VLOOKUP($B1040,'Tabelas auxiliares'!$A$66:$C$106,3,FALSE),"")</f>
        <v/>
      </c>
      <c r="Y1040" s="33" t="str">
        <f t="shared" si="46"/>
        <v/>
      </c>
      <c r="Z1040" s="33" t="str">
        <f>IF(T1040="","",IF(AND(T1040&lt;&gt;'Tabelas auxiliares'!$B$240,T1040&lt;&gt;'Tabelas auxiliares'!$B$241,T1040&lt;&gt;'Tabelas auxiliares'!$C$240,T1040&lt;&gt;'Tabelas auxiliares'!$C$241,T1040&lt;&gt;'Tabelas auxiliares'!$D$240),"FOLHA DE PESSOAL",IF(Y1040='Tabelas auxiliares'!$A$241,"CUSTEIO",IF(Y1040='Tabelas auxiliares'!$A$240,"INVESTIMENTO","ERRO - VERIFICAR"))))</f>
        <v/>
      </c>
      <c r="AA1040" s="46" t="str">
        <f t="shared" si="47"/>
        <v/>
      </c>
      <c r="AB1040" s="206"/>
      <c r="AC1040" s="206"/>
      <c r="AD1040" s="26"/>
      <c r="AE1040" s="54" t="str">
        <f t="shared" si="48"/>
        <v/>
      </c>
    </row>
    <row r="1041" spans="6:31" x14ac:dyDescent="0.25">
      <c r="F1041" s="33" t="str">
        <f>IFERROR(VLOOKUP(D1041,'Tabelas auxiliares'!$A$3:$B$62,2,FALSE),"")</f>
        <v/>
      </c>
      <c r="G1041" s="33" t="str">
        <f>IFERROR(VLOOKUP($B1041,'Tabelas auxiliares'!$A$66:$C$106,2,FALSE),"")</f>
        <v/>
      </c>
      <c r="H1041" s="33" t="str">
        <f>IFERROR(VLOOKUP($B1041,'Tabelas auxiliares'!$A$66:$C$106,3,FALSE),"")</f>
        <v/>
      </c>
      <c r="Y1041" s="33" t="str">
        <f t="shared" si="46"/>
        <v/>
      </c>
      <c r="Z1041" s="33" t="str">
        <f>IF(T1041="","",IF(AND(T1041&lt;&gt;'Tabelas auxiliares'!$B$240,T1041&lt;&gt;'Tabelas auxiliares'!$B$241,T1041&lt;&gt;'Tabelas auxiliares'!$C$240,T1041&lt;&gt;'Tabelas auxiliares'!$C$241,T1041&lt;&gt;'Tabelas auxiliares'!$D$240),"FOLHA DE PESSOAL",IF(Y1041='Tabelas auxiliares'!$A$241,"CUSTEIO",IF(Y1041='Tabelas auxiliares'!$A$240,"INVESTIMENTO","ERRO - VERIFICAR"))))</f>
        <v/>
      </c>
      <c r="AA1041" s="46" t="str">
        <f t="shared" si="47"/>
        <v/>
      </c>
      <c r="AB1041" s="206"/>
      <c r="AC1041" s="206"/>
      <c r="AD1041" s="26"/>
      <c r="AE1041" s="54" t="str">
        <f t="shared" si="48"/>
        <v/>
      </c>
    </row>
    <row r="1042" spans="6:31" x14ac:dyDescent="0.25">
      <c r="F1042" s="33" t="str">
        <f>IFERROR(VLOOKUP(D1042,'Tabelas auxiliares'!$A$3:$B$62,2,FALSE),"")</f>
        <v/>
      </c>
      <c r="G1042" s="33" t="str">
        <f>IFERROR(VLOOKUP($B1042,'Tabelas auxiliares'!$A$66:$C$106,2,FALSE),"")</f>
        <v/>
      </c>
      <c r="H1042" s="33" t="str">
        <f>IFERROR(VLOOKUP($B1042,'Tabelas auxiliares'!$A$66:$C$106,3,FALSE),"")</f>
        <v/>
      </c>
      <c r="Y1042" s="33" t="str">
        <f t="shared" si="46"/>
        <v/>
      </c>
      <c r="Z1042" s="33" t="str">
        <f>IF(T1042="","",IF(AND(T1042&lt;&gt;'Tabelas auxiliares'!$B$240,T1042&lt;&gt;'Tabelas auxiliares'!$B$241,T1042&lt;&gt;'Tabelas auxiliares'!$C$240,T1042&lt;&gt;'Tabelas auxiliares'!$C$241,T1042&lt;&gt;'Tabelas auxiliares'!$D$240),"FOLHA DE PESSOAL",IF(Y1042='Tabelas auxiliares'!$A$241,"CUSTEIO",IF(Y1042='Tabelas auxiliares'!$A$240,"INVESTIMENTO","ERRO - VERIFICAR"))))</f>
        <v/>
      </c>
      <c r="AA1042" s="46" t="str">
        <f t="shared" si="47"/>
        <v/>
      </c>
      <c r="AB1042" s="206"/>
      <c r="AC1042" s="206"/>
      <c r="AD1042" s="26"/>
      <c r="AE1042" s="54" t="str">
        <f t="shared" si="48"/>
        <v/>
      </c>
    </row>
    <row r="1043" spans="6:31" x14ac:dyDescent="0.25">
      <c r="F1043" s="33" t="str">
        <f>IFERROR(VLOOKUP(D1043,'Tabelas auxiliares'!$A$3:$B$62,2,FALSE),"")</f>
        <v/>
      </c>
      <c r="G1043" s="33" t="str">
        <f>IFERROR(VLOOKUP($B1043,'Tabelas auxiliares'!$A$66:$C$106,2,FALSE),"")</f>
        <v/>
      </c>
      <c r="H1043" s="33" t="str">
        <f>IFERROR(VLOOKUP($B1043,'Tabelas auxiliares'!$A$66:$C$106,3,FALSE),"")</f>
        <v/>
      </c>
      <c r="Y1043" s="33" t="str">
        <f t="shared" si="46"/>
        <v/>
      </c>
      <c r="Z1043" s="33" t="str">
        <f>IF(T1043="","",IF(AND(T1043&lt;&gt;'Tabelas auxiliares'!$B$240,T1043&lt;&gt;'Tabelas auxiliares'!$B$241,T1043&lt;&gt;'Tabelas auxiliares'!$C$240,T1043&lt;&gt;'Tabelas auxiliares'!$C$241,T1043&lt;&gt;'Tabelas auxiliares'!$D$240),"FOLHA DE PESSOAL",IF(Y1043='Tabelas auxiliares'!$A$241,"CUSTEIO",IF(Y1043='Tabelas auxiliares'!$A$240,"INVESTIMENTO","ERRO - VERIFICAR"))))</f>
        <v/>
      </c>
      <c r="AA1043" s="46" t="str">
        <f t="shared" si="47"/>
        <v/>
      </c>
      <c r="AB1043" s="206"/>
      <c r="AC1043" s="206"/>
      <c r="AD1043" s="26"/>
      <c r="AE1043" s="54" t="str">
        <f t="shared" si="48"/>
        <v/>
      </c>
    </row>
    <row r="1044" spans="6:31" x14ac:dyDescent="0.25">
      <c r="F1044" s="33" t="str">
        <f>IFERROR(VLOOKUP(D1044,'Tabelas auxiliares'!$A$3:$B$62,2,FALSE),"")</f>
        <v/>
      </c>
      <c r="G1044" s="33" t="str">
        <f>IFERROR(VLOOKUP($B1044,'Tabelas auxiliares'!$A$66:$C$106,2,FALSE),"")</f>
        <v/>
      </c>
      <c r="H1044" s="33" t="str">
        <f>IFERROR(VLOOKUP($B1044,'Tabelas auxiliares'!$A$66:$C$106,3,FALSE),"")</f>
        <v/>
      </c>
      <c r="Y1044" s="33" t="str">
        <f t="shared" si="46"/>
        <v/>
      </c>
      <c r="Z1044" s="33" t="str">
        <f>IF(T1044="","",IF(AND(T1044&lt;&gt;'Tabelas auxiliares'!$B$240,T1044&lt;&gt;'Tabelas auxiliares'!$B$241,T1044&lt;&gt;'Tabelas auxiliares'!$C$240,T1044&lt;&gt;'Tabelas auxiliares'!$C$241,T1044&lt;&gt;'Tabelas auxiliares'!$D$240),"FOLHA DE PESSOAL",IF(Y1044='Tabelas auxiliares'!$A$241,"CUSTEIO",IF(Y1044='Tabelas auxiliares'!$A$240,"INVESTIMENTO","ERRO - VERIFICAR"))))</f>
        <v/>
      </c>
      <c r="AA1044" s="46" t="str">
        <f t="shared" si="47"/>
        <v/>
      </c>
      <c r="AB1044" s="206"/>
      <c r="AC1044" s="206"/>
      <c r="AE1044" s="54" t="str">
        <f t="shared" si="48"/>
        <v/>
      </c>
    </row>
    <row r="1045" spans="6:31" x14ac:dyDescent="0.25">
      <c r="F1045" s="33" t="str">
        <f>IFERROR(VLOOKUP(D1045,'Tabelas auxiliares'!$A$3:$B$62,2,FALSE),"")</f>
        <v/>
      </c>
      <c r="G1045" s="33" t="str">
        <f>IFERROR(VLOOKUP($B1045,'Tabelas auxiliares'!$A$66:$C$106,2,FALSE),"")</f>
        <v/>
      </c>
      <c r="H1045" s="33" t="str">
        <f>IFERROR(VLOOKUP($B1045,'Tabelas auxiliares'!$A$66:$C$106,3,FALSE),"")</f>
        <v/>
      </c>
      <c r="Y1045" s="33" t="str">
        <f t="shared" si="46"/>
        <v/>
      </c>
      <c r="Z1045" s="33" t="str">
        <f>IF(T1045="","",IF(AND(T1045&lt;&gt;'Tabelas auxiliares'!$B$240,T1045&lt;&gt;'Tabelas auxiliares'!$B$241,T1045&lt;&gt;'Tabelas auxiliares'!$C$240,T1045&lt;&gt;'Tabelas auxiliares'!$C$241,T1045&lt;&gt;'Tabelas auxiliares'!$D$240),"FOLHA DE PESSOAL",IF(Y1045='Tabelas auxiliares'!$A$241,"CUSTEIO",IF(Y1045='Tabelas auxiliares'!$A$240,"INVESTIMENTO","ERRO - VERIFICAR"))))</f>
        <v/>
      </c>
      <c r="AA1045" s="46" t="str">
        <f t="shared" si="47"/>
        <v/>
      </c>
      <c r="AB1045" s="206"/>
      <c r="AC1045" s="206"/>
      <c r="AE1045" s="54" t="str">
        <f t="shared" si="48"/>
        <v/>
      </c>
    </row>
    <row r="1046" spans="6:31" x14ac:dyDescent="0.25">
      <c r="F1046" s="33" t="str">
        <f>IFERROR(VLOOKUP(D1046,'Tabelas auxiliares'!$A$3:$B$62,2,FALSE),"")</f>
        <v/>
      </c>
      <c r="G1046" s="33" t="str">
        <f>IFERROR(VLOOKUP($B1046,'Tabelas auxiliares'!$A$66:$C$106,2,FALSE),"")</f>
        <v/>
      </c>
      <c r="H1046" s="33" t="str">
        <f>IFERROR(VLOOKUP($B1046,'Tabelas auxiliares'!$A$66:$C$106,3,FALSE),"")</f>
        <v/>
      </c>
      <c r="Y1046" s="33" t="str">
        <f t="shared" si="46"/>
        <v/>
      </c>
      <c r="Z1046" s="33" t="str">
        <f>IF(T1046="","",IF(AND(T1046&lt;&gt;'Tabelas auxiliares'!$B$240,T1046&lt;&gt;'Tabelas auxiliares'!$B$241,T1046&lt;&gt;'Tabelas auxiliares'!$C$240,T1046&lt;&gt;'Tabelas auxiliares'!$C$241,T1046&lt;&gt;'Tabelas auxiliares'!$D$240),"FOLHA DE PESSOAL",IF(Y1046='Tabelas auxiliares'!$A$241,"CUSTEIO",IF(Y1046='Tabelas auxiliares'!$A$240,"INVESTIMENTO","ERRO - VERIFICAR"))))</f>
        <v/>
      </c>
      <c r="AA1046" s="46" t="str">
        <f t="shared" si="47"/>
        <v/>
      </c>
      <c r="AB1046" s="206"/>
      <c r="AC1046" s="206"/>
      <c r="AE1046" s="54" t="str">
        <f t="shared" si="48"/>
        <v/>
      </c>
    </row>
    <row r="1047" spans="6:31" x14ac:dyDescent="0.25">
      <c r="F1047" s="33" t="str">
        <f>IFERROR(VLOOKUP(D1047,'Tabelas auxiliares'!$A$3:$B$62,2,FALSE),"")</f>
        <v/>
      </c>
      <c r="G1047" s="33" t="str">
        <f>IFERROR(VLOOKUP($B1047,'Tabelas auxiliares'!$A$66:$C$106,2,FALSE),"")</f>
        <v/>
      </c>
      <c r="H1047" s="33" t="str">
        <f>IFERROR(VLOOKUP($B1047,'Tabelas auxiliares'!$A$66:$C$106,3,FALSE),"")</f>
        <v/>
      </c>
      <c r="Y1047" s="33" t="str">
        <f t="shared" si="46"/>
        <v/>
      </c>
      <c r="Z1047" s="33" t="str">
        <f>IF(T1047="","",IF(AND(T1047&lt;&gt;'Tabelas auxiliares'!$B$240,T1047&lt;&gt;'Tabelas auxiliares'!$B$241,T1047&lt;&gt;'Tabelas auxiliares'!$C$240,T1047&lt;&gt;'Tabelas auxiliares'!$C$241,T1047&lt;&gt;'Tabelas auxiliares'!$D$240),"FOLHA DE PESSOAL",IF(Y1047='Tabelas auxiliares'!$A$241,"CUSTEIO",IF(Y1047='Tabelas auxiliares'!$A$240,"INVESTIMENTO","ERRO - VERIFICAR"))))</f>
        <v/>
      </c>
      <c r="AA1047" s="46" t="str">
        <f t="shared" si="47"/>
        <v/>
      </c>
      <c r="AB1047" s="206"/>
      <c r="AC1047" s="206"/>
      <c r="AE1047" s="54" t="str">
        <f t="shared" si="48"/>
        <v/>
      </c>
    </row>
    <row r="1048" spans="6:31" x14ac:dyDescent="0.25">
      <c r="F1048" s="33" t="str">
        <f>IFERROR(VLOOKUP(D1048,'Tabelas auxiliares'!$A$3:$B$62,2,FALSE),"")</f>
        <v/>
      </c>
      <c r="G1048" s="33" t="str">
        <f>IFERROR(VLOOKUP($B1048,'Tabelas auxiliares'!$A$66:$C$106,2,FALSE),"")</f>
        <v/>
      </c>
      <c r="H1048" s="33" t="str">
        <f>IFERROR(VLOOKUP($B1048,'Tabelas auxiliares'!$A$66:$C$106,3,FALSE),"")</f>
        <v/>
      </c>
      <c r="Y1048" s="33" t="str">
        <f t="shared" si="46"/>
        <v/>
      </c>
      <c r="Z1048" s="33" t="str">
        <f>IF(T1048="","",IF(AND(T1048&lt;&gt;'Tabelas auxiliares'!$B$240,T1048&lt;&gt;'Tabelas auxiliares'!$B$241,T1048&lt;&gt;'Tabelas auxiliares'!$C$240,T1048&lt;&gt;'Tabelas auxiliares'!$C$241,T1048&lt;&gt;'Tabelas auxiliares'!$D$240),"FOLHA DE PESSOAL",IF(Y1048='Tabelas auxiliares'!$A$241,"CUSTEIO",IF(Y1048='Tabelas auxiliares'!$A$240,"INVESTIMENTO","ERRO - VERIFICAR"))))</f>
        <v/>
      </c>
      <c r="AA1048" s="46" t="str">
        <f t="shared" si="47"/>
        <v/>
      </c>
      <c r="AB1048" s="206"/>
      <c r="AC1048" s="206"/>
      <c r="AD1048" s="26"/>
      <c r="AE1048" s="54" t="str">
        <f t="shared" si="48"/>
        <v/>
      </c>
    </row>
    <row r="1049" spans="6:31" x14ac:dyDescent="0.25">
      <c r="F1049" s="33" t="str">
        <f>IFERROR(VLOOKUP(D1049,'Tabelas auxiliares'!$A$3:$B$62,2,FALSE),"")</f>
        <v/>
      </c>
      <c r="G1049" s="33" t="str">
        <f>IFERROR(VLOOKUP($B1049,'Tabelas auxiliares'!$A$66:$C$106,2,FALSE),"")</f>
        <v/>
      </c>
      <c r="H1049" s="33" t="str">
        <f>IFERROR(VLOOKUP($B1049,'Tabelas auxiliares'!$A$66:$C$106,3,FALSE),"")</f>
        <v/>
      </c>
      <c r="Y1049" s="33" t="str">
        <f t="shared" si="46"/>
        <v/>
      </c>
      <c r="Z1049" s="33" t="str">
        <f>IF(T1049="","",IF(AND(T1049&lt;&gt;'Tabelas auxiliares'!$B$240,T1049&lt;&gt;'Tabelas auxiliares'!$B$241,T1049&lt;&gt;'Tabelas auxiliares'!$C$240,T1049&lt;&gt;'Tabelas auxiliares'!$C$241,T1049&lt;&gt;'Tabelas auxiliares'!$D$240),"FOLHA DE PESSOAL",IF(Y1049='Tabelas auxiliares'!$A$241,"CUSTEIO",IF(Y1049='Tabelas auxiliares'!$A$240,"INVESTIMENTO","ERRO - VERIFICAR"))))</f>
        <v/>
      </c>
      <c r="AA1049" s="46" t="str">
        <f t="shared" si="47"/>
        <v/>
      </c>
      <c r="AB1049" s="206"/>
      <c r="AC1049" s="206"/>
      <c r="AE1049" s="54" t="str">
        <f t="shared" si="48"/>
        <v/>
      </c>
    </row>
    <row r="1050" spans="6:31" x14ac:dyDescent="0.25">
      <c r="F1050" s="33" t="str">
        <f>IFERROR(VLOOKUP(D1050,'Tabelas auxiliares'!$A$3:$B$62,2,FALSE),"")</f>
        <v/>
      </c>
      <c r="G1050" s="33" t="str">
        <f>IFERROR(VLOOKUP($B1050,'Tabelas auxiliares'!$A$66:$C$106,2,FALSE),"")</f>
        <v/>
      </c>
      <c r="H1050" s="33" t="str">
        <f>IFERROR(VLOOKUP($B1050,'Tabelas auxiliares'!$A$66:$C$106,3,FALSE),"")</f>
        <v/>
      </c>
      <c r="Y1050" s="33" t="str">
        <f t="shared" si="46"/>
        <v/>
      </c>
      <c r="Z1050" s="33" t="str">
        <f>IF(T1050="","",IF(AND(T1050&lt;&gt;'Tabelas auxiliares'!$B$240,T1050&lt;&gt;'Tabelas auxiliares'!$B$241,T1050&lt;&gt;'Tabelas auxiliares'!$C$240,T1050&lt;&gt;'Tabelas auxiliares'!$C$241,T1050&lt;&gt;'Tabelas auxiliares'!$D$240),"FOLHA DE PESSOAL",IF(Y1050='Tabelas auxiliares'!$A$241,"CUSTEIO",IF(Y1050='Tabelas auxiliares'!$A$240,"INVESTIMENTO","ERRO - VERIFICAR"))))</f>
        <v/>
      </c>
      <c r="AA1050" s="46" t="str">
        <f t="shared" si="47"/>
        <v/>
      </c>
      <c r="AB1050" s="206"/>
      <c r="AC1050" s="206"/>
      <c r="AD1050" s="26"/>
      <c r="AE1050" s="54" t="str">
        <f t="shared" si="48"/>
        <v/>
      </c>
    </row>
    <row r="1051" spans="6:31" x14ac:dyDescent="0.25">
      <c r="F1051" s="33" t="str">
        <f>IFERROR(VLOOKUP(D1051,'Tabelas auxiliares'!$A$3:$B$62,2,FALSE),"")</f>
        <v/>
      </c>
      <c r="G1051" s="33" t="str">
        <f>IFERROR(VLOOKUP($B1051,'Tabelas auxiliares'!$A$66:$C$106,2,FALSE),"")</f>
        <v/>
      </c>
      <c r="H1051" s="33" t="str">
        <f>IFERROR(VLOOKUP($B1051,'Tabelas auxiliares'!$A$66:$C$106,3,FALSE),"")</f>
        <v/>
      </c>
      <c r="Y1051" s="33" t="str">
        <f t="shared" si="46"/>
        <v/>
      </c>
      <c r="Z1051" s="33" t="str">
        <f>IF(T1051="","",IF(AND(T1051&lt;&gt;'Tabelas auxiliares'!$B$240,T1051&lt;&gt;'Tabelas auxiliares'!$B$241,T1051&lt;&gt;'Tabelas auxiliares'!$C$240,T1051&lt;&gt;'Tabelas auxiliares'!$C$241,T1051&lt;&gt;'Tabelas auxiliares'!$D$240),"FOLHA DE PESSOAL",IF(Y1051='Tabelas auxiliares'!$A$241,"CUSTEIO",IF(Y1051='Tabelas auxiliares'!$A$240,"INVESTIMENTO","ERRO - VERIFICAR"))))</f>
        <v/>
      </c>
      <c r="AA1051" s="46" t="str">
        <f t="shared" si="47"/>
        <v/>
      </c>
      <c r="AB1051" s="206"/>
      <c r="AC1051" s="206"/>
      <c r="AE1051" s="54" t="str">
        <f t="shared" si="48"/>
        <v/>
      </c>
    </row>
    <row r="1052" spans="6:31" x14ac:dyDescent="0.25">
      <c r="F1052" s="33" t="str">
        <f>IFERROR(VLOOKUP(D1052,'Tabelas auxiliares'!$A$3:$B$62,2,FALSE),"")</f>
        <v/>
      </c>
      <c r="G1052" s="33" t="str">
        <f>IFERROR(VLOOKUP($B1052,'Tabelas auxiliares'!$A$66:$C$106,2,FALSE),"")</f>
        <v/>
      </c>
      <c r="H1052" s="33" t="str">
        <f>IFERROR(VLOOKUP($B1052,'Tabelas auxiliares'!$A$66:$C$106,3,FALSE),"")</f>
        <v/>
      </c>
      <c r="Y1052" s="33" t="str">
        <f t="shared" si="46"/>
        <v/>
      </c>
      <c r="Z1052" s="33" t="str">
        <f>IF(T1052="","",IF(AND(T1052&lt;&gt;'Tabelas auxiliares'!$B$240,T1052&lt;&gt;'Tabelas auxiliares'!$B$241,T1052&lt;&gt;'Tabelas auxiliares'!$C$240,T1052&lt;&gt;'Tabelas auxiliares'!$C$241,T1052&lt;&gt;'Tabelas auxiliares'!$D$240),"FOLHA DE PESSOAL",IF(Y1052='Tabelas auxiliares'!$A$241,"CUSTEIO",IF(Y1052='Tabelas auxiliares'!$A$240,"INVESTIMENTO","ERRO - VERIFICAR"))))</f>
        <v/>
      </c>
      <c r="AA1052" s="46" t="str">
        <f t="shared" si="47"/>
        <v/>
      </c>
      <c r="AB1052" s="206"/>
      <c r="AC1052" s="206"/>
      <c r="AD1052" s="26"/>
      <c r="AE1052" s="54" t="str">
        <f t="shared" si="48"/>
        <v/>
      </c>
    </row>
    <row r="1053" spans="6:31" x14ac:dyDescent="0.25">
      <c r="F1053" s="33" t="str">
        <f>IFERROR(VLOOKUP(D1053,'Tabelas auxiliares'!$A$3:$B$62,2,FALSE),"")</f>
        <v/>
      </c>
      <c r="G1053" s="33" t="str">
        <f>IFERROR(VLOOKUP($B1053,'Tabelas auxiliares'!$A$66:$C$106,2,FALSE),"")</f>
        <v/>
      </c>
      <c r="H1053" s="33" t="str">
        <f>IFERROR(VLOOKUP($B1053,'Tabelas auxiliares'!$A$66:$C$106,3,FALSE),"")</f>
        <v/>
      </c>
      <c r="Y1053" s="33" t="str">
        <f t="shared" si="46"/>
        <v/>
      </c>
      <c r="Z1053" s="33" t="str">
        <f>IF(T1053="","",IF(AND(T1053&lt;&gt;'Tabelas auxiliares'!$B$240,T1053&lt;&gt;'Tabelas auxiliares'!$B$241,T1053&lt;&gt;'Tabelas auxiliares'!$C$240,T1053&lt;&gt;'Tabelas auxiliares'!$C$241,T1053&lt;&gt;'Tabelas auxiliares'!$D$240),"FOLHA DE PESSOAL",IF(Y1053='Tabelas auxiliares'!$A$241,"CUSTEIO",IF(Y1053='Tabelas auxiliares'!$A$240,"INVESTIMENTO","ERRO - VERIFICAR"))))</f>
        <v/>
      </c>
      <c r="AA1053" s="46" t="str">
        <f t="shared" si="47"/>
        <v/>
      </c>
      <c r="AB1053" s="206"/>
      <c r="AC1053" s="206"/>
      <c r="AE1053" s="54" t="str">
        <f t="shared" si="48"/>
        <v/>
      </c>
    </row>
    <row r="1054" spans="6:31" x14ac:dyDescent="0.25">
      <c r="F1054" s="33" t="str">
        <f>IFERROR(VLOOKUP(D1054,'Tabelas auxiliares'!$A$3:$B$62,2,FALSE),"")</f>
        <v/>
      </c>
      <c r="G1054" s="33" t="str">
        <f>IFERROR(VLOOKUP($B1054,'Tabelas auxiliares'!$A$66:$C$106,2,FALSE),"")</f>
        <v/>
      </c>
      <c r="H1054" s="33" t="str">
        <f>IFERROR(VLOOKUP($B1054,'Tabelas auxiliares'!$A$66:$C$106,3,FALSE),"")</f>
        <v/>
      </c>
      <c r="Y1054" s="33" t="str">
        <f t="shared" si="46"/>
        <v/>
      </c>
      <c r="Z1054" s="33" t="str">
        <f>IF(T1054="","",IF(AND(T1054&lt;&gt;'Tabelas auxiliares'!$B$240,T1054&lt;&gt;'Tabelas auxiliares'!$B$241,T1054&lt;&gt;'Tabelas auxiliares'!$C$240,T1054&lt;&gt;'Tabelas auxiliares'!$C$241,T1054&lt;&gt;'Tabelas auxiliares'!$D$240),"FOLHA DE PESSOAL",IF(Y1054='Tabelas auxiliares'!$A$241,"CUSTEIO",IF(Y1054='Tabelas auxiliares'!$A$240,"INVESTIMENTO","ERRO - VERIFICAR"))))</f>
        <v/>
      </c>
      <c r="AA1054" s="46" t="str">
        <f t="shared" si="47"/>
        <v/>
      </c>
      <c r="AB1054" s="206"/>
      <c r="AC1054" s="206"/>
      <c r="AD1054" s="26"/>
      <c r="AE1054" s="54" t="str">
        <f t="shared" si="48"/>
        <v/>
      </c>
    </row>
    <row r="1055" spans="6:31" x14ac:dyDescent="0.25">
      <c r="F1055" s="33" t="str">
        <f>IFERROR(VLOOKUP(D1055,'Tabelas auxiliares'!$A$3:$B$62,2,FALSE),"")</f>
        <v/>
      </c>
      <c r="G1055" s="33" t="str">
        <f>IFERROR(VLOOKUP($B1055,'Tabelas auxiliares'!$A$66:$C$106,2,FALSE),"")</f>
        <v/>
      </c>
      <c r="H1055" s="33" t="str">
        <f>IFERROR(VLOOKUP($B1055,'Tabelas auxiliares'!$A$66:$C$106,3,FALSE),"")</f>
        <v/>
      </c>
      <c r="Y1055" s="33" t="str">
        <f t="shared" si="46"/>
        <v/>
      </c>
      <c r="Z1055" s="33" t="str">
        <f>IF(T1055="","",IF(AND(T1055&lt;&gt;'Tabelas auxiliares'!$B$240,T1055&lt;&gt;'Tabelas auxiliares'!$B$241,T1055&lt;&gt;'Tabelas auxiliares'!$C$240,T1055&lt;&gt;'Tabelas auxiliares'!$C$241,T1055&lt;&gt;'Tabelas auxiliares'!$D$240),"FOLHA DE PESSOAL",IF(Y1055='Tabelas auxiliares'!$A$241,"CUSTEIO",IF(Y1055='Tabelas auxiliares'!$A$240,"INVESTIMENTO","ERRO - VERIFICAR"))))</f>
        <v/>
      </c>
      <c r="AA1055" s="46" t="str">
        <f t="shared" si="47"/>
        <v/>
      </c>
      <c r="AB1055" s="206"/>
      <c r="AC1055" s="206"/>
      <c r="AE1055" s="54" t="str">
        <f t="shared" si="48"/>
        <v/>
      </c>
    </row>
    <row r="1056" spans="6:31" x14ac:dyDescent="0.25">
      <c r="F1056" s="33" t="str">
        <f>IFERROR(VLOOKUP(D1056,'Tabelas auxiliares'!$A$3:$B$62,2,FALSE),"")</f>
        <v/>
      </c>
      <c r="G1056" s="33" t="str">
        <f>IFERROR(VLOOKUP($B1056,'Tabelas auxiliares'!$A$66:$C$106,2,FALSE),"")</f>
        <v/>
      </c>
      <c r="H1056" s="33" t="str">
        <f>IFERROR(VLOOKUP($B1056,'Tabelas auxiliares'!$A$66:$C$106,3,FALSE),"")</f>
        <v/>
      </c>
      <c r="Y1056" s="33" t="str">
        <f t="shared" si="46"/>
        <v/>
      </c>
      <c r="Z1056" s="33" t="str">
        <f>IF(T1056="","",IF(AND(T1056&lt;&gt;'Tabelas auxiliares'!$B$240,T1056&lt;&gt;'Tabelas auxiliares'!$B$241,T1056&lt;&gt;'Tabelas auxiliares'!$C$240,T1056&lt;&gt;'Tabelas auxiliares'!$C$241,T1056&lt;&gt;'Tabelas auxiliares'!$D$240),"FOLHA DE PESSOAL",IF(Y1056='Tabelas auxiliares'!$A$241,"CUSTEIO",IF(Y1056='Tabelas auxiliares'!$A$240,"INVESTIMENTO","ERRO - VERIFICAR"))))</f>
        <v/>
      </c>
      <c r="AA1056" s="46" t="str">
        <f t="shared" si="47"/>
        <v/>
      </c>
      <c r="AB1056" s="206"/>
      <c r="AC1056" s="206"/>
      <c r="AE1056" s="54" t="str">
        <f t="shared" si="48"/>
        <v/>
      </c>
    </row>
    <row r="1057" spans="6:31" x14ac:dyDescent="0.25">
      <c r="F1057" s="33" t="str">
        <f>IFERROR(VLOOKUP(D1057,'Tabelas auxiliares'!$A$3:$B$62,2,FALSE),"")</f>
        <v/>
      </c>
      <c r="G1057" s="33" t="str">
        <f>IFERROR(VLOOKUP($B1057,'Tabelas auxiliares'!$A$66:$C$106,2,FALSE),"")</f>
        <v/>
      </c>
      <c r="H1057" s="33" t="str">
        <f>IFERROR(VLOOKUP($B1057,'Tabelas auxiliares'!$A$66:$C$106,3,FALSE),"")</f>
        <v/>
      </c>
      <c r="Y1057" s="33" t="str">
        <f t="shared" si="46"/>
        <v/>
      </c>
      <c r="Z1057" s="33" t="str">
        <f>IF(T1057="","",IF(AND(T1057&lt;&gt;'Tabelas auxiliares'!$B$240,T1057&lt;&gt;'Tabelas auxiliares'!$B$241,T1057&lt;&gt;'Tabelas auxiliares'!$C$240,T1057&lt;&gt;'Tabelas auxiliares'!$C$241,T1057&lt;&gt;'Tabelas auxiliares'!$D$240),"FOLHA DE PESSOAL",IF(Y1057='Tabelas auxiliares'!$A$241,"CUSTEIO",IF(Y1057='Tabelas auxiliares'!$A$240,"INVESTIMENTO","ERRO - VERIFICAR"))))</f>
        <v/>
      </c>
      <c r="AA1057" s="46" t="str">
        <f t="shared" si="47"/>
        <v/>
      </c>
      <c r="AB1057" s="206"/>
      <c r="AC1057" s="206"/>
      <c r="AE1057" s="54" t="str">
        <f t="shared" si="48"/>
        <v/>
      </c>
    </row>
    <row r="1058" spans="6:31" x14ac:dyDescent="0.25">
      <c r="F1058" s="33" t="str">
        <f>IFERROR(VLOOKUP(D1058,'Tabelas auxiliares'!$A$3:$B$62,2,FALSE),"")</f>
        <v/>
      </c>
      <c r="G1058" s="33" t="str">
        <f>IFERROR(VLOOKUP($B1058,'Tabelas auxiliares'!$A$66:$C$106,2,FALSE),"")</f>
        <v/>
      </c>
      <c r="H1058" s="33" t="str">
        <f>IFERROR(VLOOKUP($B1058,'Tabelas auxiliares'!$A$66:$C$106,3,FALSE),"")</f>
        <v/>
      </c>
      <c r="Y1058" s="33" t="str">
        <f t="shared" si="46"/>
        <v/>
      </c>
      <c r="Z1058" s="33" t="str">
        <f>IF(T1058="","",IF(AND(T1058&lt;&gt;'Tabelas auxiliares'!$B$240,T1058&lt;&gt;'Tabelas auxiliares'!$B$241,T1058&lt;&gt;'Tabelas auxiliares'!$C$240,T1058&lt;&gt;'Tabelas auxiliares'!$C$241,T1058&lt;&gt;'Tabelas auxiliares'!$D$240),"FOLHA DE PESSOAL",IF(Y1058='Tabelas auxiliares'!$A$241,"CUSTEIO",IF(Y1058='Tabelas auxiliares'!$A$240,"INVESTIMENTO","ERRO - VERIFICAR"))))</f>
        <v/>
      </c>
      <c r="AA1058" s="46" t="str">
        <f t="shared" si="47"/>
        <v/>
      </c>
      <c r="AB1058" s="206"/>
      <c r="AC1058" s="206"/>
      <c r="AD1058" s="26"/>
      <c r="AE1058" s="54" t="str">
        <f t="shared" si="48"/>
        <v/>
      </c>
    </row>
    <row r="1059" spans="6:31" x14ac:dyDescent="0.25">
      <c r="F1059" s="33" t="str">
        <f>IFERROR(VLOOKUP(D1059,'Tabelas auxiliares'!$A$3:$B$62,2,FALSE),"")</f>
        <v/>
      </c>
      <c r="G1059" s="33" t="str">
        <f>IFERROR(VLOOKUP($B1059,'Tabelas auxiliares'!$A$66:$C$106,2,FALSE),"")</f>
        <v/>
      </c>
      <c r="H1059" s="33" t="str">
        <f>IFERROR(VLOOKUP($B1059,'Tabelas auxiliares'!$A$66:$C$106,3,FALSE),"")</f>
        <v/>
      </c>
      <c r="Y1059" s="33" t="str">
        <f t="shared" si="46"/>
        <v/>
      </c>
      <c r="Z1059" s="33" t="str">
        <f>IF(T1059="","",IF(AND(T1059&lt;&gt;'Tabelas auxiliares'!$B$240,T1059&lt;&gt;'Tabelas auxiliares'!$B$241,T1059&lt;&gt;'Tabelas auxiliares'!$C$240,T1059&lt;&gt;'Tabelas auxiliares'!$C$241,T1059&lt;&gt;'Tabelas auxiliares'!$D$240),"FOLHA DE PESSOAL",IF(Y1059='Tabelas auxiliares'!$A$241,"CUSTEIO",IF(Y1059='Tabelas auxiliares'!$A$240,"INVESTIMENTO","ERRO - VERIFICAR"))))</f>
        <v/>
      </c>
      <c r="AA1059" s="46" t="str">
        <f t="shared" si="47"/>
        <v/>
      </c>
      <c r="AB1059" s="206"/>
      <c r="AC1059" s="206"/>
      <c r="AE1059" s="54" t="str">
        <f t="shared" si="48"/>
        <v/>
      </c>
    </row>
    <row r="1060" spans="6:31" x14ac:dyDescent="0.25">
      <c r="F1060" s="33" t="str">
        <f>IFERROR(VLOOKUP(D1060,'Tabelas auxiliares'!$A$3:$B$62,2,FALSE),"")</f>
        <v/>
      </c>
      <c r="G1060" s="33" t="str">
        <f>IFERROR(VLOOKUP($B1060,'Tabelas auxiliares'!$A$66:$C$106,2,FALSE),"")</f>
        <v/>
      </c>
      <c r="H1060" s="33" t="str">
        <f>IFERROR(VLOOKUP($B1060,'Tabelas auxiliares'!$A$66:$C$106,3,FALSE),"")</f>
        <v/>
      </c>
      <c r="Y1060" s="33" t="str">
        <f t="shared" si="46"/>
        <v/>
      </c>
      <c r="Z1060" s="33" t="str">
        <f>IF(T1060="","",IF(AND(T1060&lt;&gt;'Tabelas auxiliares'!$B$240,T1060&lt;&gt;'Tabelas auxiliares'!$B$241,T1060&lt;&gt;'Tabelas auxiliares'!$C$240,T1060&lt;&gt;'Tabelas auxiliares'!$C$241,T1060&lt;&gt;'Tabelas auxiliares'!$D$240),"FOLHA DE PESSOAL",IF(Y1060='Tabelas auxiliares'!$A$241,"CUSTEIO",IF(Y1060='Tabelas auxiliares'!$A$240,"INVESTIMENTO","ERRO - VERIFICAR"))))</f>
        <v/>
      </c>
      <c r="AA1060" s="46" t="str">
        <f t="shared" si="47"/>
        <v/>
      </c>
      <c r="AB1060" s="206"/>
      <c r="AC1060" s="206"/>
      <c r="AD1060" s="26"/>
      <c r="AE1060" s="54" t="str">
        <f t="shared" si="48"/>
        <v/>
      </c>
    </row>
    <row r="1061" spans="6:31" x14ac:dyDescent="0.25">
      <c r="F1061" s="33" t="str">
        <f>IFERROR(VLOOKUP(D1061,'Tabelas auxiliares'!$A$3:$B$62,2,FALSE),"")</f>
        <v/>
      </c>
      <c r="G1061" s="33" t="str">
        <f>IFERROR(VLOOKUP($B1061,'Tabelas auxiliares'!$A$66:$C$106,2,FALSE),"")</f>
        <v/>
      </c>
      <c r="H1061" s="33" t="str">
        <f>IFERROR(VLOOKUP($B1061,'Tabelas auxiliares'!$A$66:$C$106,3,FALSE),"")</f>
        <v/>
      </c>
      <c r="Y1061" s="33" t="str">
        <f t="shared" si="46"/>
        <v/>
      </c>
      <c r="Z1061" s="33" t="str">
        <f>IF(T1061="","",IF(AND(T1061&lt;&gt;'Tabelas auxiliares'!$B$240,T1061&lt;&gt;'Tabelas auxiliares'!$B$241,T1061&lt;&gt;'Tabelas auxiliares'!$C$240,T1061&lt;&gt;'Tabelas auxiliares'!$C$241,T1061&lt;&gt;'Tabelas auxiliares'!$D$240),"FOLHA DE PESSOAL",IF(Y1061='Tabelas auxiliares'!$A$241,"CUSTEIO",IF(Y1061='Tabelas auxiliares'!$A$240,"INVESTIMENTO","ERRO - VERIFICAR"))))</f>
        <v/>
      </c>
      <c r="AA1061" s="46" t="str">
        <f t="shared" si="47"/>
        <v/>
      </c>
      <c r="AB1061" s="206"/>
      <c r="AC1061" s="206"/>
      <c r="AD1061" s="26"/>
      <c r="AE1061" s="54" t="str">
        <f t="shared" si="48"/>
        <v/>
      </c>
    </row>
    <row r="1062" spans="6:31" x14ac:dyDescent="0.25">
      <c r="F1062" s="33" t="str">
        <f>IFERROR(VLOOKUP(D1062,'Tabelas auxiliares'!$A$3:$B$62,2,FALSE),"")</f>
        <v/>
      </c>
      <c r="G1062" s="33" t="str">
        <f>IFERROR(VLOOKUP($B1062,'Tabelas auxiliares'!$A$66:$C$106,2,FALSE),"")</f>
        <v/>
      </c>
      <c r="H1062" s="33" t="str">
        <f>IFERROR(VLOOKUP($B1062,'Tabelas auxiliares'!$A$66:$C$106,3,FALSE),"")</f>
        <v/>
      </c>
      <c r="Y1062" s="33" t="str">
        <f t="shared" si="46"/>
        <v/>
      </c>
      <c r="Z1062" s="33" t="str">
        <f>IF(T1062="","",IF(AND(T1062&lt;&gt;'Tabelas auxiliares'!$B$240,T1062&lt;&gt;'Tabelas auxiliares'!$B$241,T1062&lt;&gt;'Tabelas auxiliares'!$C$240,T1062&lt;&gt;'Tabelas auxiliares'!$C$241,T1062&lt;&gt;'Tabelas auxiliares'!$D$240),"FOLHA DE PESSOAL",IF(Y1062='Tabelas auxiliares'!$A$241,"CUSTEIO",IF(Y1062='Tabelas auxiliares'!$A$240,"INVESTIMENTO","ERRO - VERIFICAR"))))</f>
        <v/>
      </c>
      <c r="AA1062" s="46" t="str">
        <f t="shared" si="47"/>
        <v/>
      </c>
      <c r="AB1062" s="206"/>
      <c r="AC1062" s="206"/>
      <c r="AD1062" s="26"/>
      <c r="AE1062" s="54" t="str">
        <f t="shared" si="48"/>
        <v/>
      </c>
    </row>
    <row r="1063" spans="6:31" x14ac:dyDescent="0.25">
      <c r="F1063" s="33" t="str">
        <f>IFERROR(VLOOKUP(D1063,'Tabelas auxiliares'!$A$3:$B$62,2,FALSE),"")</f>
        <v/>
      </c>
      <c r="G1063" s="33" t="str">
        <f>IFERROR(VLOOKUP($B1063,'Tabelas auxiliares'!$A$66:$C$106,2,FALSE),"")</f>
        <v/>
      </c>
      <c r="H1063" s="33" t="str">
        <f>IFERROR(VLOOKUP($B1063,'Tabelas auxiliares'!$A$66:$C$106,3,FALSE),"")</f>
        <v/>
      </c>
      <c r="Y1063" s="33" t="str">
        <f t="shared" si="46"/>
        <v/>
      </c>
      <c r="Z1063" s="33" t="str">
        <f>IF(T1063="","",IF(AND(T1063&lt;&gt;'Tabelas auxiliares'!$B$240,T1063&lt;&gt;'Tabelas auxiliares'!$B$241,T1063&lt;&gt;'Tabelas auxiliares'!$C$240,T1063&lt;&gt;'Tabelas auxiliares'!$C$241,T1063&lt;&gt;'Tabelas auxiliares'!$D$240),"FOLHA DE PESSOAL",IF(Y1063='Tabelas auxiliares'!$A$241,"CUSTEIO",IF(Y1063='Tabelas auxiliares'!$A$240,"INVESTIMENTO","ERRO - VERIFICAR"))))</f>
        <v/>
      </c>
      <c r="AA1063" s="46" t="str">
        <f t="shared" si="47"/>
        <v/>
      </c>
      <c r="AB1063" s="206"/>
      <c r="AC1063" s="206"/>
      <c r="AD1063" s="26"/>
      <c r="AE1063" s="54" t="str">
        <f t="shared" si="48"/>
        <v/>
      </c>
    </row>
    <row r="1064" spans="6:31" x14ac:dyDescent="0.25">
      <c r="F1064" s="33" t="str">
        <f>IFERROR(VLOOKUP(D1064,'Tabelas auxiliares'!$A$3:$B$62,2,FALSE),"")</f>
        <v/>
      </c>
      <c r="G1064" s="33" t="str">
        <f>IFERROR(VLOOKUP($B1064,'Tabelas auxiliares'!$A$66:$C$106,2,FALSE),"")</f>
        <v/>
      </c>
      <c r="H1064" s="33" t="str">
        <f>IFERROR(VLOOKUP($B1064,'Tabelas auxiliares'!$A$66:$C$106,3,FALSE),"")</f>
        <v/>
      </c>
      <c r="Y1064" s="33" t="str">
        <f t="shared" si="46"/>
        <v/>
      </c>
      <c r="Z1064" s="33" t="str">
        <f>IF(T1064="","",IF(AND(T1064&lt;&gt;'Tabelas auxiliares'!$B$240,T1064&lt;&gt;'Tabelas auxiliares'!$B$241,T1064&lt;&gt;'Tabelas auxiliares'!$C$240,T1064&lt;&gt;'Tabelas auxiliares'!$C$241,T1064&lt;&gt;'Tabelas auxiliares'!$D$240),"FOLHA DE PESSOAL",IF(Y1064='Tabelas auxiliares'!$A$241,"CUSTEIO",IF(Y1064='Tabelas auxiliares'!$A$240,"INVESTIMENTO","ERRO - VERIFICAR"))))</f>
        <v/>
      </c>
      <c r="AA1064" s="46" t="str">
        <f t="shared" si="47"/>
        <v/>
      </c>
      <c r="AB1064" s="206"/>
      <c r="AC1064" s="206"/>
      <c r="AD1064" s="26"/>
      <c r="AE1064" s="54" t="str">
        <f t="shared" si="48"/>
        <v/>
      </c>
    </row>
    <row r="1065" spans="6:31" x14ac:dyDescent="0.25">
      <c r="F1065" s="33" t="str">
        <f>IFERROR(VLOOKUP(D1065,'Tabelas auxiliares'!$A$3:$B$62,2,FALSE),"")</f>
        <v/>
      </c>
      <c r="G1065" s="33" t="str">
        <f>IFERROR(VLOOKUP($B1065,'Tabelas auxiliares'!$A$66:$C$106,2,FALSE),"")</f>
        <v/>
      </c>
      <c r="H1065" s="33" t="str">
        <f>IFERROR(VLOOKUP($B1065,'Tabelas auxiliares'!$A$66:$C$106,3,FALSE),"")</f>
        <v/>
      </c>
      <c r="Y1065" s="33" t="str">
        <f t="shared" si="46"/>
        <v/>
      </c>
      <c r="Z1065" s="33" t="str">
        <f>IF(T1065="","",IF(AND(T1065&lt;&gt;'Tabelas auxiliares'!$B$240,T1065&lt;&gt;'Tabelas auxiliares'!$B$241,T1065&lt;&gt;'Tabelas auxiliares'!$C$240,T1065&lt;&gt;'Tabelas auxiliares'!$C$241,T1065&lt;&gt;'Tabelas auxiliares'!$D$240),"FOLHA DE PESSOAL",IF(Y1065='Tabelas auxiliares'!$A$241,"CUSTEIO",IF(Y1065='Tabelas auxiliares'!$A$240,"INVESTIMENTO","ERRO - VERIFICAR"))))</f>
        <v/>
      </c>
      <c r="AA1065" s="46" t="str">
        <f t="shared" si="47"/>
        <v/>
      </c>
      <c r="AB1065" s="206"/>
      <c r="AC1065" s="206"/>
      <c r="AE1065" s="54" t="str">
        <f t="shared" si="48"/>
        <v/>
      </c>
    </row>
    <row r="1066" spans="6:31" x14ac:dyDescent="0.25">
      <c r="F1066" s="33" t="str">
        <f>IFERROR(VLOOKUP(D1066,'Tabelas auxiliares'!$A$3:$B$62,2,FALSE),"")</f>
        <v/>
      </c>
      <c r="G1066" s="33" t="str">
        <f>IFERROR(VLOOKUP($B1066,'Tabelas auxiliares'!$A$66:$C$106,2,FALSE),"")</f>
        <v/>
      </c>
      <c r="H1066" s="33" t="str">
        <f>IFERROR(VLOOKUP($B1066,'Tabelas auxiliares'!$A$66:$C$106,3,FALSE),"")</f>
        <v/>
      </c>
      <c r="Y1066" s="33" t="str">
        <f t="shared" si="46"/>
        <v/>
      </c>
      <c r="Z1066" s="33" t="str">
        <f>IF(T1066="","",IF(AND(T1066&lt;&gt;'Tabelas auxiliares'!$B$240,T1066&lt;&gt;'Tabelas auxiliares'!$B$241,T1066&lt;&gt;'Tabelas auxiliares'!$C$240,T1066&lt;&gt;'Tabelas auxiliares'!$C$241,T1066&lt;&gt;'Tabelas auxiliares'!$D$240),"FOLHA DE PESSOAL",IF(Y1066='Tabelas auxiliares'!$A$241,"CUSTEIO",IF(Y1066='Tabelas auxiliares'!$A$240,"INVESTIMENTO","ERRO - VERIFICAR"))))</f>
        <v/>
      </c>
      <c r="AA1066" s="46" t="str">
        <f t="shared" si="47"/>
        <v/>
      </c>
      <c r="AB1066" s="206"/>
      <c r="AC1066" s="206"/>
      <c r="AD1066" s="26"/>
      <c r="AE1066" s="54" t="str">
        <f t="shared" si="48"/>
        <v/>
      </c>
    </row>
    <row r="1067" spans="6:31" x14ac:dyDescent="0.25">
      <c r="F1067" s="33" t="str">
        <f>IFERROR(VLOOKUP(D1067,'Tabelas auxiliares'!$A$3:$B$62,2,FALSE),"")</f>
        <v/>
      </c>
      <c r="G1067" s="33" t="str">
        <f>IFERROR(VLOOKUP($B1067,'Tabelas auxiliares'!$A$66:$C$106,2,FALSE),"")</f>
        <v/>
      </c>
      <c r="H1067" s="33" t="str">
        <f>IFERROR(VLOOKUP($B1067,'Tabelas auxiliares'!$A$66:$C$106,3,FALSE),"")</f>
        <v/>
      </c>
      <c r="Y1067" s="33" t="str">
        <f t="shared" si="46"/>
        <v/>
      </c>
      <c r="Z1067" s="33" t="str">
        <f>IF(T1067="","",IF(AND(T1067&lt;&gt;'Tabelas auxiliares'!$B$240,T1067&lt;&gt;'Tabelas auxiliares'!$B$241,T1067&lt;&gt;'Tabelas auxiliares'!$C$240,T1067&lt;&gt;'Tabelas auxiliares'!$C$241,T1067&lt;&gt;'Tabelas auxiliares'!$D$240),"FOLHA DE PESSOAL",IF(Y1067='Tabelas auxiliares'!$A$241,"CUSTEIO",IF(Y1067='Tabelas auxiliares'!$A$240,"INVESTIMENTO","ERRO - VERIFICAR"))))</f>
        <v/>
      </c>
      <c r="AA1067" s="46" t="str">
        <f t="shared" si="47"/>
        <v/>
      </c>
      <c r="AB1067" s="206"/>
      <c r="AC1067" s="206"/>
      <c r="AD1067" s="26"/>
      <c r="AE1067" s="54" t="str">
        <f t="shared" si="48"/>
        <v/>
      </c>
    </row>
    <row r="1068" spans="6:31" x14ac:dyDescent="0.25">
      <c r="F1068" s="33" t="str">
        <f>IFERROR(VLOOKUP(D1068,'Tabelas auxiliares'!$A$3:$B$62,2,FALSE),"")</f>
        <v/>
      </c>
      <c r="G1068" s="33" t="str">
        <f>IFERROR(VLOOKUP($B1068,'Tabelas auxiliares'!$A$66:$C$106,2,FALSE),"")</f>
        <v/>
      </c>
      <c r="H1068" s="33" t="str">
        <f>IFERROR(VLOOKUP($B1068,'Tabelas auxiliares'!$A$66:$C$106,3,FALSE),"")</f>
        <v/>
      </c>
      <c r="Y1068" s="33" t="str">
        <f t="shared" ref="Y1068:Y1676" si="49">LEFT(V1068,1)</f>
        <v/>
      </c>
      <c r="Z1068" s="33" t="str">
        <f>IF(T1068="","",IF(AND(T1068&lt;&gt;'Tabelas auxiliares'!$B$240,T1068&lt;&gt;'Tabelas auxiliares'!$B$241,T1068&lt;&gt;'Tabelas auxiliares'!$C$240,T1068&lt;&gt;'Tabelas auxiliares'!$C$241,T1068&lt;&gt;'Tabelas auxiliares'!$D$240),"FOLHA DE PESSOAL",IF(Y1068='Tabelas auxiliares'!$A$241,"CUSTEIO",IF(Y1068='Tabelas auxiliares'!$A$240,"INVESTIMENTO","ERRO - VERIFICAR"))))</f>
        <v/>
      </c>
      <c r="AA1068" s="46" t="str">
        <f t="shared" si="47"/>
        <v/>
      </c>
      <c r="AB1068" s="206"/>
      <c r="AC1068" s="206"/>
      <c r="AD1068" s="26"/>
      <c r="AE1068" s="54" t="str">
        <f t="shared" si="48"/>
        <v/>
      </c>
    </row>
    <row r="1069" spans="6:31" x14ac:dyDescent="0.25">
      <c r="F1069" s="33" t="str">
        <f>IFERROR(VLOOKUP(D1069,'Tabelas auxiliares'!$A$3:$B$62,2,FALSE),"")</f>
        <v/>
      </c>
      <c r="G1069" s="33" t="str">
        <f>IFERROR(VLOOKUP($B1069,'Tabelas auxiliares'!$A$66:$C$106,2,FALSE),"")</f>
        <v/>
      </c>
      <c r="H1069" s="33" t="str">
        <f>IFERROR(VLOOKUP($B1069,'Tabelas auxiliares'!$A$66:$C$106,3,FALSE),"")</f>
        <v/>
      </c>
      <c r="Y1069" s="33" t="str">
        <f t="shared" si="49"/>
        <v/>
      </c>
      <c r="Z1069" s="33" t="str">
        <f>IF(T1069="","",IF(AND(T1069&lt;&gt;'Tabelas auxiliares'!$B$240,T1069&lt;&gt;'Tabelas auxiliares'!$B$241,T1069&lt;&gt;'Tabelas auxiliares'!$C$240,T1069&lt;&gt;'Tabelas auxiliares'!$C$241,T1069&lt;&gt;'Tabelas auxiliares'!$D$240),"FOLHA DE PESSOAL",IF(Y1069='Tabelas auxiliares'!$A$241,"CUSTEIO",IF(Y1069='Tabelas auxiliares'!$A$240,"INVESTIMENTO","ERRO - VERIFICAR"))))</f>
        <v/>
      </c>
      <c r="AA1069" s="46" t="str">
        <f t="shared" ref="AA1069:AA1676" si="50">IF(AB1069+AC1069+AD1069&lt;&gt;0,AB1069+AC1069+AD1069,"")</f>
        <v/>
      </c>
      <c r="AB1069" s="206"/>
      <c r="AC1069" s="206"/>
      <c r="AD1069" s="26"/>
      <c r="AE1069" s="54" t="str">
        <f t="shared" si="48"/>
        <v/>
      </c>
    </row>
    <row r="1070" spans="6:31" x14ac:dyDescent="0.25">
      <c r="F1070" s="33" t="str">
        <f>IFERROR(VLOOKUP(D1070,'Tabelas auxiliares'!$A$3:$B$62,2,FALSE),"")</f>
        <v/>
      </c>
      <c r="G1070" s="33" t="str">
        <f>IFERROR(VLOOKUP($B1070,'Tabelas auxiliares'!$A$66:$C$106,2,FALSE),"")</f>
        <v/>
      </c>
      <c r="H1070" s="33" t="str">
        <f>IFERROR(VLOOKUP($B1070,'Tabelas auxiliares'!$A$66:$C$106,3,FALSE),"")</f>
        <v/>
      </c>
      <c r="Y1070" s="33" t="str">
        <f t="shared" si="49"/>
        <v/>
      </c>
      <c r="Z1070" s="33" t="str">
        <f>IF(T1070="","",IF(AND(T1070&lt;&gt;'Tabelas auxiliares'!$B$240,T1070&lt;&gt;'Tabelas auxiliares'!$B$241,T1070&lt;&gt;'Tabelas auxiliares'!$C$240,T1070&lt;&gt;'Tabelas auxiliares'!$C$241,T1070&lt;&gt;'Tabelas auxiliares'!$D$240),"FOLHA DE PESSOAL",IF(Y1070='Tabelas auxiliares'!$A$241,"CUSTEIO",IF(Y1070='Tabelas auxiliares'!$A$240,"INVESTIMENTO","ERRO - VERIFICAR"))))</f>
        <v/>
      </c>
      <c r="AA1070" s="46" t="str">
        <f t="shared" si="50"/>
        <v/>
      </c>
      <c r="AB1070" s="206"/>
      <c r="AC1070" s="206"/>
      <c r="AD1070" s="26"/>
      <c r="AE1070" s="54" t="str">
        <f t="shared" si="48"/>
        <v/>
      </c>
    </row>
    <row r="1071" spans="6:31" x14ac:dyDescent="0.25">
      <c r="F1071" s="33" t="str">
        <f>IFERROR(VLOOKUP(D1071,'Tabelas auxiliares'!$A$3:$B$62,2,FALSE),"")</f>
        <v/>
      </c>
      <c r="G1071" s="33" t="str">
        <f>IFERROR(VLOOKUP($B1071,'Tabelas auxiliares'!$A$66:$C$106,2,FALSE),"")</f>
        <v/>
      </c>
      <c r="H1071" s="33" t="str">
        <f>IFERROR(VLOOKUP($B1071,'Tabelas auxiliares'!$A$66:$C$106,3,FALSE),"")</f>
        <v/>
      </c>
      <c r="Y1071" s="33" t="str">
        <f t="shared" si="49"/>
        <v/>
      </c>
      <c r="Z1071" s="33" t="str">
        <f>IF(T1071="","",IF(AND(T1071&lt;&gt;'Tabelas auxiliares'!$B$240,T1071&lt;&gt;'Tabelas auxiliares'!$B$241,T1071&lt;&gt;'Tabelas auxiliares'!$C$240,T1071&lt;&gt;'Tabelas auxiliares'!$C$241,T1071&lt;&gt;'Tabelas auxiliares'!$D$240),"FOLHA DE PESSOAL",IF(Y1071='Tabelas auxiliares'!$A$241,"CUSTEIO",IF(Y1071='Tabelas auxiliares'!$A$240,"INVESTIMENTO","ERRO - VERIFICAR"))))</f>
        <v/>
      </c>
      <c r="AA1071" s="46" t="str">
        <f t="shared" si="50"/>
        <v/>
      </c>
      <c r="AB1071" s="206"/>
      <c r="AC1071" s="206"/>
      <c r="AD1071" s="26"/>
      <c r="AE1071" s="54" t="str">
        <f t="shared" si="48"/>
        <v/>
      </c>
    </row>
    <row r="1072" spans="6:31" x14ac:dyDescent="0.25">
      <c r="F1072" s="33" t="str">
        <f>IFERROR(VLOOKUP(D1072,'Tabelas auxiliares'!$A$3:$B$62,2,FALSE),"")</f>
        <v/>
      </c>
      <c r="G1072" s="33" t="str">
        <f>IFERROR(VLOOKUP($B1072,'Tabelas auxiliares'!$A$66:$C$106,2,FALSE),"")</f>
        <v/>
      </c>
      <c r="H1072" s="33" t="str">
        <f>IFERROR(VLOOKUP($B1072,'Tabelas auxiliares'!$A$66:$C$106,3,FALSE),"")</f>
        <v/>
      </c>
      <c r="Y1072" s="33" t="str">
        <f t="shared" si="49"/>
        <v/>
      </c>
      <c r="Z1072" s="33" t="str">
        <f>IF(T1072="","",IF(AND(T1072&lt;&gt;'Tabelas auxiliares'!$B$240,T1072&lt;&gt;'Tabelas auxiliares'!$B$241,T1072&lt;&gt;'Tabelas auxiliares'!$C$240,T1072&lt;&gt;'Tabelas auxiliares'!$C$241,T1072&lt;&gt;'Tabelas auxiliares'!$D$240),"FOLHA DE PESSOAL",IF(Y1072='Tabelas auxiliares'!$A$241,"CUSTEIO",IF(Y1072='Tabelas auxiliares'!$A$240,"INVESTIMENTO","ERRO - VERIFICAR"))))</f>
        <v/>
      </c>
      <c r="AA1072" s="46" t="str">
        <f t="shared" si="50"/>
        <v/>
      </c>
      <c r="AB1072" s="206"/>
      <c r="AC1072" s="206"/>
      <c r="AD1072" s="26"/>
      <c r="AE1072" s="54" t="str">
        <f t="shared" si="48"/>
        <v/>
      </c>
    </row>
    <row r="1073" spans="6:31" x14ac:dyDescent="0.25">
      <c r="F1073" s="33" t="str">
        <f>IFERROR(VLOOKUP(D1073,'Tabelas auxiliares'!$A$3:$B$62,2,FALSE),"")</f>
        <v/>
      </c>
      <c r="G1073" s="33" t="str">
        <f>IFERROR(VLOOKUP($B1073,'Tabelas auxiliares'!$A$66:$C$106,2,FALSE),"")</f>
        <v/>
      </c>
      <c r="H1073" s="33" t="str">
        <f>IFERROR(VLOOKUP($B1073,'Tabelas auxiliares'!$A$66:$C$106,3,FALSE),"")</f>
        <v/>
      </c>
      <c r="Y1073" s="33" t="str">
        <f t="shared" si="49"/>
        <v/>
      </c>
      <c r="Z1073" s="33" t="str">
        <f>IF(T1073="","",IF(AND(T1073&lt;&gt;'Tabelas auxiliares'!$B$240,T1073&lt;&gt;'Tabelas auxiliares'!$B$241,T1073&lt;&gt;'Tabelas auxiliares'!$C$240,T1073&lt;&gt;'Tabelas auxiliares'!$C$241,T1073&lt;&gt;'Tabelas auxiliares'!$D$240),"FOLHA DE PESSOAL",IF(Y1073='Tabelas auxiliares'!$A$241,"CUSTEIO",IF(Y1073='Tabelas auxiliares'!$A$240,"INVESTIMENTO","ERRO - VERIFICAR"))))</f>
        <v/>
      </c>
      <c r="AA1073" s="46" t="str">
        <f t="shared" si="50"/>
        <v/>
      </c>
      <c r="AB1073" s="206"/>
      <c r="AC1073" s="206"/>
      <c r="AD1073" s="26"/>
      <c r="AE1073" s="54" t="str">
        <f t="shared" si="48"/>
        <v/>
      </c>
    </row>
    <row r="1074" spans="6:31" x14ac:dyDescent="0.25">
      <c r="F1074" s="33" t="str">
        <f>IFERROR(VLOOKUP(D1074,'Tabelas auxiliares'!$A$3:$B$62,2,FALSE),"")</f>
        <v/>
      </c>
      <c r="G1074" s="33" t="str">
        <f>IFERROR(VLOOKUP($B1074,'Tabelas auxiliares'!$A$66:$C$106,2,FALSE),"")</f>
        <v/>
      </c>
      <c r="H1074" s="33" t="str">
        <f>IFERROR(VLOOKUP($B1074,'Tabelas auxiliares'!$A$66:$C$106,3,FALSE),"")</f>
        <v/>
      </c>
      <c r="Y1074" s="33" t="str">
        <f t="shared" si="49"/>
        <v/>
      </c>
      <c r="Z1074" s="33" t="str">
        <f>IF(T1074="","",IF(AND(T1074&lt;&gt;'Tabelas auxiliares'!$B$240,T1074&lt;&gt;'Tabelas auxiliares'!$B$241,T1074&lt;&gt;'Tabelas auxiliares'!$C$240,T1074&lt;&gt;'Tabelas auxiliares'!$C$241,T1074&lt;&gt;'Tabelas auxiliares'!$D$240),"FOLHA DE PESSOAL",IF(Y1074='Tabelas auxiliares'!$A$241,"CUSTEIO",IF(Y1074='Tabelas auxiliares'!$A$240,"INVESTIMENTO","ERRO - VERIFICAR"))))</f>
        <v/>
      </c>
      <c r="AA1074" s="46" t="str">
        <f t="shared" si="50"/>
        <v/>
      </c>
      <c r="AB1074" s="206"/>
      <c r="AC1074" s="206"/>
      <c r="AD1074" s="26"/>
      <c r="AE1074" s="54" t="str">
        <f t="shared" si="48"/>
        <v/>
      </c>
    </row>
    <row r="1075" spans="6:31" x14ac:dyDescent="0.25">
      <c r="F1075" s="33" t="str">
        <f>IFERROR(VLOOKUP(D1075,'Tabelas auxiliares'!$A$3:$B$62,2,FALSE),"")</f>
        <v/>
      </c>
      <c r="G1075" s="33" t="str">
        <f>IFERROR(VLOOKUP($B1075,'Tabelas auxiliares'!$A$66:$C$106,2,FALSE),"")</f>
        <v/>
      </c>
      <c r="H1075" s="33" t="str">
        <f>IFERROR(VLOOKUP($B1075,'Tabelas auxiliares'!$A$66:$C$106,3,FALSE),"")</f>
        <v/>
      </c>
      <c r="Y1075" s="33" t="str">
        <f t="shared" si="49"/>
        <v/>
      </c>
      <c r="Z1075" s="33" t="str">
        <f>IF(T1075="","",IF(AND(T1075&lt;&gt;'Tabelas auxiliares'!$B$240,T1075&lt;&gt;'Tabelas auxiliares'!$B$241,T1075&lt;&gt;'Tabelas auxiliares'!$C$240,T1075&lt;&gt;'Tabelas auxiliares'!$C$241,T1075&lt;&gt;'Tabelas auxiliares'!$D$240),"FOLHA DE PESSOAL",IF(Y1075='Tabelas auxiliares'!$A$241,"CUSTEIO",IF(Y1075='Tabelas auxiliares'!$A$240,"INVESTIMENTO","ERRO - VERIFICAR"))))</f>
        <v/>
      </c>
      <c r="AA1075" s="46" t="str">
        <f t="shared" si="50"/>
        <v/>
      </c>
      <c r="AB1075" s="206"/>
      <c r="AC1075" s="206"/>
      <c r="AE1075" s="54" t="str">
        <f t="shared" si="48"/>
        <v/>
      </c>
    </row>
    <row r="1076" spans="6:31" x14ac:dyDescent="0.25">
      <c r="F1076" s="33" t="str">
        <f>IFERROR(VLOOKUP(D1076,'Tabelas auxiliares'!$A$3:$B$62,2,FALSE),"")</f>
        <v/>
      </c>
      <c r="G1076" s="33" t="str">
        <f>IFERROR(VLOOKUP($B1076,'Tabelas auxiliares'!$A$66:$C$106,2,FALSE),"")</f>
        <v/>
      </c>
      <c r="H1076" s="33" t="str">
        <f>IFERROR(VLOOKUP($B1076,'Tabelas auxiliares'!$A$66:$C$106,3,FALSE),"")</f>
        <v/>
      </c>
      <c r="Y1076" s="33" t="str">
        <f t="shared" si="49"/>
        <v/>
      </c>
      <c r="Z1076" s="33" t="str">
        <f>IF(T1076="","",IF(AND(T1076&lt;&gt;'Tabelas auxiliares'!$B$240,T1076&lt;&gt;'Tabelas auxiliares'!$B$241,T1076&lt;&gt;'Tabelas auxiliares'!$C$240,T1076&lt;&gt;'Tabelas auxiliares'!$C$241,T1076&lt;&gt;'Tabelas auxiliares'!$D$240),"FOLHA DE PESSOAL",IF(Y1076='Tabelas auxiliares'!$A$241,"CUSTEIO",IF(Y1076='Tabelas auxiliares'!$A$240,"INVESTIMENTO","ERRO - VERIFICAR"))))</f>
        <v/>
      </c>
      <c r="AA1076" s="46" t="str">
        <f t="shared" si="50"/>
        <v/>
      </c>
      <c r="AB1076" s="206"/>
      <c r="AC1076" s="206"/>
      <c r="AE1076" s="54" t="str">
        <f t="shared" si="48"/>
        <v/>
      </c>
    </row>
    <row r="1077" spans="6:31" x14ac:dyDescent="0.25">
      <c r="F1077" s="33" t="str">
        <f>IFERROR(VLOOKUP(D1077,'Tabelas auxiliares'!$A$3:$B$62,2,FALSE),"")</f>
        <v/>
      </c>
      <c r="G1077" s="33" t="str">
        <f>IFERROR(VLOOKUP($B1077,'Tabelas auxiliares'!$A$66:$C$106,2,FALSE),"")</f>
        <v/>
      </c>
      <c r="H1077" s="33" t="str">
        <f>IFERROR(VLOOKUP($B1077,'Tabelas auxiliares'!$A$66:$C$106,3,FALSE),"")</f>
        <v/>
      </c>
      <c r="Y1077" s="33" t="str">
        <f t="shared" si="49"/>
        <v/>
      </c>
      <c r="Z1077" s="33" t="str">
        <f>IF(T1077="","",IF(AND(T1077&lt;&gt;'Tabelas auxiliares'!$B$240,T1077&lt;&gt;'Tabelas auxiliares'!$B$241,T1077&lt;&gt;'Tabelas auxiliares'!$C$240,T1077&lt;&gt;'Tabelas auxiliares'!$C$241,T1077&lt;&gt;'Tabelas auxiliares'!$D$240),"FOLHA DE PESSOAL",IF(Y1077='Tabelas auxiliares'!$A$241,"CUSTEIO",IF(Y1077='Tabelas auxiliares'!$A$240,"INVESTIMENTO","ERRO - VERIFICAR"))))</f>
        <v/>
      </c>
      <c r="AA1077" s="46" t="str">
        <f t="shared" si="50"/>
        <v/>
      </c>
      <c r="AB1077" s="206"/>
      <c r="AC1077" s="206"/>
      <c r="AE1077" s="54" t="str">
        <f t="shared" si="48"/>
        <v/>
      </c>
    </row>
    <row r="1078" spans="6:31" x14ac:dyDescent="0.25">
      <c r="F1078" s="33" t="str">
        <f>IFERROR(VLOOKUP(D1078,'Tabelas auxiliares'!$A$3:$B$62,2,FALSE),"")</f>
        <v/>
      </c>
      <c r="G1078" s="33" t="str">
        <f>IFERROR(VLOOKUP($B1078,'Tabelas auxiliares'!$A$66:$C$106,2,FALSE),"")</f>
        <v/>
      </c>
      <c r="H1078" s="33" t="str">
        <f>IFERROR(VLOOKUP($B1078,'Tabelas auxiliares'!$A$66:$C$106,3,FALSE),"")</f>
        <v/>
      </c>
      <c r="Y1078" s="33" t="str">
        <f t="shared" si="49"/>
        <v/>
      </c>
      <c r="Z1078" s="33" t="str">
        <f>IF(T1078="","",IF(AND(T1078&lt;&gt;'Tabelas auxiliares'!$B$240,T1078&lt;&gt;'Tabelas auxiliares'!$B$241,T1078&lt;&gt;'Tabelas auxiliares'!$C$240,T1078&lt;&gt;'Tabelas auxiliares'!$C$241,T1078&lt;&gt;'Tabelas auxiliares'!$D$240),"FOLHA DE PESSOAL",IF(Y1078='Tabelas auxiliares'!$A$241,"CUSTEIO",IF(Y1078='Tabelas auxiliares'!$A$240,"INVESTIMENTO","ERRO - VERIFICAR"))))</f>
        <v/>
      </c>
      <c r="AA1078" s="46" t="str">
        <f t="shared" si="50"/>
        <v/>
      </c>
      <c r="AB1078" s="206"/>
      <c r="AC1078" s="206"/>
      <c r="AE1078" s="54" t="str">
        <f t="shared" si="48"/>
        <v/>
      </c>
    </row>
    <row r="1079" spans="6:31" x14ac:dyDescent="0.25">
      <c r="F1079" s="33" t="str">
        <f>IFERROR(VLOOKUP(D1079,'Tabelas auxiliares'!$A$3:$B$62,2,FALSE),"")</f>
        <v/>
      </c>
      <c r="G1079" s="33" t="str">
        <f>IFERROR(VLOOKUP($B1079,'Tabelas auxiliares'!$A$66:$C$106,2,FALSE),"")</f>
        <v/>
      </c>
      <c r="H1079" s="33" t="str">
        <f>IFERROR(VLOOKUP($B1079,'Tabelas auxiliares'!$A$66:$C$106,3,FALSE),"")</f>
        <v/>
      </c>
      <c r="Y1079" s="33" t="str">
        <f t="shared" si="49"/>
        <v/>
      </c>
      <c r="Z1079" s="33" t="str">
        <f>IF(T1079="","",IF(AND(T1079&lt;&gt;'Tabelas auxiliares'!$B$240,T1079&lt;&gt;'Tabelas auxiliares'!$B$241,T1079&lt;&gt;'Tabelas auxiliares'!$C$240,T1079&lt;&gt;'Tabelas auxiliares'!$C$241,T1079&lt;&gt;'Tabelas auxiliares'!$D$240),"FOLHA DE PESSOAL",IF(Y1079='Tabelas auxiliares'!$A$241,"CUSTEIO",IF(Y1079='Tabelas auxiliares'!$A$240,"INVESTIMENTO","ERRO - VERIFICAR"))))</f>
        <v/>
      </c>
      <c r="AA1079" s="46" t="str">
        <f t="shared" si="50"/>
        <v/>
      </c>
      <c r="AB1079" s="206"/>
      <c r="AC1079" s="206"/>
      <c r="AE1079" s="54" t="str">
        <f t="shared" si="48"/>
        <v/>
      </c>
    </row>
    <row r="1080" spans="6:31" x14ac:dyDescent="0.25">
      <c r="F1080" s="33" t="str">
        <f>IFERROR(VLOOKUP(D1080,'Tabelas auxiliares'!$A$3:$B$62,2,FALSE),"")</f>
        <v/>
      </c>
      <c r="G1080" s="33" t="str">
        <f>IFERROR(VLOOKUP($B1080,'Tabelas auxiliares'!$A$66:$C$106,2,FALSE),"")</f>
        <v/>
      </c>
      <c r="H1080" s="33" t="str">
        <f>IFERROR(VLOOKUP($B1080,'Tabelas auxiliares'!$A$66:$C$106,3,FALSE),"")</f>
        <v/>
      </c>
      <c r="Y1080" s="33" t="str">
        <f t="shared" si="49"/>
        <v/>
      </c>
      <c r="Z1080" s="33" t="str">
        <f>IF(T1080="","",IF(AND(T1080&lt;&gt;'Tabelas auxiliares'!$B$240,T1080&lt;&gt;'Tabelas auxiliares'!$B$241,T1080&lt;&gt;'Tabelas auxiliares'!$C$240,T1080&lt;&gt;'Tabelas auxiliares'!$C$241,T1080&lt;&gt;'Tabelas auxiliares'!$D$240),"FOLHA DE PESSOAL",IF(Y1080='Tabelas auxiliares'!$A$241,"CUSTEIO",IF(Y1080='Tabelas auxiliares'!$A$240,"INVESTIMENTO","ERRO - VERIFICAR"))))</f>
        <v/>
      </c>
      <c r="AA1080" s="46" t="str">
        <f t="shared" si="50"/>
        <v/>
      </c>
      <c r="AB1080" s="206"/>
      <c r="AC1080" s="206"/>
      <c r="AE1080" s="54" t="str">
        <f t="shared" si="48"/>
        <v/>
      </c>
    </row>
    <row r="1081" spans="6:31" x14ac:dyDescent="0.25">
      <c r="F1081" s="33" t="str">
        <f>IFERROR(VLOOKUP(D1081,'Tabelas auxiliares'!$A$3:$B$62,2,FALSE),"")</f>
        <v/>
      </c>
      <c r="G1081" s="33" t="str">
        <f>IFERROR(VLOOKUP($B1081,'Tabelas auxiliares'!$A$66:$C$106,2,FALSE),"")</f>
        <v/>
      </c>
      <c r="H1081" s="33" t="str">
        <f>IFERROR(VLOOKUP($B1081,'Tabelas auxiliares'!$A$66:$C$106,3,FALSE),"")</f>
        <v/>
      </c>
      <c r="Y1081" s="33" t="str">
        <f t="shared" si="49"/>
        <v/>
      </c>
      <c r="Z1081" s="33" t="str">
        <f>IF(T1081="","",IF(AND(T1081&lt;&gt;'Tabelas auxiliares'!$B$240,T1081&lt;&gt;'Tabelas auxiliares'!$B$241,T1081&lt;&gt;'Tabelas auxiliares'!$C$240,T1081&lt;&gt;'Tabelas auxiliares'!$C$241,T1081&lt;&gt;'Tabelas auxiliares'!$D$240),"FOLHA DE PESSOAL",IF(Y1081='Tabelas auxiliares'!$A$241,"CUSTEIO",IF(Y1081='Tabelas auxiliares'!$A$240,"INVESTIMENTO","ERRO - VERIFICAR"))))</f>
        <v/>
      </c>
      <c r="AA1081" s="46" t="str">
        <f t="shared" si="50"/>
        <v/>
      </c>
      <c r="AB1081" s="206"/>
      <c r="AC1081" s="206"/>
      <c r="AE1081" s="54" t="str">
        <f t="shared" si="48"/>
        <v/>
      </c>
    </row>
    <row r="1082" spans="6:31" x14ac:dyDescent="0.25">
      <c r="F1082" s="33" t="str">
        <f>IFERROR(VLOOKUP(D1082,'Tabelas auxiliares'!$A$3:$B$62,2,FALSE),"")</f>
        <v/>
      </c>
      <c r="G1082" s="33" t="str">
        <f>IFERROR(VLOOKUP($B1082,'Tabelas auxiliares'!$A$66:$C$106,2,FALSE),"")</f>
        <v/>
      </c>
      <c r="H1082" s="33" t="str">
        <f>IFERROR(VLOOKUP($B1082,'Tabelas auxiliares'!$A$66:$C$106,3,FALSE),"")</f>
        <v/>
      </c>
      <c r="Y1082" s="33" t="str">
        <f t="shared" si="49"/>
        <v/>
      </c>
      <c r="Z1082" s="33" t="str">
        <f>IF(T1082="","",IF(AND(T1082&lt;&gt;'Tabelas auxiliares'!$B$240,T1082&lt;&gt;'Tabelas auxiliares'!$B$241,T1082&lt;&gt;'Tabelas auxiliares'!$C$240,T1082&lt;&gt;'Tabelas auxiliares'!$C$241,T1082&lt;&gt;'Tabelas auxiliares'!$D$240),"FOLHA DE PESSOAL",IF(Y1082='Tabelas auxiliares'!$A$241,"CUSTEIO",IF(Y1082='Tabelas auxiliares'!$A$240,"INVESTIMENTO","ERRO - VERIFICAR"))))</f>
        <v/>
      </c>
      <c r="AA1082" s="46" t="str">
        <f t="shared" si="50"/>
        <v/>
      </c>
      <c r="AB1082" s="206"/>
      <c r="AC1082" s="206"/>
      <c r="AD1082" s="26"/>
      <c r="AE1082" s="54" t="str">
        <f t="shared" si="48"/>
        <v/>
      </c>
    </row>
    <row r="1083" spans="6:31" x14ac:dyDescent="0.25">
      <c r="F1083" s="33" t="str">
        <f>IFERROR(VLOOKUP(D1083,'Tabelas auxiliares'!$A$3:$B$62,2,FALSE),"")</f>
        <v/>
      </c>
      <c r="G1083" s="33" t="str">
        <f>IFERROR(VLOOKUP($B1083,'Tabelas auxiliares'!$A$66:$C$106,2,FALSE),"")</f>
        <v/>
      </c>
      <c r="H1083" s="33" t="str">
        <f>IFERROR(VLOOKUP($B1083,'Tabelas auxiliares'!$A$66:$C$106,3,FALSE),"")</f>
        <v/>
      </c>
      <c r="Y1083" s="33" t="str">
        <f t="shared" si="49"/>
        <v/>
      </c>
      <c r="Z1083" s="33" t="str">
        <f>IF(T1083="","",IF(AND(T1083&lt;&gt;'Tabelas auxiliares'!$B$240,T1083&lt;&gt;'Tabelas auxiliares'!$B$241,T1083&lt;&gt;'Tabelas auxiliares'!$C$240,T1083&lt;&gt;'Tabelas auxiliares'!$C$241,T1083&lt;&gt;'Tabelas auxiliares'!$D$240),"FOLHA DE PESSOAL",IF(Y1083='Tabelas auxiliares'!$A$241,"CUSTEIO",IF(Y1083='Tabelas auxiliares'!$A$240,"INVESTIMENTO","ERRO - VERIFICAR"))))</f>
        <v/>
      </c>
      <c r="AA1083" s="46" t="str">
        <f t="shared" si="50"/>
        <v/>
      </c>
      <c r="AB1083" s="206"/>
      <c r="AC1083" s="206"/>
      <c r="AE1083" s="54" t="str">
        <f t="shared" si="48"/>
        <v/>
      </c>
    </row>
    <row r="1084" spans="6:31" x14ac:dyDescent="0.25">
      <c r="F1084" s="33" t="str">
        <f>IFERROR(VLOOKUP(D1084,'Tabelas auxiliares'!$A$3:$B$62,2,FALSE),"")</f>
        <v/>
      </c>
      <c r="G1084" s="33" t="str">
        <f>IFERROR(VLOOKUP($B1084,'Tabelas auxiliares'!$A$66:$C$106,2,FALSE),"")</f>
        <v/>
      </c>
      <c r="H1084" s="33" t="str">
        <f>IFERROR(VLOOKUP($B1084,'Tabelas auxiliares'!$A$66:$C$106,3,FALSE),"")</f>
        <v/>
      </c>
      <c r="Y1084" s="33" t="str">
        <f t="shared" si="49"/>
        <v/>
      </c>
      <c r="Z1084" s="33" t="str">
        <f>IF(T1084="","",IF(AND(T1084&lt;&gt;'Tabelas auxiliares'!$B$240,T1084&lt;&gt;'Tabelas auxiliares'!$B$241,T1084&lt;&gt;'Tabelas auxiliares'!$C$240,T1084&lt;&gt;'Tabelas auxiliares'!$C$241,T1084&lt;&gt;'Tabelas auxiliares'!$D$240),"FOLHA DE PESSOAL",IF(Y1084='Tabelas auxiliares'!$A$241,"CUSTEIO",IF(Y1084='Tabelas auxiliares'!$A$240,"INVESTIMENTO","ERRO - VERIFICAR"))))</f>
        <v/>
      </c>
      <c r="AA1084" s="46" t="str">
        <f t="shared" si="50"/>
        <v/>
      </c>
      <c r="AB1084" s="206"/>
      <c r="AC1084" s="206"/>
      <c r="AD1084" s="26"/>
      <c r="AE1084" s="54" t="str">
        <f t="shared" si="48"/>
        <v/>
      </c>
    </row>
    <row r="1085" spans="6:31" x14ac:dyDescent="0.25">
      <c r="F1085" s="33" t="str">
        <f>IFERROR(VLOOKUP(D1085,'Tabelas auxiliares'!$A$3:$B$62,2,FALSE),"")</f>
        <v/>
      </c>
      <c r="G1085" s="33" t="str">
        <f>IFERROR(VLOOKUP($B1085,'Tabelas auxiliares'!$A$66:$C$106,2,FALSE),"")</f>
        <v/>
      </c>
      <c r="H1085" s="33" t="str">
        <f>IFERROR(VLOOKUP($B1085,'Tabelas auxiliares'!$A$66:$C$106,3,FALSE),"")</f>
        <v/>
      </c>
      <c r="Y1085" s="33" t="str">
        <f t="shared" si="49"/>
        <v/>
      </c>
      <c r="Z1085" s="33" t="str">
        <f>IF(T1085="","",IF(AND(T1085&lt;&gt;'Tabelas auxiliares'!$B$240,T1085&lt;&gt;'Tabelas auxiliares'!$B$241,T1085&lt;&gt;'Tabelas auxiliares'!$C$240,T1085&lt;&gt;'Tabelas auxiliares'!$C$241,T1085&lt;&gt;'Tabelas auxiliares'!$D$240),"FOLHA DE PESSOAL",IF(Y1085='Tabelas auxiliares'!$A$241,"CUSTEIO",IF(Y1085='Tabelas auxiliares'!$A$240,"INVESTIMENTO","ERRO - VERIFICAR"))))</f>
        <v/>
      </c>
      <c r="AA1085" s="46" t="str">
        <f t="shared" si="50"/>
        <v/>
      </c>
      <c r="AB1085" s="206"/>
      <c r="AC1085" s="206"/>
      <c r="AD1085" s="26"/>
      <c r="AE1085" s="54" t="str">
        <f t="shared" si="48"/>
        <v/>
      </c>
    </row>
    <row r="1086" spans="6:31" x14ac:dyDescent="0.25">
      <c r="F1086" s="33" t="str">
        <f>IFERROR(VLOOKUP(D1086,'Tabelas auxiliares'!$A$3:$B$62,2,FALSE),"")</f>
        <v/>
      </c>
      <c r="G1086" s="33" t="str">
        <f>IFERROR(VLOOKUP($B1086,'Tabelas auxiliares'!$A$66:$C$106,2,FALSE),"")</f>
        <v/>
      </c>
      <c r="H1086" s="33" t="str">
        <f>IFERROR(VLOOKUP($B1086,'Tabelas auxiliares'!$A$66:$C$106,3,FALSE),"")</f>
        <v/>
      </c>
      <c r="Y1086" s="33" t="str">
        <f t="shared" si="49"/>
        <v/>
      </c>
      <c r="Z1086" s="33" t="str">
        <f>IF(T1086="","",IF(AND(T1086&lt;&gt;'Tabelas auxiliares'!$B$240,T1086&lt;&gt;'Tabelas auxiliares'!$B$241,T1086&lt;&gt;'Tabelas auxiliares'!$C$240,T1086&lt;&gt;'Tabelas auxiliares'!$C$241,T1086&lt;&gt;'Tabelas auxiliares'!$D$240),"FOLHA DE PESSOAL",IF(Y1086='Tabelas auxiliares'!$A$241,"CUSTEIO",IF(Y1086='Tabelas auxiliares'!$A$240,"INVESTIMENTO","ERRO - VERIFICAR"))))</f>
        <v/>
      </c>
      <c r="AA1086" s="46" t="str">
        <f t="shared" si="50"/>
        <v/>
      </c>
      <c r="AB1086" s="206"/>
      <c r="AC1086" s="206"/>
      <c r="AD1086" s="26"/>
      <c r="AE1086" s="54" t="str">
        <f t="shared" si="48"/>
        <v/>
      </c>
    </row>
    <row r="1087" spans="6:31" x14ac:dyDescent="0.25">
      <c r="F1087" s="33" t="str">
        <f>IFERROR(VLOOKUP(D1087,'Tabelas auxiliares'!$A$3:$B$62,2,FALSE),"")</f>
        <v/>
      </c>
      <c r="G1087" s="33" t="str">
        <f>IFERROR(VLOOKUP($B1087,'Tabelas auxiliares'!$A$66:$C$106,2,FALSE),"")</f>
        <v/>
      </c>
      <c r="H1087" s="33" t="str">
        <f>IFERROR(VLOOKUP($B1087,'Tabelas auxiliares'!$A$66:$C$106,3,FALSE),"")</f>
        <v/>
      </c>
      <c r="Y1087" s="33" t="str">
        <f t="shared" si="49"/>
        <v/>
      </c>
      <c r="Z1087" s="33" t="str">
        <f>IF(T1087="","",IF(AND(T1087&lt;&gt;'Tabelas auxiliares'!$B$240,T1087&lt;&gt;'Tabelas auxiliares'!$B$241,T1087&lt;&gt;'Tabelas auxiliares'!$C$240,T1087&lt;&gt;'Tabelas auxiliares'!$C$241,T1087&lt;&gt;'Tabelas auxiliares'!$D$240),"FOLHA DE PESSOAL",IF(Y1087='Tabelas auxiliares'!$A$241,"CUSTEIO",IF(Y1087='Tabelas auxiliares'!$A$240,"INVESTIMENTO","ERRO - VERIFICAR"))))</f>
        <v/>
      </c>
      <c r="AA1087" s="46" t="str">
        <f t="shared" si="50"/>
        <v/>
      </c>
      <c r="AB1087" s="206"/>
      <c r="AC1087" s="206"/>
      <c r="AD1087" s="26"/>
      <c r="AE1087" s="54" t="str">
        <f t="shared" si="48"/>
        <v/>
      </c>
    </row>
    <row r="1088" spans="6:31" x14ac:dyDescent="0.25">
      <c r="F1088" s="33" t="str">
        <f>IFERROR(VLOOKUP(D1088,'Tabelas auxiliares'!$A$3:$B$62,2,FALSE),"")</f>
        <v/>
      </c>
      <c r="G1088" s="33" t="str">
        <f>IFERROR(VLOOKUP($B1088,'Tabelas auxiliares'!$A$66:$C$106,2,FALSE),"")</f>
        <v/>
      </c>
      <c r="H1088" s="33" t="str">
        <f>IFERROR(VLOOKUP($B1088,'Tabelas auxiliares'!$A$66:$C$106,3,FALSE),"")</f>
        <v/>
      </c>
      <c r="Y1088" s="33" t="str">
        <f t="shared" si="49"/>
        <v/>
      </c>
      <c r="Z1088" s="33" t="str">
        <f>IF(T1088="","",IF(AND(T1088&lt;&gt;'Tabelas auxiliares'!$B$240,T1088&lt;&gt;'Tabelas auxiliares'!$B$241,T1088&lt;&gt;'Tabelas auxiliares'!$C$240,T1088&lt;&gt;'Tabelas auxiliares'!$C$241,T1088&lt;&gt;'Tabelas auxiliares'!$D$240),"FOLHA DE PESSOAL",IF(Y1088='Tabelas auxiliares'!$A$241,"CUSTEIO",IF(Y1088='Tabelas auxiliares'!$A$240,"INVESTIMENTO","ERRO - VERIFICAR"))))</f>
        <v/>
      </c>
      <c r="AA1088" s="46" t="str">
        <f t="shared" si="50"/>
        <v/>
      </c>
      <c r="AB1088" s="206"/>
      <c r="AC1088" s="206"/>
      <c r="AD1088" s="26"/>
      <c r="AE1088" s="54" t="str">
        <f t="shared" si="48"/>
        <v/>
      </c>
    </row>
    <row r="1089" spans="6:42" x14ac:dyDescent="0.25">
      <c r="F1089" s="33" t="str">
        <f>IFERROR(VLOOKUP(D1089,'Tabelas auxiliares'!$A$3:$B$62,2,FALSE),"")</f>
        <v/>
      </c>
      <c r="G1089" s="33" t="str">
        <f>IFERROR(VLOOKUP($B1089,'Tabelas auxiliares'!$A$66:$C$106,2,FALSE),"")</f>
        <v/>
      </c>
      <c r="H1089" s="33" t="str">
        <f>IFERROR(VLOOKUP($B1089,'Tabelas auxiliares'!$A$66:$C$106,3,FALSE),"")</f>
        <v/>
      </c>
      <c r="Y1089" s="33" t="str">
        <f t="shared" si="49"/>
        <v/>
      </c>
      <c r="Z1089" s="33" t="str">
        <f>IF(T1089="","",IF(AND(T1089&lt;&gt;'Tabelas auxiliares'!$B$240,T1089&lt;&gt;'Tabelas auxiliares'!$B$241,T1089&lt;&gt;'Tabelas auxiliares'!$C$240,T1089&lt;&gt;'Tabelas auxiliares'!$C$241,T1089&lt;&gt;'Tabelas auxiliares'!$D$240),"FOLHA DE PESSOAL",IF(Y1089='Tabelas auxiliares'!$A$241,"CUSTEIO",IF(Y1089='Tabelas auxiliares'!$A$240,"INVESTIMENTO","ERRO - VERIFICAR"))))</f>
        <v/>
      </c>
      <c r="AA1089" s="46" t="str">
        <f t="shared" si="50"/>
        <v/>
      </c>
      <c r="AB1089" s="206"/>
      <c r="AC1089" s="206"/>
      <c r="AD1089" s="26"/>
      <c r="AE1089" s="54" t="str">
        <f t="shared" si="48"/>
        <v/>
      </c>
    </row>
    <row r="1090" spans="6:42" x14ac:dyDescent="0.25">
      <c r="F1090" s="33" t="str">
        <f>IFERROR(VLOOKUP(D1090,'Tabelas auxiliares'!$A$3:$B$62,2,FALSE),"")</f>
        <v/>
      </c>
      <c r="G1090" s="33" t="str">
        <f>IFERROR(VLOOKUP($B1090,'Tabelas auxiliares'!$A$66:$C$106,2,FALSE),"")</f>
        <v/>
      </c>
      <c r="H1090" s="33" t="str">
        <f>IFERROR(VLOOKUP($B1090,'Tabelas auxiliares'!$A$66:$C$106,3,FALSE),"")</f>
        <v/>
      </c>
      <c r="Y1090" s="33" t="str">
        <f t="shared" si="49"/>
        <v/>
      </c>
      <c r="Z1090" s="33" t="str">
        <f>IF(T1090="","",IF(AND(T1090&lt;&gt;'Tabelas auxiliares'!$B$240,T1090&lt;&gt;'Tabelas auxiliares'!$B$241,T1090&lt;&gt;'Tabelas auxiliares'!$C$240,T1090&lt;&gt;'Tabelas auxiliares'!$C$241,T1090&lt;&gt;'Tabelas auxiliares'!$D$240),"FOLHA DE PESSOAL",IF(Y1090='Tabelas auxiliares'!$A$241,"CUSTEIO",IF(Y1090='Tabelas auxiliares'!$A$240,"INVESTIMENTO","ERRO - VERIFICAR"))))</f>
        <v/>
      </c>
      <c r="AA1090" s="46" t="str">
        <f t="shared" si="50"/>
        <v/>
      </c>
      <c r="AB1090" s="206"/>
      <c r="AC1090" s="206"/>
      <c r="AD1090" s="26"/>
      <c r="AE1090" s="54" t="str">
        <f t="shared" si="48"/>
        <v/>
      </c>
    </row>
    <row r="1091" spans="6:42" x14ac:dyDescent="0.25">
      <c r="F1091" s="33" t="str">
        <f>IFERROR(VLOOKUP(D1091,'Tabelas auxiliares'!$A$3:$B$62,2,FALSE),"")</f>
        <v/>
      </c>
      <c r="G1091" s="33" t="str">
        <f>IFERROR(VLOOKUP($B1091,'Tabelas auxiliares'!$A$66:$C$106,2,FALSE),"")</f>
        <v/>
      </c>
      <c r="H1091" s="33" t="str">
        <f>IFERROR(VLOOKUP($B1091,'Tabelas auxiliares'!$A$66:$C$106,3,FALSE),"")</f>
        <v/>
      </c>
      <c r="Y1091" s="33" t="str">
        <f t="shared" si="49"/>
        <v/>
      </c>
      <c r="Z1091" s="33" t="str">
        <f>IF(T1091="","",IF(AND(T1091&lt;&gt;'Tabelas auxiliares'!$B$240,T1091&lt;&gt;'Tabelas auxiliares'!$B$241,T1091&lt;&gt;'Tabelas auxiliares'!$C$240,T1091&lt;&gt;'Tabelas auxiliares'!$C$241,T1091&lt;&gt;'Tabelas auxiliares'!$D$240),"FOLHA DE PESSOAL",IF(Y1091='Tabelas auxiliares'!$A$241,"CUSTEIO",IF(Y1091='Tabelas auxiliares'!$A$240,"INVESTIMENTO","ERRO - VERIFICAR"))))</f>
        <v/>
      </c>
      <c r="AA1091" s="46" t="str">
        <f t="shared" si="50"/>
        <v/>
      </c>
      <c r="AB1091" s="206"/>
      <c r="AC1091" s="206"/>
      <c r="AD1091" s="26"/>
      <c r="AE1091" s="54" t="str">
        <f t="shared" si="48"/>
        <v/>
      </c>
    </row>
    <row r="1092" spans="6:42" x14ac:dyDescent="0.25">
      <c r="F1092" s="33" t="str">
        <f>IFERROR(VLOOKUP(D1092,'Tabelas auxiliares'!$A$3:$B$62,2,FALSE),"")</f>
        <v/>
      </c>
      <c r="G1092" s="33" t="str">
        <f>IFERROR(VLOOKUP($B1092,'Tabelas auxiliares'!$A$66:$C$106,2,FALSE),"")</f>
        <v/>
      </c>
      <c r="H1092" s="33" t="str">
        <f>IFERROR(VLOOKUP($B1092,'Tabelas auxiliares'!$A$66:$C$106,3,FALSE),"")</f>
        <v/>
      </c>
      <c r="Y1092" s="33" t="str">
        <f t="shared" si="49"/>
        <v/>
      </c>
      <c r="Z1092" s="33" t="str">
        <f>IF(T1092="","",IF(AND(T1092&lt;&gt;'Tabelas auxiliares'!$B$240,T1092&lt;&gt;'Tabelas auxiliares'!$B$241,T1092&lt;&gt;'Tabelas auxiliares'!$C$240,T1092&lt;&gt;'Tabelas auxiliares'!$C$241,T1092&lt;&gt;'Tabelas auxiliares'!$D$240),"FOLHA DE PESSOAL",IF(Y1092='Tabelas auxiliares'!$A$241,"CUSTEIO",IF(Y1092='Tabelas auxiliares'!$A$240,"INVESTIMENTO","ERRO - VERIFICAR"))))</f>
        <v/>
      </c>
      <c r="AA1092" s="46" t="str">
        <f t="shared" si="50"/>
        <v/>
      </c>
      <c r="AB1092" s="206"/>
      <c r="AC1092" s="206"/>
      <c r="AD1092" s="26"/>
      <c r="AE1092" s="54" t="str">
        <f t="shared" si="48"/>
        <v/>
      </c>
    </row>
    <row r="1093" spans="6:42" x14ac:dyDescent="0.25">
      <c r="F1093" s="33" t="str">
        <f>IFERROR(VLOOKUP(D1093,'Tabelas auxiliares'!$A$3:$B$62,2,FALSE),"")</f>
        <v/>
      </c>
      <c r="G1093" s="33" t="str">
        <f>IFERROR(VLOOKUP($B1093,'Tabelas auxiliares'!$A$66:$C$106,2,FALSE),"")</f>
        <v/>
      </c>
      <c r="H1093" s="33" t="str">
        <f>IFERROR(VLOOKUP($B1093,'Tabelas auxiliares'!$A$66:$C$106,3,FALSE),"")</f>
        <v/>
      </c>
      <c r="Y1093" s="33" t="str">
        <f t="shared" si="49"/>
        <v/>
      </c>
      <c r="Z1093" s="33" t="str">
        <f>IF(T1093="","",IF(AND(T1093&lt;&gt;'Tabelas auxiliares'!$B$240,T1093&lt;&gt;'Tabelas auxiliares'!$B$241,T1093&lt;&gt;'Tabelas auxiliares'!$C$240,T1093&lt;&gt;'Tabelas auxiliares'!$C$241,T1093&lt;&gt;'Tabelas auxiliares'!$D$240),"FOLHA DE PESSOAL",IF(Y1093='Tabelas auxiliares'!$A$241,"CUSTEIO",IF(Y1093='Tabelas auxiliares'!$A$240,"INVESTIMENTO","ERRO - VERIFICAR"))))</f>
        <v/>
      </c>
      <c r="AA1093" s="46" t="str">
        <f t="shared" si="50"/>
        <v/>
      </c>
      <c r="AB1093" s="206"/>
      <c r="AC1093" s="206"/>
      <c r="AD1093" s="26"/>
      <c r="AE1093" s="54" t="str">
        <f t="shared" ref="AE1093:AE1126" si="51">LEFT(X1093,4)</f>
        <v/>
      </c>
    </row>
    <row r="1094" spans="6:42" x14ac:dyDescent="0.25">
      <c r="F1094" s="33" t="str">
        <f>IFERROR(VLOOKUP(D1094,'Tabelas auxiliares'!$A$3:$B$62,2,FALSE),"")</f>
        <v/>
      </c>
      <c r="G1094" s="33" t="str">
        <f>IFERROR(VLOOKUP($B1094,'Tabelas auxiliares'!$A$66:$C$106,2,FALSE),"")</f>
        <v/>
      </c>
      <c r="H1094" s="33" t="str">
        <f>IFERROR(VLOOKUP($B1094,'Tabelas auxiliares'!$A$66:$C$106,3,FALSE),"")</f>
        <v/>
      </c>
      <c r="Y1094" s="33" t="str">
        <f t="shared" si="49"/>
        <v/>
      </c>
      <c r="Z1094" s="33" t="str">
        <f>IF(T1094="","",IF(AND(T1094&lt;&gt;'Tabelas auxiliares'!$B$240,T1094&lt;&gt;'Tabelas auxiliares'!$B$241,T1094&lt;&gt;'Tabelas auxiliares'!$C$240,T1094&lt;&gt;'Tabelas auxiliares'!$C$241,T1094&lt;&gt;'Tabelas auxiliares'!$D$240),"FOLHA DE PESSOAL",IF(Y1094='Tabelas auxiliares'!$A$241,"CUSTEIO",IF(Y1094='Tabelas auxiliares'!$A$240,"INVESTIMENTO","ERRO - VERIFICAR"))))</f>
        <v/>
      </c>
      <c r="AA1094" s="46" t="str">
        <f t="shared" si="50"/>
        <v/>
      </c>
      <c r="AB1094" s="206"/>
      <c r="AC1094" s="206"/>
      <c r="AD1094" s="26"/>
      <c r="AE1094" s="54" t="str">
        <f t="shared" si="51"/>
        <v/>
      </c>
    </row>
    <row r="1095" spans="6:42" x14ac:dyDescent="0.25">
      <c r="F1095" s="33" t="str">
        <f>IFERROR(VLOOKUP(D1095,'Tabelas auxiliares'!$A$3:$B$62,2,FALSE),"")</f>
        <v/>
      </c>
      <c r="G1095" s="33" t="str">
        <f>IFERROR(VLOOKUP($B1095,'Tabelas auxiliares'!$A$66:$C$106,2,FALSE),"")</f>
        <v/>
      </c>
      <c r="H1095" s="33" t="str">
        <f>IFERROR(VLOOKUP($B1095,'Tabelas auxiliares'!$A$66:$C$106,3,FALSE),"")</f>
        <v/>
      </c>
      <c r="Y1095" s="33" t="str">
        <f t="shared" si="49"/>
        <v/>
      </c>
      <c r="Z1095" s="33" t="str">
        <f>IF(T1095="","",IF(AND(T1095&lt;&gt;'Tabelas auxiliares'!$B$240,T1095&lt;&gt;'Tabelas auxiliares'!$B$241,T1095&lt;&gt;'Tabelas auxiliares'!$C$240,T1095&lt;&gt;'Tabelas auxiliares'!$C$241,T1095&lt;&gt;'Tabelas auxiliares'!$D$240),"FOLHA DE PESSOAL",IF(Y1095='Tabelas auxiliares'!$A$241,"CUSTEIO",IF(Y1095='Tabelas auxiliares'!$A$240,"INVESTIMENTO","ERRO - VERIFICAR"))))</f>
        <v/>
      </c>
      <c r="AA1095" s="46" t="str">
        <f t="shared" si="50"/>
        <v/>
      </c>
      <c r="AB1095" s="206"/>
      <c r="AC1095" s="206"/>
      <c r="AE1095" s="54" t="str">
        <f t="shared" si="51"/>
        <v/>
      </c>
      <c r="AF1095" s="54"/>
      <c r="AG1095" s="54"/>
      <c r="AH1095" s="54"/>
      <c r="AI1095" s="54"/>
      <c r="AJ1095" s="54"/>
      <c r="AK1095" s="54"/>
      <c r="AL1095" s="54"/>
      <c r="AM1095" s="54"/>
      <c r="AN1095" s="54"/>
      <c r="AO1095" s="54"/>
      <c r="AP1095" s="54"/>
    </row>
    <row r="1096" spans="6:42" x14ac:dyDescent="0.25">
      <c r="F1096" s="33" t="str">
        <f>IFERROR(VLOOKUP(D1096,'Tabelas auxiliares'!$A$3:$B$62,2,FALSE),"")</f>
        <v/>
      </c>
      <c r="G1096" s="33" t="str">
        <f>IFERROR(VLOOKUP($B1096,'Tabelas auxiliares'!$A$66:$C$106,2,FALSE),"")</f>
        <v/>
      </c>
      <c r="H1096" s="33" t="str">
        <f>IFERROR(VLOOKUP($B1096,'Tabelas auxiliares'!$A$66:$C$106,3,FALSE),"")</f>
        <v/>
      </c>
      <c r="Y1096" s="33" t="str">
        <f t="shared" si="49"/>
        <v/>
      </c>
      <c r="Z1096" s="33" t="str">
        <f>IF(T1096="","",IF(AND(T1096&lt;&gt;'Tabelas auxiliares'!$B$240,T1096&lt;&gt;'Tabelas auxiliares'!$B$241,T1096&lt;&gt;'Tabelas auxiliares'!$C$240,T1096&lt;&gt;'Tabelas auxiliares'!$C$241,T1096&lt;&gt;'Tabelas auxiliares'!$D$240),"FOLHA DE PESSOAL",IF(Y1096='Tabelas auxiliares'!$A$241,"CUSTEIO",IF(Y1096='Tabelas auxiliares'!$A$240,"INVESTIMENTO","ERRO - VERIFICAR"))))</f>
        <v/>
      </c>
      <c r="AA1096" s="46" t="str">
        <f t="shared" si="50"/>
        <v/>
      </c>
      <c r="AB1096" s="206"/>
      <c r="AC1096" s="206"/>
      <c r="AD1096" s="26"/>
      <c r="AE1096" s="54" t="str">
        <f t="shared" si="51"/>
        <v/>
      </c>
      <c r="AF1096" s="54"/>
      <c r="AG1096" s="54"/>
      <c r="AH1096" s="54"/>
      <c r="AI1096" s="54"/>
      <c r="AJ1096" s="54"/>
      <c r="AK1096" s="54"/>
      <c r="AL1096" s="54"/>
      <c r="AM1096" s="54"/>
      <c r="AN1096" s="54"/>
      <c r="AO1096" s="54"/>
      <c r="AP1096" s="54"/>
    </row>
    <row r="1097" spans="6:42" x14ac:dyDescent="0.25">
      <c r="F1097" s="33" t="str">
        <f>IFERROR(VLOOKUP(D1097,'Tabelas auxiliares'!$A$3:$B$62,2,FALSE),"")</f>
        <v/>
      </c>
      <c r="G1097" s="33" t="str">
        <f>IFERROR(VLOOKUP($B1097,'Tabelas auxiliares'!$A$66:$C$106,2,FALSE),"")</f>
        <v/>
      </c>
      <c r="H1097" s="33" t="str">
        <f>IFERROR(VLOOKUP($B1097,'Tabelas auxiliares'!$A$66:$C$106,3,FALSE),"")</f>
        <v/>
      </c>
      <c r="Y1097" s="33" t="str">
        <f t="shared" si="49"/>
        <v/>
      </c>
      <c r="Z1097" s="33" t="str">
        <f>IF(T1097="","",IF(AND(T1097&lt;&gt;'Tabelas auxiliares'!$B$240,T1097&lt;&gt;'Tabelas auxiliares'!$B$241,T1097&lt;&gt;'Tabelas auxiliares'!$C$240,T1097&lt;&gt;'Tabelas auxiliares'!$C$241,T1097&lt;&gt;'Tabelas auxiliares'!$D$240),"FOLHA DE PESSOAL",IF(Y1097='Tabelas auxiliares'!$A$241,"CUSTEIO",IF(Y1097='Tabelas auxiliares'!$A$240,"INVESTIMENTO","ERRO - VERIFICAR"))))</f>
        <v/>
      </c>
      <c r="AA1097" s="46" t="str">
        <f t="shared" si="50"/>
        <v/>
      </c>
      <c r="AB1097" s="206"/>
      <c r="AC1097" s="206"/>
      <c r="AD1097" s="26"/>
      <c r="AE1097" s="54" t="str">
        <f t="shared" si="51"/>
        <v/>
      </c>
      <c r="AF1097" s="54"/>
      <c r="AG1097" s="54"/>
      <c r="AH1097" s="54"/>
      <c r="AI1097" s="54"/>
      <c r="AJ1097" s="54"/>
      <c r="AK1097" s="54"/>
      <c r="AL1097" s="54"/>
      <c r="AM1097" s="54"/>
      <c r="AN1097" s="54"/>
      <c r="AO1097" s="54"/>
      <c r="AP1097" s="54"/>
    </row>
    <row r="1098" spans="6:42" x14ac:dyDescent="0.25">
      <c r="F1098" s="33" t="str">
        <f>IFERROR(VLOOKUP(D1098,'Tabelas auxiliares'!$A$3:$B$62,2,FALSE),"")</f>
        <v/>
      </c>
      <c r="G1098" s="33" t="str">
        <f>IFERROR(VLOOKUP($B1098,'Tabelas auxiliares'!$A$66:$C$106,2,FALSE),"")</f>
        <v/>
      </c>
      <c r="H1098" s="33" t="str">
        <f>IFERROR(VLOOKUP($B1098,'Tabelas auxiliares'!$A$66:$C$106,3,FALSE),"")</f>
        <v/>
      </c>
      <c r="Y1098" s="33" t="str">
        <f t="shared" si="49"/>
        <v/>
      </c>
      <c r="Z1098" s="33" t="str">
        <f>IF(T1098="","",IF(AND(T1098&lt;&gt;'Tabelas auxiliares'!$B$240,T1098&lt;&gt;'Tabelas auxiliares'!$B$241,T1098&lt;&gt;'Tabelas auxiliares'!$C$240,T1098&lt;&gt;'Tabelas auxiliares'!$C$241,T1098&lt;&gt;'Tabelas auxiliares'!$D$240),"FOLHA DE PESSOAL",IF(Y1098='Tabelas auxiliares'!$A$241,"CUSTEIO",IF(Y1098='Tabelas auxiliares'!$A$240,"INVESTIMENTO","ERRO - VERIFICAR"))))</f>
        <v/>
      </c>
      <c r="AA1098" s="46" t="str">
        <f t="shared" si="50"/>
        <v/>
      </c>
      <c r="AB1098" s="206"/>
      <c r="AC1098" s="206"/>
      <c r="AD1098" s="26"/>
      <c r="AE1098" s="54" t="str">
        <f t="shared" si="51"/>
        <v/>
      </c>
      <c r="AF1098" s="54"/>
      <c r="AG1098" s="54"/>
      <c r="AH1098" s="54"/>
      <c r="AI1098" s="54"/>
      <c r="AJ1098" s="54"/>
      <c r="AK1098" s="54"/>
      <c r="AL1098" s="54"/>
      <c r="AM1098" s="54"/>
      <c r="AN1098" s="54"/>
      <c r="AO1098" s="54"/>
      <c r="AP1098" s="54"/>
    </row>
    <row r="1099" spans="6:42" x14ac:dyDescent="0.25">
      <c r="F1099" s="33" t="str">
        <f>IFERROR(VLOOKUP(D1099,'Tabelas auxiliares'!$A$3:$B$62,2,FALSE),"")</f>
        <v/>
      </c>
      <c r="G1099" s="33" t="str">
        <f>IFERROR(VLOOKUP($B1099,'Tabelas auxiliares'!$A$66:$C$106,2,FALSE),"")</f>
        <v/>
      </c>
      <c r="H1099" s="33" t="str">
        <f>IFERROR(VLOOKUP($B1099,'Tabelas auxiliares'!$A$66:$C$106,3,FALSE),"")</f>
        <v/>
      </c>
      <c r="Y1099" s="33" t="str">
        <f t="shared" si="49"/>
        <v/>
      </c>
      <c r="Z1099" s="33" t="str">
        <f>IF(T1099="","",IF(AND(T1099&lt;&gt;'Tabelas auxiliares'!$B$240,T1099&lt;&gt;'Tabelas auxiliares'!$B$241,T1099&lt;&gt;'Tabelas auxiliares'!$C$240,T1099&lt;&gt;'Tabelas auxiliares'!$C$241,T1099&lt;&gt;'Tabelas auxiliares'!$D$240),"FOLHA DE PESSOAL",IF(Y1099='Tabelas auxiliares'!$A$241,"CUSTEIO",IF(Y1099='Tabelas auxiliares'!$A$240,"INVESTIMENTO","ERRO - VERIFICAR"))))</f>
        <v/>
      </c>
      <c r="AA1099" s="46" t="str">
        <f t="shared" si="50"/>
        <v/>
      </c>
      <c r="AB1099" s="206"/>
      <c r="AC1099" s="206"/>
      <c r="AD1099" s="26"/>
      <c r="AE1099" s="54" t="str">
        <f t="shared" si="51"/>
        <v/>
      </c>
      <c r="AF1099" s="54"/>
      <c r="AG1099" s="54"/>
      <c r="AH1099" s="54"/>
      <c r="AI1099" s="54"/>
      <c r="AJ1099" s="54"/>
      <c r="AK1099" s="54"/>
      <c r="AL1099" s="54"/>
      <c r="AM1099" s="54"/>
      <c r="AN1099" s="54"/>
      <c r="AO1099" s="54"/>
      <c r="AP1099" s="54"/>
    </row>
    <row r="1100" spans="6:42" x14ac:dyDescent="0.25">
      <c r="F1100" s="33" t="str">
        <f>IFERROR(VLOOKUP(D1100,'Tabelas auxiliares'!$A$3:$B$62,2,FALSE),"")</f>
        <v/>
      </c>
      <c r="G1100" s="33" t="str">
        <f>IFERROR(VLOOKUP($B1100,'Tabelas auxiliares'!$A$66:$C$106,2,FALSE),"")</f>
        <v/>
      </c>
      <c r="H1100" s="33" t="str">
        <f>IFERROR(VLOOKUP($B1100,'Tabelas auxiliares'!$A$66:$C$106,3,FALSE),"")</f>
        <v/>
      </c>
      <c r="Y1100" s="33" t="str">
        <f t="shared" si="49"/>
        <v/>
      </c>
      <c r="Z1100" s="33" t="str">
        <f>IF(T1100="","",IF(AND(T1100&lt;&gt;'Tabelas auxiliares'!$B$240,T1100&lt;&gt;'Tabelas auxiliares'!$B$241,T1100&lt;&gt;'Tabelas auxiliares'!$C$240,T1100&lt;&gt;'Tabelas auxiliares'!$C$241,T1100&lt;&gt;'Tabelas auxiliares'!$D$240),"FOLHA DE PESSOAL",IF(Y1100='Tabelas auxiliares'!$A$241,"CUSTEIO",IF(Y1100='Tabelas auxiliares'!$A$240,"INVESTIMENTO","ERRO - VERIFICAR"))))</f>
        <v/>
      </c>
      <c r="AA1100" s="46" t="str">
        <f t="shared" si="50"/>
        <v/>
      </c>
      <c r="AB1100" s="206"/>
      <c r="AC1100" s="206"/>
      <c r="AD1100" s="26"/>
      <c r="AE1100" s="54" t="str">
        <f t="shared" si="51"/>
        <v/>
      </c>
      <c r="AF1100" s="54"/>
      <c r="AG1100" s="54"/>
      <c r="AH1100" s="54"/>
      <c r="AI1100" s="54"/>
      <c r="AJ1100" s="54"/>
      <c r="AK1100" s="54"/>
      <c r="AL1100" s="54"/>
      <c r="AM1100" s="54"/>
      <c r="AN1100" s="54"/>
      <c r="AO1100" s="54"/>
      <c r="AP1100" s="54"/>
    </row>
    <row r="1101" spans="6:42" x14ac:dyDescent="0.25">
      <c r="F1101" s="33" t="str">
        <f>IFERROR(VLOOKUP(D1101,'Tabelas auxiliares'!$A$3:$B$62,2,FALSE),"")</f>
        <v/>
      </c>
      <c r="G1101" s="33" t="str">
        <f>IFERROR(VLOOKUP($B1101,'Tabelas auxiliares'!$A$66:$C$106,2,FALSE),"")</f>
        <v/>
      </c>
      <c r="H1101" s="33" t="str">
        <f>IFERROR(VLOOKUP($B1101,'Tabelas auxiliares'!$A$66:$C$106,3,FALSE),"")</f>
        <v/>
      </c>
      <c r="Y1101" s="33" t="str">
        <f t="shared" si="49"/>
        <v/>
      </c>
      <c r="Z1101" s="33" t="str">
        <f>IF(T1101="","",IF(AND(T1101&lt;&gt;'Tabelas auxiliares'!$B$240,T1101&lt;&gt;'Tabelas auxiliares'!$B$241,T1101&lt;&gt;'Tabelas auxiliares'!$C$240,T1101&lt;&gt;'Tabelas auxiliares'!$C$241,T1101&lt;&gt;'Tabelas auxiliares'!$D$240),"FOLHA DE PESSOAL",IF(Y1101='Tabelas auxiliares'!$A$241,"CUSTEIO",IF(Y1101='Tabelas auxiliares'!$A$240,"INVESTIMENTO","ERRO - VERIFICAR"))))</f>
        <v/>
      </c>
      <c r="AA1101" s="46" t="str">
        <f t="shared" si="50"/>
        <v/>
      </c>
      <c r="AB1101" s="206"/>
      <c r="AC1101" s="206"/>
      <c r="AD1101" s="26"/>
      <c r="AE1101" s="54" t="str">
        <f t="shared" si="51"/>
        <v/>
      </c>
      <c r="AF1101" s="54"/>
      <c r="AG1101" s="54"/>
      <c r="AH1101" s="54"/>
      <c r="AI1101" s="54"/>
      <c r="AJ1101" s="54"/>
      <c r="AK1101" s="54"/>
      <c r="AL1101" s="54"/>
      <c r="AM1101" s="54"/>
      <c r="AN1101" s="54"/>
      <c r="AO1101" s="54"/>
      <c r="AP1101" s="54"/>
    </row>
    <row r="1102" spans="6:42" x14ac:dyDescent="0.25">
      <c r="F1102" s="33" t="str">
        <f>IFERROR(VLOOKUP(D1102,'Tabelas auxiliares'!$A$3:$B$62,2,FALSE),"")</f>
        <v/>
      </c>
      <c r="G1102" s="33" t="str">
        <f>IFERROR(VLOOKUP($B1102,'Tabelas auxiliares'!$A$66:$C$106,2,FALSE),"")</f>
        <v/>
      </c>
      <c r="H1102" s="33" t="str">
        <f>IFERROR(VLOOKUP($B1102,'Tabelas auxiliares'!$A$66:$C$106,3,FALSE),"")</f>
        <v/>
      </c>
      <c r="Y1102" s="33" t="str">
        <f t="shared" si="49"/>
        <v/>
      </c>
      <c r="Z1102" s="33" t="str">
        <f>IF(T1102="","",IF(AND(T1102&lt;&gt;'Tabelas auxiliares'!$B$240,T1102&lt;&gt;'Tabelas auxiliares'!$B$241,T1102&lt;&gt;'Tabelas auxiliares'!$C$240,T1102&lt;&gt;'Tabelas auxiliares'!$C$241,T1102&lt;&gt;'Tabelas auxiliares'!$D$240),"FOLHA DE PESSOAL",IF(Y1102='Tabelas auxiliares'!$A$241,"CUSTEIO",IF(Y1102='Tabelas auxiliares'!$A$240,"INVESTIMENTO","ERRO - VERIFICAR"))))</f>
        <v/>
      </c>
      <c r="AA1102" s="46" t="str">
        <f t="shared" si="50"/>
        <v/>
      </c>
      <c r="AB1102" s="206"/>
      <c r="AC1102" s="206"/>
      <c r="AD1102" s="26"/>
      <c r="AE1102" s="54" t="str">
        <f t="shared" si="51"/>
        <v/>
      </c>
      <c r="AF1102" s="54"/>
      <c r="AG1102" s="54"/>
      <c r="AH1102" s="54"/>
      <c r="AI1102" s="54"/>
      <c r="AJ1102" s="54"/>
      <c r="AK1102" s="54"/>
      <c r="AL1102" s="54"/>
      <c r="AM1102" s="54"/>
      <c r="AN1102" s="54"/>
      <c r="AO1102" s="54"/>
      <c r="AP1102" s="54"/>
    </row>
    <row r="1103" spans="6:42" x14ac:dyDescent="0.25">
      <c r="F1103" s="33" t="str">
        <f>IFERROR(VLOOKUP(D1103,'Tabelas auxiliares'!$A$3:$B$62,2,FALSE),"")</f>
        <v/>
      </c>
      <c r="G1103" s="33" t="str">
        <f>IFERROR(VLOOKUP($B1103,'Tabelas auxiliares'!$A$66:$C$106,2,FALSE),"")</f>
        <v/>
      </c>
      <c r="H1103" s="33" t="str">
        <f>IFERROR(VLOOKUP($B1103,'Tabelas auxiliares'!$A$66:$C$106,3,FALSE),"")</f>
        <v/>
      </c>
      <c r="Y1103" s="33" t="str">
        <f t="shared" si="49"/>
        <v/>
      </c>
      <c r="Z1103" s="33" t="str">
        <f>IF(T1103="","",IF(AND(T1103&lt;&gt;'Tabelas auxiliares'!$B$240,T1103&lt;&gt;'Tabelas auxiliares'!$B$241,T1103&lt;&gt;'Tabelas auxiliares'!$C$240,T1103&lt;&gt;'Tabelas auxiliares'!$C$241,T1103&lt;&gt;'Tabelas auxiliares'!$D$240),"FOLHA DE PESSOAL",IF(Y1103='Tabelas auxiliares'!$A$241,"CUSTEIO",IF(Y1103='Tabelas auxiliares'!$A$240,"INVESTIMENTO","ERRO - VERIFICAR"))))</f>
        <v/>
      </c>
      <c r="AA1103" s="46" t="str">
        <f t="shared" si="50"/>
        <v/>
      </c>
      <c r="AB1103" s="206"/>
      <c r="AC1103" s="206"/>
      <c r="AD1103" s="26"/>
      <c r="AE1103" s="54" t="str">
        <f t="shared" si="51"/>
        <v/>
      </c>
      <c r="AF1103" s="54"/>
      <c r="AG1103" s="54"/>
      <c r="AH1103" s="54"/>
      <c r="AI1103" s="54"/>
      <c r="AJ1103" s="54"/>
      <c r="AK1103" s="54"/>
      <c r="AL1103" s="54"/>
      <c r="AM1103" s="54"/>
      <c r="AN1103" s="54"/>
      <c r="AO1103" s="54"/>
      <c r="AP1103" s="54"/>
    </row>
    <row r="1104" spans="6:42" x14ac:dyDescent="0.25">
      <c r="F1104" s="33" t="str">
        <f>IFERROR(VLOOKUP(D1104,'Tabelas auxiliares'!$A$3:$B$62,2,FALSE),"")</f>
        <v/>
      </c>
      <c r="G1104" s="33" t="str">
        <f>IFERROR(VLOOKUP($B1104,'Tabelas auxiliares'!$A$66:$C$106,2,FALSE),"")</f>
        <v/>
      </c>
      <c r="H1104" s="33" t="str">
        <f>IFERROR(VLOOKUP($B1104,'Tabelas auxiliares'!$A$66:$C$106,3,FALSE),"")</f>
        <v/>
      </c>
      <c r="Y1104" s="33" t="str">
        <f t="shared" si="49"/>
        <v/>
      </c>
      <c r="Z1104" s="33" t="str">
        <f>IF(T1104="","",IF(AND(T1104&lt;&gt;'Tabelas auxiliares'!$B$240,T1104&lt;&gt;'Tabelas auxiliares'!$B$241,T1104&lt;&gt;'Tabelas auxiliares'!$C$240,T1104&lt;&gt;'Tabelas auxiliares'!$C$241,T1104&lt;&gt;'Tabelas auxiliares'!$D$240),"FOLHA DE PESSOAL",IF(Y1104='Tabelas auxiliares'!$A$241,"CUSTEIO",IF(Y1104='Tabelas auxiliares'!$A$240,"INVESTIMENTO","ERRO - VERIFICAR"))))</f>
        <v/>
      </c>
      <c r="AA1104" s="46" t="str">
        <f t="shared" si="50"/>
        <v/>
      </c>
      <c r="AB1104" s="206"/>
      <c r="AC1104" s="206"/>
      <c r="AD1104" s="26"/>
      <c r="AE1104" s="54" t="str">
        <f t="shared" si="51"/>
        <v/>
      </c>
      <c r="AF1104" s="54"/>
      <c r="AG1104" s="54"/>
      <c r="AH1104" s="54"/>
      <c r="AI1104" s="54"/>
      <c r="AJ1104" s="54"/>
      <c r="AK1104" s="54"/>
      <c r="AL1104" s="54"/>
      <c r="AM1104" s="54"/>
      <c r="AN1104" s="54"/>
      <c r="AO1104" s="54"/>
      <c r="AP1104" s="54"/>
    </row>
    <row r="1105" spans="1:42" x14ac:dyDescent="0.25">
      <c r="F1105" s="33" t="str">
        <f>IFERROR(VLOOKUP(D1105,'Tabelas auxiliares'!$A$3:$B$62,2,FALSE),"")</f>
        <v/>
      </c>
      <c r="G1105" s="33" t="str">
        <f>IFERROR(VLOOKUP($B1105,'Tabelas auxiliares'!$A$66:$C$106,2,FALSE),"")</f>
        <v/>
      </c>
      <c r="H1105" s="33" t="str">
        <f>IFERROR(VLOOKUP($B1105,'Tabelas auxiliares'!$A$66:$C$106,3,FALSE),"")</f>
        <v/>
      </c>
      <c r="Y1105" s="33" t="str">
        <f t="shared" si="49"/>
        <v/>
      </c>
      <c r="Z1105" s="33" t="str">
        <f>IF(T1105="","",IF(AND(T1105&lt;&gt;'Tabelas auxiliares'!$B$240,T1105&lt;&gt;'Tabelas auxiliares'!$B$241,T1105&lt;&gt;'Tabelas auxiliares'!$C$240,T1105&lt;&gt;'Tabelas auxiliares'!$C$241,T1105&lt;&gt;'Tabelas auxiliares'!$D$240),"FOLHA DE PESSOAL",IF(Y1105='Tabelas auxiliares'!$A$241,"CUSTEIO",IF(Y1105='Tabelas auxiliares'!$A$240,"INVESTIMENTO","ERRO - VERIFICAR"))))</f>
        <v/>
      </c>
      <c r="AA1105" s="46" t="str">
        <f t="shared" si="50"/>
        <v/>
      </c>
      <c r="AB1105" s="206"/>
      <c r="AC1105" s="206"/>
      <c r="AD1105" s="26"/>
      <c r="AE1105" s="54" t="str">
        <f t="shared" si="51"/>
        <v/>
      </c>
      <c r="AF1105" s="54"/>
      <c r="AG1105" s="54"/>
      <c r="AH1105" s="54"/>
      <c r="AI1105" s="54"/>
      <c r="AJ1105" s="54"/>
      <c r="AK1105" s="54"/>
      <c r="AL1105" s="54"/>
      <c r="AM1105" s="54"/>
      <c r="AN1105" s="54"/>
      <c r="AO1105" s="54"/>
      <c r="AP1105" s="54"/>
    </row>
    <row r="1106" spans="1:42" x14ac:dyDescent="0.25">
      <c r="F1106" s="33" t="str">
        <f>IFERROR(VLOOKUP(D1106,'Tabelas auxiliares'!$A$3:$B$62,2,FALSE),"")</f>
        <v/>
      </c>
      <c r="G1106" s="33" t="str">
        <f>IFERROR(VLOOKUP($B1106,'Tabelas auxiliares'!$A$66:$C$106,2,FALSE),"")</f>
        <v/>
      </c>
      <c r="H1106" s="33" t="str">
        <f>IFERROR(VLOOKUP($B1106,'Tabelas auxiliares'!$A$66:$C$106,3,FALSE),"")</f>
        <v/>
      </c>
      <c r="Y1106" s="33" t="str">
        <f t="shared" si="49"/>
        <v/>
      </c>
      <c r="Z1106" s="33" t="str">
        <f>IF(T1106="","",IF(AND(T1106&lt;&gt;'Tabelas auxiliares'!$B$240,T1106&lt;&gt;'Tabelas auxiliares'!$B$241,T1106&lt;&gt;'Tabelas auxiliares'!$C$240,T1106&lt;&gt;'Tabelas auxiliares'!$C$241,T1106&lt;&gt;'Tabelas auxiliares'!$D$240),"FOLHA DE PESSOAL",IF(Y1106='Tabelas auxiliares'!$A$241,"CUSTEIO",IF(Y1106='Tabelas auxiliares'!$A$240,"INVESTIMENTO","ERRO - VERIFICAR"))))</f>
        <v/>
      </c>
      <c r="AA1106" s="46" t="str">
        <f t="shared" si="50"/>
        <v/>
      </c>
      <c r="AB1106" s="206"/>
      <c r="AC1106" s="206"/>
      <c r="AD1106" s="26"/>
      <c r="AE1106" s="54" t="str">
        <f t="shared" si="51"/>
        <v/>
      </c>
      <c r="AF1106" s="54"/>
      <c r="AG1106" s="54"/>
      <c r="AH1106" s="54"/>
      <c r="AI1106" s="54"/>
      <c r="AJ1106" s="54"/>
      <c r="AK1106" s="54"/>
      <c r="AL1106" s="54"/>
      <c r="AM1106" s="54"/>
      <c r="AN1106" s="54"/>
      <c r="AO1106" s="54"/>
      <c r="AP1106" s="54"/>
    </row>
    <row r="1107" spans="1:42" x14ac:dyDescent="0.25">
      <c r="F1107" s="33" t="str">
        <f>IFERROR(VLOOKUP(D1107,'Tabelas auxiliares'!$A$3:$B$62,2,FALSE),"")</f>
        <v/>
      </c>
      <c r="G1107" s="33" t="str">
        <f>IFERROR(VLOOKUP($B1107,'Tabelas auxiliares'!$A$66:$C$106,2,FALSE),"")</f>
        <v/>
      </c>
      <c r="H1107" s="33" t="str">
        <f>IFERROR(VLOOKUP($B1107,'Tabelas auxiliares'!$A$66:$C$106,3,FALSE),"")</f>
        <v/>
      </c>
      <c r="Y1107" s="33" t="str">
        <f t="shared" si="49"/>
        <v/>
      </c>
      <c r="Z1107" s="33" t="str">
        <f>IF(T1107="","",IF(AND(T1107&lt;&gt;'Tabelas auxiliares'!$B$240,T1107&lt;&gt;'Tabelas auxiliares'!$B$241,T1107&lt;&gt;'Tabelas auxiliares'!$C$240,T1107&lt;&gt;'Tabelas auxiliares'!$C$241,T1107&lt;&gt;'Tabelas auxiliares'!$D$240),"FOLHA DE PESSOAL",IF(Y1107='Tabelas auxiliares'!$A$241,"CUSTEIO",IF(Y1107='Tabelas auxiliares'!$A$240,"INVESTIMENTO","ERRO - VERIFICAR"))))</f>
        <v/>
      </c>
      <c r="AA1107" s="46" t="str">
        <f t="shared" si="50"/>
        <v/>
      </c>
      <c r="AB1107" s="206"/>
      <c r="AC1107" s="206"/>
      <c r="AD1107" s="26"/>
      <c r="AE1107" s="54" t="str">
        <f t="shared" si="51"/>
        <v/>
      </c>
      <c r="AF1107" s="54"/>
      <c r="AG1107" s="54"/>
      <c r="AH1107" s="54"/>
      <c r="AI1107" s="54"/>
      <c r="AJ1107" s="54"/>
      <c r="AK1107" s="54"/>
      <c r="AL1107" s="54"/>
      <c r="AM1107" s="54"/>
      <c r="AN1107" s="54"/>
      <c r="AO1107" s="54"/>
      <c r="AP1107" s="54"/>
    </row>
    <row r="1108" spans="1:42" x14ac:dyDescent="0.25">
      <c r="A1108" s="205"/>
      <c r="F1108" s="33" t="str">
        <f>IFERROR(VLOOKUP(D1108,'Tabelas auxiliares'!$A$3:$B$62,2,FALSE),"")</f>
        <v/>
      </c>
      <c r="G1108" s="33" t="str">
        <f>IFERROR(VLOOKUP($B1108,'Tabelas auxiliares'!$A$66:$C$106,2,FALSE),"")</f>
        <v/>
      </c>
      <c r="H1108" s="33" t="str">
        <f>IFERROR(VLOOKUP($B1108,'Tabelas auxiliares'!$A$66:$C$106,3,FALSE),"")</f>
        <v/>
      </c>
      <c r="I1108" s="205"/>
      <c r="J1108" s="205"/>
      <c r="K1108" s="205"/>
      <c r="L1108" s="205"/>
      <c r="M1108" s="205"/>
      <c r="N1108" s="205"/>
      <c r="O1108" s="205"/>
      <c r="P1108" s="205"/>
      <c r="Q1108" s="205"/>
      <c r="R1108" s="205"/>
      <c r="S1108" s="205"/>
      <c r="T1108" s="205"/>
      <c r="U1108" s="205"/>
      <c r="V1108" s="205"/>
      <c r="W1108" s="205"/>
      <c r="X1108" s="205"/>
      <c r="Y1108" s="33" t="str">
        <f t="shared" ref="Y1108:Y1135" si="52">LEFT(V1108,1)</f>
        <v/>
      </c>
      <c r="Z1108" s="33" t="str">
        <f>IF(T1108="","",IF(AND(T1108&lt;&gt;'Tabelas auxiliares'!$B$240,T1108&lt;&gt;'Tabelas auxiliares'!$B$241,T1108&lt;&gt;'Tabelas auxiliares'!$C$240,T1108&lt;&gt;'Tabelas auxiliares'!$C$241,T1108&lt;&gt;'Tabelas auxiliares'!$D$240),"FOLHA DE PESSOAL",IF(Y1108='Tabelas auxiliares'!$A$241,"CUSTEIO",IF(Y1108='Tabelas auxiliares'!$A$240,"INVESTIMENTO","ERRO - VERIFICAR"))))</f>
        <v/>
      </c>
      <c r="AA1108" s="46" t="str">
        <f t="shared" ref="AA1108:AA1135" si="53">IF(AB1108+AC1108+AD1108&lt;&gt;0,AB1108+AC1108+AD1108,"")</f>
        <v/>
      </c>
      <c r="AB1108" s="207"/>
      <c r="AC1108" s="205"/>
      <c r="AD1108" s="26"/>
      <c r="AE1108" s="54" t="str">
        <f t="shared" si="51"/>
        <v/>
      </c>
      <c r="AF1108" s="54"/>
      <c r="AG1108" s="54"/>
      <c r="AH1108" s="54"/>
      <c r="AI1108" s="54"/>
      <c r="AJ1108" s="54"/>
      <c r="AK1108" s="54"/>
      <c r="AL1108" s="54"/>
      <c r="AM1108" s="54"/>
      <c r="AN1108" s="54"/>
      <c r="AO1108" s="54"/>
      <c r="AP1108" s="54"/>
    </row>
    <row r="1109" spans="1:42" x14ac:dyDescent="0.25">
      <c r="A1109" s="205"/>
      <c r="F1109" s="33" t="str">
        <f>IFERROR(VLOOKUP(D1109,'Tabelas auxiliares'!$A$3:$B$62,2,FALSE),"")</f>
        <v/>
      </c>
      <c r="G1109" s="33" t="str">
        <f>IFERROR(VLOOKUP($B1109,'Tabelas auxiliares'!$A$66:$C$106,2,FALSE),"")</f>
        <v/>
      </c>
      <c r="H1109" s="33" t="str">
        <f>IFERROR(VLOOKUP($B1109,'Tabelas auxiliares'!$A$66:$C$106,3,FALSE),"")</f>
        <v/>
      </c>
      <c r="I1109" s="205"/>
      <c r="J1109" s="205"/>
      <c r="K1109" s="205"/>
      <c r="L1109" s="205"/>
      <c r="M1109" s="205"/>
      <c r="N1109" s="205"/>
      <c r="O1109" s="205"/>
      <c r="P1109" s="205"/>
      <c r="Q1109" s="205"/>
      <c r="R1109" s="205"/>
      <c r="S1109" s="205"/>
      <c r="T1109" s="205"/>
      <c r="U1109" s="205"/>
      <c r="V1109" s="205"/>
      <c r="W1109" s="205"/>
      <c r="X1109" s="205"/>
      <c r="Y1109" s="33" t="str">
        <f t="shared" si="52"/>
        <v/>
      </c>
      <c r="Z1109" s="33" t="str">
        <f>IF(T1109="","",IF(AND(T1109&lt;&gt;'Tabelas auxiliares'!$B$240,T1109&lt;&gt;'Tabelas auxiliares'!$B$241,T1109&lt;&gt;'Tabelas auxiliares'!$C$240,T1109&lt;&gt;'Tabelas auxiliares'!$C$241,T1109&lt;&gt;'Tabelas auxiliares'!$D$240),"FOLHA DE PESSOAL",IF(Y1109='Tabelas auxiliares'!$A$241,"CUSTEIO",IF(Y1109='Tabelas auxiliares'!$A$240,"INVESTIMENTO","ERRO - VERIFICAR"))))</f>
        <v/>
      </c>
      <c r="AA1109" s="46" t="str">
        <f t="shared" si="53"/>
        <v/>
      </c>
      <c r="AB1109" s="207"/>
      <c r="AC1109" s="205"/>
      <c r="AD1109" s="26"/>
      <c r="AE1109" s="54" t="str">
        <f t="shared" si="51"/>
        <v/>
      </c>
      <c r="AF1109" s="54"/>
      <c r="AG1109" s="54"/>
      <c r="AH1109" s="54"/>
      <c r="AI1109" s="54"/>
      <c r="AJ1109" s="54"/>
      <c r="AK1109" s="54"/>
      <c r="AL1109" s="54"/>
      <c r="AM1109" s="54"/>
      <c r="AN1109" s="54"/>
      <c r="AO1109" s="54"/>
      <c r="AP1109" s="54"/>
    </row>
    <row r="1110" spans="1:42" x14ac:dyDescent="0.25">
      <c r="A1110" s="205"/>
      <c r="F1110" s="33" t="str">
        <f>IFERROR(VLOOKUP(D1110,'Tabelas auxiliares'!$A$3:$B$62,2,FALSE),"")</f>
        <v/>
      </c>
      <c r="G1110" s="33" t="str">
        <f>IFERROR(VLOOKUP($B1110,'Tabelas auxiliares'!$A$66:$C$106,2,FALSE),"")</f>
        <v/>
      </c>
      <c r="H1110" s="33" t="str">
        <f>IFERROR(VLOOKUP($B1110,'Tabelas auxiliares'!$A$66:$C$106,3,FALSE),"")</f>
        <v/>
      </c>
      <c r="I1110" s="205"/>
      <c r="J1110" s="205"/>
      <c r="K1110" s="205"/>
      <c r="L1110" s="205"/>
      <c r="M1110" s="205"/>
      <c r="N1110" s="205"/>
      <c r="O1110" s="205"/>
      <c r="P1110" s="205"/>
      <c r="Q1110" s="205"/>
      <c r="R1110" s="205"/>
      <c r="S1110" s="205"/>
      <c r="T1110" s="205"/>
      <c r="U1110" s="205"/>
      <c r="V1110" s="205"/>
      <c r="W1110" s="205"/>
      <c r="X1110" s="205"/>
      <c r="Y1110" s="33" t="str">
        <f t="shared" si="52"/>
        <v/>
      </c>
      <c r="Z1110" s="33" t="str">
        <f>IF(T1110="","",IF(AND(T1110&lt;&gt;'Tabelas auxiliares'!$B$240,T1110&lt;&gt;'Tabelas auxiliares'!$B$241,T1110&lt;&gt;'Tabelas auxiliares'!$C$240,T1110&lt;&gt;'Tabelas auxiliares'!$C$241,T1110&lt;&gt;'Tabelas auxiliares'!$D$240),"FOLHA DE PESSOAL",IF(Y1110='Tabelas auxiliares'!$A$241,"CUSTEIO",IF(Y1110='Tabelas auxiliares'!$A$240,"INVESTIMENTO","ERRO - VERIFICAR"))))</f>
        <v/>
      </c>
      <c r="AA1110" s="46" t="str">
        <f t="shared" si="53"/>
        <v/>
      </c>
      <c r="AB1110" s="207"/>
      <c r="AC1110" s="205"/>
      <c r="AD1110" s="26"/>
      <c r="AE1110" s="54" t="str">
        <f t="shared" si="51"/>
        <v/>
      </c>
      <c r="AF1110" s="54"/>
      <c r="AG1110" s="54"/>
      <c r="AH1110" s="54"/>
      <c r="AI1110" s="54"/>
      <c r="AJ1110" s="54"/>
      <c r="AK1110" s="54"/>
      <c r="AL1110" s="54"/>
      <c r="AM1110" s="54"/>
      <c r="AN1110" s="54"/>
      <c r="AO1110" s="54"/>
      <c r="AP1110" s="54"/>
    </row>
    <row r="1111" spans="1:42" x14ac:dyDescent="0.25">
      <c r="A1111" s="205"/>
      <c r="F1111" s="33" t="str">
        <f>IFERROR(VLOOKUP(D1111,'Tabelas auxiliares'!$A$3:$B$62,2,FALSE),"")</f>
        <v/>
      </c>
      <c r="G1111" s="33" t="str">
        <f>IFERROR(VLOOKUP($B1111,'Tabelas auxiliares'!$A$66:$C$106,2,FALSE),"")</f>
        <v/>
      </c>
      <c r="H1111" s="33" t="str">
        <f>IFERROR(VLOOKUP($B1111,'Tabelas auxiliares'!$A$66:$C$106,3,FALSE),"")</f>
        <v/>
      </c>
      <c r="I1111" s="205"/>
      <c r="J1111" s="205"/>
      <c r="K1111" s="205"/>
      <c r="L1111" s="205"/>
      <c r="M1111" s="205"/>
      <c r="N1111" s="205"/>
      <c r="O1111" s="205"/>
      <c r="P1111" s="205"/>
      <c r="Q1111" s="205"/>
      <c r="R1111" s="205"/>
      <c r="S1111" s="205"/>
      <c r="T1111" s="205"/>
      <c r="U1111" s="205"/>
      <c r="V1111" s="205"/>
      <c r="W1111" s="205"/>
      <c r="X1111" s="205"/>
      <c r="Y1111" s="33" t="str">
        <f t="shared" si="52"/>
        <v/>
      </c>
      <c r="Z1111" s="33" t="str">
        <f>IF(T1111="","",IF(AND(T1111&lt;&gt;'Tabelas auxiliares'!$B$240,T1111&lt;&gt;'Tabelas auxiliares'!$B$241,T1111&lt;&gt;'Tabelas auxiliares'!$C$240,T1111&lt;&gt;'Tabelas auxiliares'!$C$241,T1111&lt;&gt;'Tabelas auxiliares'!$D$240),"FOLHA DE PESSOAL",IF(Y1111='Tabelas auxiliares'!$A$241,"CUSTEIO",IF(Y1111='Tabelas auxiliares'!$A$240,"INVESTIMENTO","ERRO - VERIFICAR"))))</f>
        <v/>
      </c>
      <c r="AA1111" s="46" t="str">
        <f t="shared" si="53"/>
        <v/>
      </c>
      <c r="AB1111" s="207"/>
      <c r="AC1111" s="205"/>
      <c r="AD1111" s="26"/>
      <c r="AE1111" s="54" t="str">
        <f t="shared" si="51"/>
        <v/>
      </c>
      <c r="AF1111" s="54"/>
      <c r="AG1111" s="54"/>
      <c r="AH1111" s="54"/>
      <c r="AI1111" s="54"/>
      <c r="AJ1111" s="54"/>
      <c r="AK1111" s="54"/>
      <c r="AL1111" s="54"/>
      <c r="AM1111" s="54"/>
      <c r="AN1111" s="54"/>
      <c r="AO1111" s="54"/>
      <c r="AP1111" s="54"/>
    </row>
    <row r="1112" spans="1:42" x14ac:dyDescent="0.25">
      <c r="A1112" s="205"/>
      <c r="F1112" s="33" t="str">
        <f>IFERROR(VLOOKUP(D1112,'Tabelas auxiliares'!$A$3:$B$62,2,FALSE),"")</f>
        <v/>
      </c>
      <c r="G1112" s="33" t="str">
        <f>IFERROR(VLOOKUP($B1112,'Tabelas auxiliares'!$A$66:$C$106,2,FALSE),"")</f>
        <v/>
      </c>
      <c r="H1112" s="33" t="str">
        <f>IFERROR(VLOOKUP($B1112,'Tabelas auxiliares'!$A$66:$C$106,3,FALSE),"")</f>
        <v/>
      </c>
      <c r="I1112" s="205"/>
      <c r="J1112" s="205"/>
      <c r="K1112" s="205"/>
      <c r="L1112" s="205"/>
      <c r="M1112" s="205"/>
      <c r="N1112" s="205"/>
      <c r="O1112" s="205"/>
      <c r="P1112" s="205"/>
      <c r="Q1112" s="205"/>
      <c r="R1112" s="205"/>
      <c r="S1112" s="205"/>
      <c r="T1112" s="205"/>
      <c r="U1112" s="205"/>
      <c r="V1112" s="205"/>
      <c r="W1112" s="205"/>
      <c r="X1112" s="205"/>
      <c r="Y1112" s="33" t="str">
        <f t="shared" si="52"/>
        <v/>
      </c>
      <c r="Z1112" s="33" t="str">
        <f>IF(T1112="","",IF(AND(T1112&lt;&gt;'Tabelas auxiliares'!$B$240,T1112&lt;&gt;'Tabelas auxiliares'!$B$241,T1112&lt;&gt;'Tabelas auxiliares'!$C$240,T1112&lt;&gt;'Tabelas auxiliares'!$C$241,T1112&lt;&gt;'Tabelas auxiliares'!$D$240),"FOLHA DE PESSOAL",IF(Y1112='Tabelas auxiliares'!$A$241,"CUSTEIO",IF(Y1112='Tabelas auxiliares'!$A$240,"INVESTIMENTO","ERRO - VERIFICAR"))))</f>
        <v/>
      </c>
      <c r="AA1112" s="46" t="str">
        <f t="shared" si="53"/>
        <v/>
      </c>
      <c r="AB1112" s="207"/>
      <c r="AC1112" s="205"/>
      <c r="AD1112" s="26"/>
      <c r="AE1112" s="54" t="str">
        <f t="shared" si="51"/>
        <v/>
      </c>
      <c r="AF1112" s="54"/>
      <c r="AG1112" s="54"/>
      <c r="AH1112" s="54"/>
      <c r="AI1112" s="54"/>
      <c r="AJ1112" s="54"/>
      <c r="AK1112" s="54"/>
      <c r="AL1112" s="54"/>
      <c r="AM1112" s="54"/>
      <c r="AN1112" s="54"/>
      <c r="AO1112" s="54"/>
      <c r="AP1112" s="54"/>
    </row>
    <row r="1113" spans="1:42" x14ac:dyDescent="0.25">
      <c r="A1113" s="205"/>
      <c r="F1113" s="33" t="str">
        <f>IFERROR(VLOOKUP(D1113,'Tabelas auxiliares'!$A$3:$B$62,2,FALSE),"")</f>
        <v/>
      </c>
      <c r="G1113" s="33" t="str">
        <f>IFERROR(VLOOKUP($B1113,'Tabelas auxiliares'!$A$66:$C$106,2,FALSE),"")</f>
        <v/>
      </c>
      <c r="H1113" s="33" t="str">
        <f>IFERROR(VLOOKUP($B1113,'Tabelas auxiliares'!$A$66:$C$106,3,FALSE),"")</f>
        <v/>
      </c>
      <c r="I1113" s="205"/>
      <c r="J1113" s="205"/>
      <c r="K1113" s="205"/>
      <c r="L1113" s="205"/>
      <c r="M1113" s="205"/>
      <c r="N1113" s="205"/>
      <c r="O1113" s="205"/>
      <c r="P1113" s="205"/>
      <c r="Q1113" s="205"/>
      <c r="R1113" s="205"/>
      <c r="S1113" s="205"/>
      <c r="T1113" s="205"/>
      <c r="U1113" s="205"/>
      <c r="V1113" s="205"/>
      <c r="W1113" s="205"/>
      <c r="X1113" s="205"/>
      <c r="Y1113" s="33" t="str">
        <f t="shared" si="52"/>
        <v/>
      </c>
      <c r="Z1113" s="33" t="str">
        <f>IF(T1113="","",IF(AND(T1113&lt;&gt;'Tabelas auxiliares'!$B$240,T1113&lt;&gt;'Tabelas auxiliares'!$B$241,T1113&lt;&gt;'Tabelas auxiliares'!$C$240,T1113&lt;&gt;'Tabelas auxiliares'!$C$241,T1113&lt;&gt;'Tabelas auxiliares'!$D$240),"FOLHA DE PESSOAL",IF(Y1113='Tabelas auxiliares'!$A$241,"CUSTEIO",IF(Y1113='Tabelas auxiliares'!$A$240,"INVESTIMENTO","ERRO - VERIFICAR"))))</f>
        <v/>
      </c>
      <c r="AA1113" s="46" t="str">
        <f t="shared" si="53"/>
        <v/>
      </c>
      <c r="AB1113" s="207"/>
      <c r="AC1113" s="205"/>
      <c r="AD1113" s="26"/>
      <c r="AE1113" s="54" t="str">
        <f t="shared" si="51"/>
        <v/>
      </c>
      <c r="AF1113" s="54"/>
      <c r="AG1113" s="54"/>
      <c r="AH1113" s="54"/>
      <c r="AI1113" s="54"/>
      <c r="AJ1113" s="54"/>
      <c r="AK1113" s="54"/>
      <c r="AL1113" s="54"/>
      <c r="AM1113" s="54"/>
      <c r="AN1113" s="54"/>
      <c r="AO1113" s="54"/>
      <c r="AP1113" s="54"/>
    </row>
    <row r="1114" spans="1:42" x14ac:dyDescent="0.25">
      <c r="A1114" s="205"/>
      <c r="F1114" s="33" t="str">
        <f>IFERROR(VLOOKUP(D1114,'Tabelas auxiliares'!$A$3:$B$62,2,FALSE),"")</f>
        <v/>
      </c>
      <c r="G1114" s="33" t="str">
        <f>IFERROR(VLOOKUP($B1114,'Tabelas auxiliares'!$A$66:$C$106,2,FALSE),"")</f>
        <v/>
      </c>
      <c r="H1114" s="33" t="str">
        <f>IFERROR(VLOOKUP($B1114,'Tabelas auxiliares'!$A$66:$C$106,3,FALSE),"")</f>
        <v/>
      </c>
      <c r="I1114" s="205"/>
      <c r="J1114" s="205"/>
      <c r="K1114" s="205"/>
      <c r="L1114" s="205"/>
      <c r="M1114" s="205"/>
      <c r="N1114" s="205"/>
      <c r="O1114" s="205"/>
      <c r="P1114" s="205"/>
      <c r="Q1114" s="205"/>
      <c r="R1114" s="205"/>
      <c r="S1114" s="205"/>
      <c r="T1114" s="205"/>
      <c r="U1114" s="205"/>
      <c r="V1114" s="205"/>
      <c r="W1114" s="205"/>
      <c r="X1114" s="205"/>
      <c r="Y1114" s="33" t="str">
        <f t="shared" si="52"/>
        <v/>
      </c>
      <c r="Z1114" s="33" t="str">
        <f>IF(T1114="","",IF(AND(T1114&lt;&gt;'Tabelas auxiliares'!$B$240,T1114&lt;&gt;'Tabelas auxiliares'!$B$241,T1114&lt;&gt;'Tabelas auxiliares'!$C$240,T1114&lt;&gt;'Tabelas auxiliares'!$C$241,T1114&lt;&gt;'Tabelas auxiliares'!$D$240),"FOLHA DE PESSOAL",IF(Y1114='Tabelas auxiliares'!$A$241,"CUSTEIO",IF(Y1114='Tabelas auxiliares'!$A$240,"INVESTIMENTO","ERRO - VERIFICAR"))))</f>
        <v/>
      </c>
      <c r="AA1114" s="46" t="str">
        <f t="shared" si="53"/>
        <v/>
      </c>
      <c r="AB1114" s="207"/>
      <c r="AC1114" s="205"/>
      <c r="AD1114" s="26"/>
      <c r="AE1114" s="54" t="str">
        <f t="shared" si="51"/>
        <v/>
      </c>
      <c r="AF1114" s="54"/>
      <c r="AG1114" s="54"/>
      <c r="AH1114" s="54"/>
      <c r="AI1114" s="54"/>
      <c r="AJ1114" s="54"/>
      <c r="AK1114" s="54"/>
      <c r="AL1114" s="54"/>
      <c r="AM1114" s="54"/>
      <c r="AN1114" s="54"/>
      <c r="AO1114" s="54"/>
      <c r="AP1114" s="54"/>
    </row>
    <row r="1115" spans="1:42" x14ac:dyDescent="0.25">
      <c r="A1115" s="205"/>
      <c r="F1115" s="33" t="str">
        <f>IFERROR(VLOOKUP(D1115,'Tabelas auxiliares'!$A$3:$B$62,2,FALSE),"")</f>
        <v/>
      </c>
      <c r="G1115" s="33" t="str">
        <f>IFERROR(VLOOKUP($B1115,'Tabelas auxiliares'!$A$66:$C$106,2,FALSE),"")</f>
        <v/>
      </c>
      <c r="H1115" s="33" t="str">
        <f>IFERROR(VLOOKUP($B1115,'Tabelas auxiliares'!$A$66:$C$106,3,FALSE),"")</f>
        <v/>
      </c>
      <c r="I1115" s="205"/>
      <c r="J1115" s="205"/>
      <c r="K1115" s="205"/>
      <c r="L1115" s="205"/>
      <c r="M1115" s="205"/>
      <c r="N1115" s="205"/>
      <c r="O1115" s="205"/>
      <c r="P1115" s="205"/>
      <c r="Q1115" s="205"/>
      <c r="R1115" s="205"/>
      <c r="S1115" s="205"/>
      <c r="T1115" s="205"/>
      <c r="U1115" s="205"/>
      <c r="V1115" s="205"/>
      <c r="W1115" s="205"/>
      <c r="X1115" s="205"/>
      <c r="Y1115" s="33" t="str">
        <f t="shared" si="52"/>
        <v/>
      </c>
      <c r="Z1115" s="33" t="str">
        <f>IF(T1115="","",IF(AND(T1115&lt;&gt;'Tabelas auxiliares'!$B$240,T1115&lt;&gt;'Tabelas auxiliares'!$B$241,T1115&lt;&gt;'Tabelas auxiliares'!$C$240,T1115&lt;&gt;'Tabelas auxiliares'!$C$241,T1115&lt;&gt;'Tabelas auxiliares'!$D$240),"FOLHA DE PESSOAL",IF(Y1115='Tabelas auxiliares'!$A$241,"CUSTEIO",IF(Y1115='Tabelas auxiliares'!$A$240,"INVESTIMENTO","ERRO - VERIFICAR"))))</f>
        <v/>
      </c>
      <c r="AA1115" s="46" t="str">
        <f t="shared" si="53"/>
        <v/>
      </c>
      <c r="AB1115" s="207"/>
      <c r="AC1115" s="205"/>
      <c r="AD1115" s="26"/>
      <c r="AE1115" s="54" t="str">
        <f t="shared" si="51"/>
        <v/>
      </c>
      <c r="AF1115" s="54"/>
      <c r="AG1115" s="54"/>
      <c r="AH1115" s="54"/>
      <c r="AI1115" s="54"/>
      <c r="AJ1115" s="54"/>
      <c r="AK1115" s="54"/>
      <c r="AL1115" s="54"/>
      <c r="AM1115" s="54"/>
      <c r="AN1115" s="54"/>
      <c r="AO1115" s="54"/>
      <c r="AP1115" s="54"/>
    </row>
    <row r="1116" spans="1:42" x14ac:dyDescent="0.25">
      <c r="A1116" s="205"/>
      <c r="F1116" s="33" t="str">
        <f>IFERROR(VLOOKUP(D1116,'Tabelas auxiliares'!$A$3:$B$62,2,FALSE),"")</f>
        <v/>
      </c>
      <c r="G1116" s="33" t="str">
        <f>IFERROR(VLOOKUP($B1116,'Tabelas auxiliares'!$A$66:$C$106,2,FALSE),"")</f>
        <v/>
      </c>
      <c r="H1116" s="33" t="str">
        <f>IFERROR(VLOOKUP($B1116,'Tabelas auxiliares'!$A$66:$C$106,3,FALSE),"")</f>
        <v/>
      </c>
      <c r="I1116" s="205"/>
      <c r="J1116" s="205"/>
      <c r="K1116" s="205"/>
      <c r="L1116" s="205"/>
      <c r="M1116" s="205"/>
      <c r="N1116" s="205"/>
      <c r="O1116" s="205"/>
      <c r="P1116" s="205"/>
      <c r="Q1116" s="205"/>
      <c r="R1116" s="205"/>
      <c r="S1116" s="205"/>
      <c r="T1116" s="205"/>
      <c r="U1116" s="205"/>
      <c r="V1116" s="205"/>
      <c r="W1116" s="205"/>
      <c r="X1116" s="205"/>
      <c r="Y1116" s="33" t="str">
        <f t="shared" si="52"/>
        <v/>
      </c>
      <c r="Z1116" s="33" t="str">
        <f>IF(T1116="","",IF(AND(T1116&lt;&gt;'Tabelas auxiliares'!$B$240,T1116&lt;&gt;'Tabelas auxiliares'!$B$241,T1116&lt;&gt;'Tabelas auxiliares'!$C$240,T1116&lt;&gt;'Tabelas auxiliares'!$C$241,T1116&lt;&gt;'Tabelas auxiliares'!$D$240),"FOLHA DE PESSOAL",IF(Y1116='Tabelas auxiliares'!$A$241,"CUSTEIO",IF(Y1116='Tabelas auxiliares'!$A$240,"INVESTIMENTO","ERRO - VERIFICAR"))))</f>
        <v/>
      </c>
      <c r="AA1116" s="46" t="str">
        <f t="shared" si="53"/>
        <v/>
      </c>
      <c r="AB1116" s="207"/>
      <c r="AC1116" s="205"/>
      <c r="AD1116" s="26"/>
      <c r="AE1116" s="54" t="str">
        <f t="shared" si="51"/>
        <v/>
      </c>
      <c r="AF1116" s="54"/>
      <c r="AG1116" s="54"/>
      <c r="AH1116" s="54"/>
      <c r="AI1116" s="54"/>
      <c r="AJ1116" s="54"/>
      <c r="AK1116" s="54"/>
      <c r="AL1116" s="54"/>
      <c r="AM1116" s="54"/>
      <c r="AN1116" s="54"/>
      <c r="AO1116" s="54"/>
      <c r="AP1116" s="54"/>
    </row>
    <row r="1117" spans="1:42" x14ac:dyDescent="0.25">
      <c r="A1117" s="205"/>
      <c r="F1117" s="33" t="str">
        <f>IFERROR(VLOOKUP(D1117,'Tabelas auxiliares'!$A$3:$B$62,2,FALSE),"")</f>
        <v/>
      </c>
      <c r="G1117" s="33" t="str">
        <f>IFERROR(VLOOKUP($B1117,'Tabelas auxiliares'!$A$66:$C$106,2,FALSE),"")</f>
        <v/>
      </c>
      <c r="H1117" s="33" t="str">
        <f>IFERROR(VLOOKUP($B1117,'Tabelas auxiliares'!$A$66:$C$106,3,FALSE),"")</f>
        <v/>
      </c>
      <c r="I1117" s="205"/>
      <c r="J1117" s="205"/>
      <c r="K1117" s="205"/>
      <c r="L1117" s="205"/>
      <c r="M1117" s="205"/>
      <c r="N1117" s="205"/>
      <c r="O1117" s="205"/>
      <c r="P1117" s="205"/>
      <c r="Q1117" s="205"/>
      <c r="R1117" s="205"/>
      <c r="S1117" s="205"/>
      <c r="T1117" s="205"/>
      <c r="U1117" s="205"/>
      <c r="V1117" s="205"/>
      <c r="W1117" s="205"/>
      <c r="X1117" s="205"/>
      <c r="Y1117" s="33" t="str">
        <f t="shared" si="52"/>
        <v/>
      </c>
      <c r="Z1117" s="33" t="str">
        <f>IF(T1117="","",IF(AND(T1117&lt;&gt;'Tabelas auxiliares'!$B$240,T1117&lt;&gt;'Tabelas auxiliares'!$B$241,T1117&lt;&gt;'Tabelas auxiliares'!$C$240,T1117&lt;&gt;'Tabelas auxiliares'!$C$241,T1117&lt;&gt;'Tabelas auxiliares'!$D$240),"FOLHA DE PESSOAL",IF(Y1117='Tabelas auxiliares'!$A$241,"CUSTEIO",IF(Y1117='Tabelas auxiliares'!$A$240,"INVESTIMENTO","ERRO - VERIFICAR"))))</f>
        <v/>
      </c>
      <c r="AA1117" s="46" t="str">
        <f t="shared" si="53"/>
        <v/>
      </c>
      <c r="AB1117" s="207"/>
      <c r="AC1117" s="205"/>
      <c r="AD1117" s="26"/>
      <c r="AE1117" s="54" t="str">
        <f t="shared" si="51"/>
        <v/>
      </c>
      <c r="AF1117" s="54"/>
      <c r="AG1117" s="54"/>
      <c r="AH1117" s="54"/>
      <c r="AI1117" s="54"/>
      <c r="AJ1117" s="54"/>
      <c r="AK1117" s="54"/>
      <c r="AL1117" s="54"/>
      <c r="AM1117" s="54"/>
      <c r="AN1117" s="54"/>
      <c r="AO1117" s="54"/>
      <c r="AP1117" s="54"/>
    </row>
    <row r="1118" spans="1:42" x14ac:dyDescent="0.25">
      <c r="A1118" s="205"/>
      <c r="F1118" s="33" t="str">
        <f>IFERROR(VLOOKUP(D1118,'Tabelas auxiliares'!$A$3:$B$62,2,FALSE),"")</f>
        <v/>
      </c>
      <c r="G1118" s="33" t="str">
        <f>IFERROR(VLOOKUP($B1118,'Tabelas auxiliares'!$A$66:$C$106,2,FALSE),"")</f>
        <v/>
      </c>
      <c r="H1118" s="33" t="str">
        <f>IFERROR(VLOOKUP($B1118,'Tabelas auxiliares'!$A$66:$C$106,3,FALSE),"")</f>
        <v/>
      </c>
      <c r="I1118" s="205"/>
      <c r="J1118" s="205"/>
      <c r="K1118" s="205"/>
      <c r="L1118" s="205"/>
      <c r="M1118" s="205"/>
      <c r="N1118" s="205"/>
      <c r="O1118" s="205"/>
      <c r="P1118" s="205"/>
      <c r="Q1118" s="205"/>
      <c r="R1118" s="205"/>
      <c r="S1118" s="205"/>
      <c r="T1118" s="205"/>
      <c r="U1118" s="205"/>
      <c r="V1118" s="205"/>
      <c r="W1118" s="205"/>
      <c r="X1118" s="205"/>
      <c r="Y1118" s="33" t="str">
        <f t="shared" si="52"/>
        <v/>
      </c>
      <c r="Z1118" s="33" t="str">
        <f>IF(T1118="","",IF(AND(T1118&lt;&gt;'Tabelas auxiliares'!$B$240,T1118&lt;&gt;'Tabelas auxiliares'!$B$241,T1118&lt;&gt;'Tabelas auxiliares'!$C$240,T1118&lt;&gt;'Tabelas auxiliares'!$C$241,T1118&lt;&gt;'Tabelas auxiliares'!$D$240),"FOLHA DE PESSOAL",IF(Y1118='Tabelas auxiliares'!$A$241,"CUSTEIO",IF(Y1118='Tabelas auxiliares'!$A$240,"INVESTIMENTO","ERRO - VERIFICAR"))))</f>
        <v/>
      </c>
      <c r="AA1118" s="46" t="str">
        <f t="shared" si="53"/>
        <v/>
      </c>
      <c r="AB1118" s="207"/>
      <c r="AC1118" s="205"/>
      <c r="AD1118" s="26"/>
      <c r="AE1118" s="54" t="str">
        <f t="shared" si="51"/>
        <v/>
      </c>
      <c r="AF1118" s="54"/>
      <c r="AG1118" s="54"/>
      <c r="AH1118" s="54"/>
      <c r="AI1118" s="54"/>
      <c r="AJ1118" s="54"/>
      <c r="AK1118" s="54"/>
      <c r="AL1118" s="54"/>
      <c r="AM1118" s="54"/>
      <c r="AN1118" s="54"/>
      <c r="AO1118" s="54"/>
      <c r="AP1118" s="54"/>
    </row>
    <row r="1119" spans="1:42" x14ac:dyDescent="0.25">
      <c r="A1119" s="205"/>
      <c r="F1119" s="33" t="str">
        <f>IFERROR(VLOOKUP(D1119,'Tabelas auxiliares'!$A$3:$B$62,2,FALSE),"")</f>
        <v/>
      </c>
      <c r="G1119" s="33" t="str">
        <f>IFERROR(VLOOKUP($B1119,'Tabelas auxiliares'!$A$66:$C$106,2,FALSE),"")</f>
        <v/>
      </c>
      <c r="H1119" s="33" t="str">
        <f>IFERROR(VLOOKUP($B1119,'Tabelas auxiliares'!$A$66:$C$106,3,FALSE),"")</f>
        <v/>
      </c>
      <c r="I1119" s="205"/>
      <c r="J1119" s="205"/>
      <c r="K1119" s="205"/>
      <c r="L1119" s="205"/>
      <c r="M1119" s="205"/>
      <c r="N1119" s="205"/>
      <c r="O1119" s="205"/>
      <c r="P1119" s="205"/>
      <c r="Q1119" s="205"/>
      <c r="R1119" s="205"/>
      <c r="S1119" s="205"/>
      <c r="T1119" s="205"/>
      <c r="U1119" s="205"/>
      <c r="V1119" s="205"/>
      <c r="W1119" s="205"/>
      <c r="X1119" s="205"/>
      <c r="Y1119" s="33" t="str">
        <f t="shared" si="52"/>
        <v/>
      </c>
      <c r="Z1119" s="33" t="str">
        <f>IF(T1119="","",IF(AND(T1119&lt;&gt;'Tabelas auxiliares'!$B$240,T1119&lt;&gt;'Tabelas auxiliares'!$B$241,T1119&lt;&gt;'Tabelas auxiliares'!$C$240,T1119&lt;&gt;'Tabelas auxiliares'!$C$241,T1119&lt;&gt;'Tabelas auxiliares'!$D$240),"FOLHA DE PESSOAL",IF(Y1119='Tabelas auxiliares'!$A$241,"CUSTEIO",IF(Y1119='Tabelas auxiliares'!$A$240,"INVESTIMENTO","ERRO - VERIFICAR"))))</f>
        <v/>
      </c>
      <c r="AA1119" s="46" t="str">
        <f t="shared" si="53"/>
        <v/>
      </c>
      <c r="AB1119" s="207"/>
      <c r="AC1119" s="205"/>
      <c r="AD1119" s="26"/>
      <c r="AE1119" s="54" t="str">
        <f t="shared" si="51"/>
        <v/>
      </c>
      <c r="AF1119" s="54"/>
      <c r="AG1119" s="54"/>
      <c r="AH1119" s="54"/>
      <c r="AI1119" s="54"/>
      <c r="AJ1119" s="54"/>
      <c r="AK1119" s="54"/>
      <c r="AL1119" s="54"/>
      <c r="AM1119" s="54"/>
      <c r="AN1119" s="54"/>
      <c r="AO1119" s="54"/>
      <c r="AP1119" s="54"/>
    </row>
    <row r="1120" spans="1:42" x14ac:dyDescent="0.25">
      <c r="A1120" s="205"/>
      <c r="F1120" s="33" t="str">
        <f>IFERROR(VLOOKUP(D1120,'Tabelas auxiliares'!$A$3:$B$62,2,FALSE),"")</f>
        <v/>
      </c>
      <c r="G1120" s="33" t="str">
        <f>IFERROR(VLOOKUP($B1120,'Tabelas auxiliares'!$A$66:$C$106,2,FALSE),"")</f>
        <v/>
      </c>
      <c r="H1120" s="33" t="str">
        <f>IFERROR(VLOOKUP($B1120,'Tabelas auxiliares'!$A$66:$C$106,3,FALSE),"")</f>
        <v/>
      </c>
      <c r="I1120" s="205"/>
      <c r="J1120" s="205"/>
      <c r="K1120" s="205"/>
      <c r="L1120" s="205"/>
      <c r="M1120" s="205"/>
      <c r="N1120" s="205"/>
      <c r="O1120" s="205"/>
      <c r="P1120" s="205"/>
      <c r="Q1120" s="205"/>
      <c r="R1120" s="205"/>
      <c r="S1120" s="205"/>
      <c r="T1120" s="205"/>
      <c r="U1120" s="205"/>
      <c r="V1120" s="205"/>
      <c r="W1120" s="205"/>
      <c r="X1120" s="205"/>
      <c r="Y1120" s="33" t="str">
        <f t="shared" si="52"/>
        <v/>
      </c>
      <c r="Z1120" s="33" t="str">
        <f>IF(T1120="","",IF(AND(T1120&lt;&gt;'Tabelas auxiliares'!$B$240,T1120&lt;&gt;'Tabelas auxiliares'!$B$241,T1120&lt;&gt;'Tabelas auxiliares'!$C$240,T1120&lt;&gt;'Tabelas auxiliares'!$C$241,T1120&lt;&gt;'Tabelas auxiliares'!$D$240),"FOLHA DE PESSOAL",IF(Y1120='Tabelas auxiliares'!$A$241,"CUSTEIO",IF(Y1120='Tabelas auxiliares'!$A$240,"INVESTIMENTO","ERRO - VERIFICAR"))))</f>
        <v/>
      </c>
      <c r="AA1120" s="46" t="str">
        <f t="shared" si="53"/>
        <v/>
      </c>
      <c r="AB1120" s="207"/>
      <c r="AC1120" s="205"/>
      <c r="AD1120" s="26"/>
      <c r="AE1120" s="54" t="str">
        <f t="shared" si="51"/>
        <v/>
      </c>
      <c r="AF1120" s="54"/>
      <c r="AG1120" s="54"/>
      <c r="AH1120" s="54"/>
      <c r="AI1120" s="54"/>
      <c r="AJ1120" s="54"/>
      <c r="AK1120" s="54"/>
      <c r="AL1120" s="54"/>
      <c r="AM1120" s="54"/>
      <c r="AN1120" s="54"/>
      <c r="AO1120" s="54"/>
      <c r="AP1120" s="54"/>
    </row>
    <row r="1121" spans="1:42" x14ac:dyDescent="0.25">
      <c r="A1121" s="205"/>
      <c r="F1121" s="33" t="str">
        <f>IFERROR(VLOOKUP(D1121,'Tabelas auxiliares'!$A$3:$B$62,2,FALSE),"")</f>
        <v/>
      </c>
      <c r="G1121" s="33" t="str">
        <f>IFERROR(VLOOKUP($B1121,'Tabelas auxiliares'!$A$66:$C$106,2,FALSE),"")</f>
        <v/>
      </c>
      <c r="H1121" s="33" t="str">
        <f>IFERROR(VLOOKUP($B1121,'Tabelas auxiliares'!$A$66:$C$106,3,FALSE),"")</f>
        <v/>
      </c>
      <c r="I1121" s="205"/>
      <c r="J1121" s="205"/>
      <c r="K1121" s="205"/>
      <c r="L1121" s="205"/>
      <c r="M1121" s="205"/>
      <c r="N1121" s="205"/>
      <c r="O1121" s="205"/>
      <c r="P1121" s="205"/>
      <c r="Q1121" s="205"/>
      <c r="R1121" s="205"/>
      <c r="S1121" s="205"/>
      <c r="T1121" s="205"/>
      <c r="U1121" s="205"/>
      <c r="V1121" s="205"/>
      <c r="W1121" s="205"/>
      <c r="X1121" s="205"/>
      <c r="Y1121" s="33" t="str">
        <f t="shared" si="52"/>
        <v/>
      </c>
      <c r="Z1121" s="33" t="str">
        <f>IF(T1121="","",IF(AND(T1121&lt;&gt;'Tabelas auxiliares'!$B$240,T1121&lt;&gt;'Tabelas auxiliares'!$B$241,T1121&lt;&gt;'Tabelas auxiliares'!$C$240,T1121&lt;&gt;'Tabelas auxiliares'!$C$241,T1121&lt;&gt;'Tabelas auxiliares'!$D$240),"FOLHA DE PESSOAL",IF(Y1121='Tabelas auxiliares'!$A$241,"CUSTEIO",IF(Y1121='Tabelas auxiliares'!$A$240,"INVESTIMENTO","ERRO - VERIFICAR"))))</f>
        <v/>
      </c>
      <c r="AA1121" s="46" t="str">
        <f t="shared" si="53"/>
        <v/>
      </c>
      <c r="AB1121" s="207"/>
      <c r="AC1121" s="205"/>
      <c r="AD1121" s="26"/>
      <c r="AE1121" s="54" t="str">
        <f t="shared" si="51"/>
        <v/>
      </c>
      <c r="AF1121" s="54"/>
      <c r="AG1121" s="54"/>
      <c r="AH1121" s="54"/>
      <c r="AI1121" s="54"/>
      <c r="AJ1121" s="54"/>
      <c r="AK1121" s="54"/>
      <c r="AL1121" s="54"/>
      <c r="AM1121" s="54"/>
      <c r="AN1121" s="54"/>
      <c r="AO1121" s="54"/>
      <c r="AP1121" s="54"/>
    </row>
    <row r="1122" spans="1:42" x14ac:dyDescent="0.25">
      <c r="A1122" s="205"/>
      <c r="F1122" s="33" t="str">
        <f>IFERROR(VLOOKUP(D1122,'Tabelas auxiliares'!$A$3:$B$62,2,FALSE),"")</f>
        <v/>
      </c>
      <c r="G1122" s="33" t="str">
        <f>IFERROR(VLOOKUP($B1122,'Tabelas auxiliares'!$A$66:$C$106,2,FALSE),"")</f>
        <v/>
      </c>
      <c r="H1122" s="33" t="str">
        <f>IFERROR(VLOOKUP($B1122,'Tabelas auxiliares'!$A$66:$C$106,3,FALSE),"")</f>
        <v/>
      </c>
      <c r="I1122" s="205"/>
      <c r="J1122" s="205"/>
      <c r="K1122" s="205"/>
      <c r="L1122" s="205"/>
      <c r="M1122" s="205"/>
      <c r="N1122" s="205"/>
      <c r="O1122" s="205"/>
      <c r="P1122" s="205"/>
      <c r="Q1122" s="205"/>
      <c r="R1122" s="205"/>
      <c r="S1122" s="205"/>
      <c r="T1122" s="205"/>
      <c r="U1122" s="205"/>
      <c r="V1122" s="205"/>
      <c r="W1122" s="205"/>
      <c r="X1122" s="205"/>
      <c r="Y1122" s="33" t="str">
        <f t="shared" si="52"/>
        <v/>
      </c>
      <c r="Z1122" s="33" t="str">
        <f>IF(T1122="","",IF(AND(T1122&lt;&gt;'Tabelas auxiliares'!$B$240,T1122&lt;&gt;'Tabelas auxiliares'!$B$241,T1122&lt;&gt;'Tabelas auxiliares'!$C$240,T1122&lt;&gt;'Tabelas auxiliares'!$C$241,T1122&lt;&gt;'Tabelas auxiliares'!$D$240),"FOLHA DE PESSOAL",IF(Y1122='Tabelas auxiliares'!$A$241,"CUSTEIO",IF(Y1122='Tabelas auxiliares'!$A$240,"INVESTIMENTO","ERRO - VERIFICAR"))))</f>
        <v/>
      </c>
      <c r="AA1122" s="46" t="str">
        <f t="shared" si="53"/>
        <v/>
      </c>
      <c r="AB1122" s="207"/>
      <c r="AC1122" s="205"/>
      <c r="AD1122" s="26"/>
      <c r="AE1122" s="54" t="str">
        <f t="shared" si="51"/>
        <v/>
      </c>
      <c r="AF1122" s="54"/>
      <c r="AG1122" s="54"/>
      <c r="AH1122" s="54"/>
      <c r="AI1122" s="54"/>
      <c r="AJ1122" s="54"/>
      <c r="AK1122" s="54"/>
      <c r="AL1122" s="54"/>
      <c r="AM1122" s="54"/>
      <c r="AN1122" s="54"/>
      <c r="AO1122" s="54"/>
      <c r="AP1122" s="54"/>
    </row>
    <row r="1123" spans="1:42" x14ac:dyDescent="0.25">
      <c r="A1123" s="205"/>
      <c r="F1123" s="33" t="str">
        <f>IFERROR(VLOOKUP(D1123,'Tabelas auxiliares'!$A$3:$B$62,2,FALSE),"")</f>
        <v/>
      </c>
      <c r="G1123" s="33" t="str">
        <f>IFERROR(VLOOKUP($B1123,'Tabelas auxiliares'!$A$66:$C$106,2,FALSE),"")</f>
        <v/>
      </c>
      <c r="H1123" s="33" t="str">
        <f>IFERROR(VLOOKUP($B1123,'Tabelas auxiliares'!$A$66:$C$106,3,FALSE),"")</f>
        <v/>
      </c>
      <c r="I1123" s="205"/>
      <c r="J1123" s="205"/>
      <c r="K1123" s="205"/>
      <c r="L1123" s="205"/>
      <c r="M1123" s="205"/>
      <c r="N1123" s="205"/>
      <c r="O1123" s="205"/>
      <c r="P1123" s="205"/>
      <c r="Q1123" s="205"/>
      <c r="R1123" s="205"/>
      <c r="S1123" s="205"/>
      <c r="T1123" s="205"/>
      <c r="U1123" s="205"/>
      <c r="V1123" s="205"/>
      <c r="W1123" s="205"/>
      <c r="X1123" s="205"/>
      <c r="Y1123" s="33" t="str">
        <f t="shared" si="52"/>
        <v/>
      </c>
      <c r="Z1123" s="33" t="str">
        <f>IF(T1123="","",IF(AND(T1123&lt;&gt;'Tabelas auxiliares'!$B$240,T1123&lt;&gt;'Tabelas auxiliares'!$B$241,T1123&lt;&gt;'Tabelas auxiliares'!$C$240,T1123&lt;&gt;'Tabelas auxiliares'!$C$241,T1123&lt;&gt;'Tabelas auxiliares'!$D$240),"FOLHA DE PESSOAL",IF(Y1123='Tabelas auxiliares'!$A$241,"CUSTEIO",IF(Y1123='Tabelas auxiliares'!$A$240,"INVESTIMENTO","ERRO - VERIFICAR"))))</f>
        <v/>
      </c>
      <c r="AA1123" s="46" t="str">
        <f t="shared" si="53"/>
        <v/>
      </c>
      <c r="AB1123" s="207"/>
      <c r="AC1123" s="205"/>
      <c r="AD1123" s="26"/>
      <c r="AE1123" s="54" t="str">
        <f t="shared" si="51"/>
        <v/>
      </c>
      <c r="AF1123" s="54"/>
      <c r="AG1123" s="54"/>
      <c r="AH1123" s="54"/>
      <c r="AI1123" s="54"/>
      <c r="AJ1123" s="54"/>
      <c r="AK1123" s="54"/>
      <c r="AL1123" s="54"/>
      <c r="AM1123" s="54"/>
      <c r="AN1123" s="54"/>
      <c r="AO1123" s="54"/>
      <c r="AP1123" s="54"/>
    </row>
    <row r="1124" spans="1:42" x14ac:dyDescent="0.25">
      <c r="A1124" s="205"/>
      <c r="F1124" s="33" t="str">
        <f>IFERROR(VLOOKUP(D1124,'Tabelas auxiliares'!$A$3:$B$62,2,FALSE),"")</f>
        <v/>
      </c>
      <c r="G1124" s="33" t="str">
        <f>IFERROR(VLOOKUP($B1124,'Tabelas auxiliares'!$A$66:$C$106,2,FALSE),"")</f>
        <v/>
      </c>
      <c r="H1124" s="33" t="str">
        <f>IFERROR(VLOOKUP($B1124,'Tabelas auxiliares'!$A$66:$C$106,3,FALSE),"")</f>
        <v/>
      </c>
      <c r="I1124" s="205"/>
      <c r="J1124" s="205"/>
      <c r="K1124" s="205"/>
      <c r="L1124" s="205"/>
      <c r="M1124" s="205"/>
      <c r="N1124" s="205"/>
      <c r="O1124" s="205"/>
      <c r="P1124" s="205"/>
      <c r="Q1124" s="205"/>
      <c r="R1124" s="205"/>
      <c r="S1124" s="205"/>
      <c r="T1124" s="205"/>
      <c r="U1124" s="205"/>
      <c r="V1124" s="205"/>
      <c r="W1124" s="205"/>
      <c r="X1124" s="205"/>
      <c r="Y1124" s="33" t="str">
        <f t="shared" si="52"/>
        <v/>
      </c>
      <c r="Z1124" s="33" t="str">
        <f>IF(T1124="","",IF(AND(T1124&lt;&gt;'Tabelas auxiliares'!$B$240,T1124&lt;&gt;'Tabelas auxiliares'!$B$241,T1124&lt;&gt;'Tabelas auxiliares'!$C$240,T1124&lt;&gt;'Tabelas auxiliares'!$C$241,T1124&lt;&gt;'Tabelas auxiliares'!$D$240),"FOLHA DE PESSOAL",IF(Y1124='Tabelas auxiliares'!$A$241,"CUSTEIO",IF(Y1124='Tabelas auxiliares'!$A$240,"INVESTIMENTO","ERRO - VERIFICAR"))))</f>
        <v/>
      </c>
      <c r="AA1124" s="46" t="str">
        <f t="shared" si="53"/>
        <v/>
      </c>
      <c r="AB1124" s="207"/>
      <c r="AC1124" s="205"/>
      <c r="AD1124" s="26"/>
      <c r="AE1124" s="54" t="str">
        <f t="shared" si="51"/>
        <v/>
      </c>
      <c r="AF1124" s="54"/>
      <c r="AG1124" s="54"/>
      <c r="AH1124" s="54"/>
      <c r="AI1124" s="54"/>
      <c r="AJ1124" s="54"/>
      <c r="AK1124" s="54"/>
      <c r="AL1124" s="54"/>
      <c r="AM1124" s="54"/>
      <c r="AN1124" s="54"/>
      <c r="AO1124" s="54"/>
      <c r="AP1124" s="54"/>
    </row>
    <row r="1125" spans="1:42" x14ac:dyDescent="0.25">
      <c r="A1125" s="205"/>
      <c r="F1125" s="33" t="str">
        <f>IFERROR(VLOOKUP(D1125,'Tabelas auxiliares'!$A$3:$B$62,2,FALSE),"")</f>
        <v/>
      </c>
      <c r="G1125" s="33" t="str">
        <f>IFERROR(VLOOKUP($B1125,'Tabelas auxiliares'!$A$66:$C$106,2,FALSE),"")</f>
        <v/>
      </c>
      <c r="H1125" s="33" t="str">
        <f>IFERROR(VLOOKUP($B1125,'Tabelas auxiliares'!$A$66:$C$106,3,FALSE),"")</f>
        <v/>
      </c>
      <c r="I1125" s="205"/>
      <c r="J1125" s="205"/>
      <c r="K1125" s="205"/>
      <c r="L1125" s="205"/>
      <c r="M1125" s="205"/>
      <c r="N1125" s="205"/>
      <c r="O1125" s="205"/>
      <c r="P1125" s="205"/>
      <c r="Q1125" s="205"/>
      <c r="R1125" s="205"/>
      <c r="S1125" s="205"/>
      <c r="T1125" s="205"/>
      <c r="U1125" s="205"/>
      <c r="V1125" s="205"/>
      <c r="W1125" s="205"/>
      <c r="X1125" s="205"/>
      <c r="Y1125" s="33" t="str">
        <f t="shared" si="52"/>
        <v/>
      </c>
      <c r="Z1125" s="33" t="str">
        <f>IF(T1125="","",IF(AND(T1125&lt;&gt;'Tabelas auxiliares'!$B$240,T1125&lt;&gt;'Tabelas auxiliares'!$B$241,T1125&lt;&gt;'Tabelas auxiliares'!$C$240,T1125&lt;&gt;'Tabelas auxiliares'!$C$241,T1125&lt;&gt;'Tabelas auxiliares'!$D$240),"FOLHA DE PESSOAL",IF(Y1125='Tabelas auxiliares'!$A$241,"CUSTEIO",IF(Y1125='Tabelas auxiliares'!$A$240,"INVESTIMENTO","ERRO - VERIFICAR"))))</f>
        <v/>
      </c>
      <c r="AA1125" s="46" t="str">
        <f t="shared" si="53"/>
        <v/>
      </c>
      <c r="AB1125" s="207"/>
      <c r="AC1125" s="205"/>
      <c r="AD1125" s="26"/>
      <c r="AE1125" s="54" t="str">
        <f t="shared" si="51"/>
        <v/>
      </c>
      <c r="AF1125" s="54"/>
      <c r="AG1125" s="54"/>
      <c r="AH1125" s="54"/>
      <c r="AI1125" s="54"/>
      <c r="AJ1125" s="54"/>
      <c r="AK1125" s="54"/>
      <c r="AL1125" s="54"/>
      <c r="AM1125" s="54"/>
      <c r="AN1125" s="54"/>
      <c r="AO1125" s="54"/>
      <c r="AP1125" s="54"/>
    </row>
    <row r="1126" spans="1:42" x14ac:dyDescent="0.25">
      <c r="A1126" s="205"/>
      <c r="F1126" s="33" t="str">
        <f>IFERROR(VLOOKUP(D1126,'Tabelas auxiliares'!$A$3:$B$62,2,FALSE),"")</f>
        <v/>
      </c>
      <c r="G1126" s="33" t="str">
        <f>IFERROR(VLOOKUP($B1126,'Tabelas auxiliares'!$A$66:$C$106,2,FALSE),"")</f>
        <v/>
      </c>
      <c r="H1126" s="33" t="str">
        <f>IFERROR(VLOOKUP($B1126,'Tabelas auxiliares'!$A$66:$C$106,3,FALSE),"")</f>
        <v/>
      </c>
      <c r="I1126" s="205"/>
      <c r="J1126" s="205"/>
      <c r="K1126" s="205"/>
      <c r="L1126" s="205"/>
      <c r="M1126" s="205"/>
      <c r="N1126" s="205"/>
      <c r="O1126" s="205"/>
      <c r="P1126" s="205"/>
      <c r="Q1126" s="205"/>
      <c r="R1126" s="205"/>
      <c r="S1126" s="205"/>
      <c r="T1126" s="205"/>
      <c r="U1126" s="205"/>
      <c r="V1126" s="205"/>
      <c r="W1126" s="205"/>
      <c r="X1126" s="205"/>
      <c r="Y1126" s="33" t="str">
        <f t="shared" si="52"/>
        <v/>
      </c>
      <c r="Z1126" s="33" t="str">
        <f>IF(T1126="","",IF(AND(T1126&lt;&gt;'Tabelas auxiliares'!$B$240,T1126&lt;&gt;'Tabelas auxiliares'!$B$241,T1126&lt;&gt;'Tabelas auxiliares'!$C$240,T1126&lt;&gt;'Tabelas auxiliares'!$C$241,T1126&lt;&gt;'Tabelas auxiliares'!$D$240),"FOLHA DE PESSOAL",IF(Y1126='Tabelas auxiliares'!$A$241,"CUSTEIO",IF(Y1126='Tabelas auxiliares'!$A$240,"INVESTIMENTO","ERRO - VERIFICAR"))))</f>
        <v/>
      </c>
      <c r="AA1126" s="46" t="str">
        <f t="shared" si="53"/>
        <v/>
      </c>
      <c r="AB1126" s="207"/>
      <c r="AC1126" s="205"/>
      <c r="AD1126" s="26"/>
      <c r="AE1126" s="54" t="str">
        <f t="shared" si="51"/>
        <v/>
      </c>
      <c r="AF1126" s="54"/>
      <c r="AG1126" s="54"/>
      <c r="AH1126" s="54"/>
      <c r="AI1126" s="54"/>
      <c r="AJ1126" s="54"/>
      <c r="AK1126" s="54"/>
      <c r="AL1126" s="54"/>
      <c r="AM1126" s="54"/>
      <c r="AN1126" s="54"/>
      <c r="AO1126" s="54"/>
      <c r="AP1126" s="54"/>
    </row>
    <row r="1127" spans="1:42" x14ac:dyDescent="0.25">
      <c r="A1127" s="205"/>
      <c r="F1127" s="33" t="str">
        <f>IFERROR(VLOOKUP(D1127,'Tabelas auxiliares'!$A$3:$B$62,2,FALSE),"")</f>
        <v/>
      </c>
      <c r="G1127" s="33" t="str">
        <f>IFERROR(VLOOKUP($B1127,'Tabelas auxiliares'!$A$66:$C$106,2,FALSE),"")</f>
        <v/>
      </c>
      <c r="H1127" s="33" t="str">
        <f>IFERROR(VLOOKUP($B1127,'Tabelas auxiliares'!$A$66:$C$106,3,FALSE),"")</f>
        <v/>
      </c>
      <c r="I1127" s="205"/>
      <c r="J1127" s="205"/>
      <c r="K1127" s="205"/>
      <c r="L1127" s="205"/>
      <c r="M1127" s="205"/>
      <c r="N1127" s="205"/>
      <c r="O1127" s="205"/>
      <c r="P1127" s="205"/>
      <c r="Q1127" s="205"/>
      <c r="R1127" s="205"/>
      <c r="S1127" s="205"/>
      <c r="T1127" s="205"/>
      <c r="U1127" s="205"/>
      <c r="V1127" s="205"/>
      <c r="W1127" s="205"/>
      <c r="X1127" s="205"/>
      <c r="Y1127" s="33" t="str">
        <f t="shared" si="52"/>
        <v/>
      </c>
      <c r="Z1127" s="33" t="str">
        <f>IF(T1127="","",IF(AND(T1127&lt;&gt;'Tabelas auxiliares'!$B$240,T1127&lt;&gt;'Tabelas auxiliares'!$B$241,T1127&lt;&gt;'Tabelas auxiliares'!$C$240,T1127&lt;&gt;'Tabelas auxiliares'!$C$241,T1127&lt;&gt;'Tabelas auxiliares'!$D$240),"FOLHA DE PESSOAL",IF(Y1127='Tabelas auxiliares'!$A$241,"CUSTEIO",IF(Y1127='Tabelas auxiliares'!$A$240,"INVESTIMENTO","ERRO - VERIFICAR"))))</f>
        <v/>
      </c>
      <c r="AA1127" s="46" t="str">
        <f t="shared" si="53"/>
        <v/>
      </c>
      <c r="AB1127" s="207"/>
      <c r="AC1127" s="205"/>
      <c r="AD1127" s="26"/>
      <c r="AE1127" s="54" t="str">
        <f t="shared" ref="AE1127:AE1167" si="54">LEFT(X1127,4)</f>
        <v/>
      </c>
      <c r="AF1127" s="54"/>
      <c r="AG1127" s="54"/>
      <c r="AH1127" s="54"/>
      <c r="AI1127" s="54"/>
      <c r="AJ1127" s="54"/>
      <c r="AK1127" s="54"/>
      <c r="AL1127" s="54"/>
      <c r="AM1127" s="54"/>
      <c r="AN1127" s="54"/>
      <c r="AO1127" s="54"/>
      <c r="AP1127" s="54"/>
    </row>
    <row r="1128" spans="1:42" x14ac:dyDescent="0.25">
      <c r="A1128" s="205"/>
      <c r="F1128" s="33" t="str">
        <f>IFERROR(VLOOKUP(D1128,'Tabelas auxiliares'!$A$3:$B$62,2,FALSE),"")</f>
        <v/>
      </c>
      <c r="G1128" s="33" t="str">
        <f>IFERROR(VLOOKUP($B1128,'Tabelas auxiliares'!$A$66:$C$106,2,FALSE),"")</f>
        <v/>
      </c>
      <c r="H1128" s="33" t="str">
        <f>IFERROR(VLOOKUP($B1128,'Tabelas auxiliares'!$A$66:$C$106,3,FALSE),"")</f>
        <v/>
      </c>
      <c r="I1128" s="205"/>
      <c r="J1128" s="205"/>
      <c r="K1128" s="205"/>
      <c r="L1128" s="205"/>
      <c r="M1128" s="205"/>
      <c r="N1128" s="205"/>
      <c r="O1128" s="205"/>
      <c r="P1128" s="205"/>
      <c r="Q1128" s="205"/>
      <c r="R1128" s="205"/>
      <c r="S1128" s="205"/>
      <c r="T1128" s="205"/>
      <c r="U1128" s="205"/>
      <c r="V1128" s="205"/>
      <c r="W1128" s="205"/>
      <c r="X1128" s="205"/>
      <c r="Y1128" s="33" t="str">
        <f t="shared" si="52"/>
        <v/>
      </c>
      <c r="Z1128" s="33" t="str">
        <f>IF(T1128="","",IF(AND(T1128&lt;&gt;'Tabelas auxiliares'!$B$240,T1128&lt;&gt;'Tabelas auxiliares'!$B$241,T1128&lt;&gt;'Tabelas auxiliares'!$C$240,T1128&lt;&gt;'Tabelas auxiliares'!$C$241,T1128&lt;&gt;'Tabelas auxiliares'!$D$240),"FOLHA DE PESSOAL",IF(Y1128='Tabelas auxiliares'!$A$241,"CUSTEIO",IF(Y1128='Tabelas auxiliares'!$A$240,"INVESTIMENTO","ERRO - VERIFICAR"))))</f>
        <v/>
      </c>
      <c r="AA1128" s="46" t="str">
        <f t="shared" si="53"/>
        <v/>
      </c>
      <c r="AB1128" s="207"/>
      <c r="AC1128" s="205"/>
      <c r="AD1128" s="26"/>
      <c r="AE1128" s="54" t="str">
        <f t="shared" si="54"/>
        <v/>
      </c>
      <c r="AF1128" s="54"/>
      <c r="AG1128" s="54"/>
      <c r="AH1128" s="54"/>
      <c r="AI1128" s="54"/>
      <c r="AJ1128" s="54"/>
      <c r="AK1128" s="54"/>
      <c r="AL1128" s="54"/>
      <c r="AM1128" s="54"/>
      <c r="AN1128" s="54"/>
      <c r="AO1128" s="54"/>
      <c r="AP1128" s="54"/>
    </row>
    <row r="1129" spans="1:42" x14ac:dyDescent="0.25">
      <c r="A1129" s="205"/>
      <c r="F1129" s="33" t="str">
        <f>IFERROR(VLOOKUP(D1129,'Tabelas auxiliares'!$A$3:$B$62,2,FALSE),"")</f>
        <v/>
      </c>
      <c r="G1129" s="33" t="str">
        <f>IFERROR(VLOOKUP($B1129,'Tabelas auxiliares'!$A$66:$C$106,2,FALSE),"")</f>
        <v/>
      </c>
      <c r="H1129" s="33" t="str">
        <f>IFERROR(VLOOKUP($B1129,'Tabelas auxiliares'!$A$66:$C$106,3,FALSE),"")</f>
        <v/>
      </c>
      <c r="I1129" s="205"/>
      <c r="J1129" s="205"/>
      <c r="K1129" s="205"/>
      <c r="L1129" s="205"/>
      <c r="M1129" s="205"/>
      <c r="N1129" s="205"/>
      <c r="O1129" s="205"/>
      <c r="P1129" s="205"/>
      <c r="Q1129" s="205"/>
      <c r="R1129" s="205"/>
      <c r="S1129" s="205"/>
      <c r="T1129" s="205"/>
      <c r="U1129" s="205"/>
      <c r="V1129" s="205"/>
      <c r="W1129" s="205"/>
      <c r="X1129" s="205"/>
      <c r="Y1129" s="33" t="str">
        <f t="shared" si="52"/>
        <v/>
      </c>
      <c r="Z1129" s="33" t="str">
        <f>IF(T1129="","",IF(AND(T1129&lt;&gt;'Tabelas auxiliares'!$B$240,T1129&lt;&gt;'Tabelas auxiliares'!$B$241,T1129&lt;&gt;'Tabelas auxiliares'!$C$240,T1129&lt;&gt;'Tabelas auxiliares'!$C$241,T1129&lt;&gt;'Tabelas auxiliares'!$D$240),"FOLHA DE PESSOAL",IF(Y1129='Tabelas auxiliares'!$A$241,"CUSTEIO",IF(Y1129='Tabelas auxiliares'!$A$240,"INVESTIMENTO","ERRO - VERIFICAR"))))</f>
        <v/>
      </c>
      <c r="AA1129" s="46" t="str">
        <f t="shared" si="53"/>
        <v/>
      </c>
      <c r="AB1129" s="207"/>
      <c r="AC1129" s="205"/>
      <c r="AD1129" s="26"/>
      <c r="AE1129" s="54" t="str">
        <f t="shared" si="54"/>
        <v/>
      </c>
      <c r="AF1129" s="54"/>
      <c r="AG1129" s="54"/>
      <c r="AH1129" s="54"/>
      <c r="AI1129" s="54"/>
      <c r="AJ1129" s="54"/>
      <c r="AK1129" s="54"/>
      <c r="AL1129" s="54"/>
      <c r="AM1129" s="54"/>
      <c r="AN1129" s="54"/>
      <c r="AO1129" s="54"/>
      <c r="AP1129" s="54"/>
    </row>
    <row r="1130" spans="1:42" x14ac:dyDescent="0.25">
      <c r="A1130" s="205"/>
      <c r="F1130" s="33" t="str">
        <f>IFERROR(VLOOKUP(D1130,'Tabelas auxiliares'!$A$3:$B$62,2,FALSE),"")</f>
        <v/>
      </c>
      <c r="G1130" s="33" t="str">
        <f>IFERROR(VLOOKUP($B1130,'Tabelas auxiliares'!$A$66:$C$106,2,FALSE),"")</f>
        <v/>
      </c>
      <c r="H1130" s="33" t="str">
        <f>IFERROR(VLOOKUP($B1130,'Tabelas auxiliares'!$A$66:$C$106,3,FALSE),"")</f>
        <v/>
      </c>
      <c r="I1130" s="205"/>
      <c r="J1130" s="205"/>
      <c r="K1130" s="205"/>
      <c r="L1130" s="205"/>
      <c r="M1130" s="205"/>
      <c r="N1130" s="205"/>
      <c r="O1130" s="205"/>
      <c r="P1130" s="205"/>
      <c r="Q1130" s="205"/>
      <c r="R1130" s="205"/>
      <c r="S1130" s="205"/>
      <c r="T1130" s="205"/>
      <c r="U1130" s="205"/>
      <c r="V1130" s="205"/>
      <c r="W1130" s="205"/>
      <c r="X1130" s="205"/>
      <c r="Y1130" s="33" t="str">
        <f t="shared" si="52"/>
        <v/>
      </c>
      <c r="Z1130" s="33" t="str">
        <f>IF(T1130="","",IF(AND(T1130&lt;&gt;'Tabelas auxiliares'!$B$240,T1130&lt;&gt;'Tabelas auxiliares'!$B$241,T1130&lt;&gt;'Tabelas auxiliares'!$C$240,T1130&lt;&gt;'Tabelas auxiliares'!$C$241,T1130&lt;&gt;'Tabelas auxiliares'!$D$240),"FOLHA DE PESSOAL",IF(Y1130='Tabelas auxiliares'!$A$241,"CUSTEIO",IF(Y1130='Tabelas auxiliares'!$A$240,"INVESTIMENTO","ERRO - VERIFICAR"))))</f>
        <v/>
      </c>
      <c r="AA1130" s="46" t="str">
        <f t="shared" si="53"/>
        <v/>
      </c>
      <c r="AB1130" s="207"/>
      <c r="AC1130" s="205"/>
      <c r="AD1130" s="26"/>
      <c r="AE1130" s="54" t="str">
        <f t="shared" si="54"/>
        <v/>
      </c>
      <c r="AF1130" s="54"/>
      <c r="AG1130" s="54"/>
      <c r="AH1130" s="54"/>
      <c r="AI1130" s="54"/>
      <c r="AJ1130" s="54"/>
      <c r="AK1130" s="54"/>
      <c r="AL1130" s="54"/>
      <c r="AM1130" s="54"/>
      <c r="AN1130" s="54"/>
      <c r="AO1130" s="54"/>
      <c r="AP1130" s="54"/>
    </row>
    <row r="1131" spans="1:42" x14ac:dyDescent="0.25">
      <c r="A1131" s="205"/>
      <c r="F1131" s="33" t="str">
        <f>IFERROR(VLOOKUP(D1131,'Tabelas auxiliares'!$A$3:$B$62,2,FALSE),"")</f>
        <v/>
      </c>
      <c r="G1131" s="33" t="str">
        <f>IFERROR(VLOOKUP($B1131,'Tabelas auxiliares'!$A$66:$C$106,2,FALSE),"")</f>
        <v/>
      </c>
      <c r="H1131" s="33" t="str">
        <f>IFERROR(VLOOKUP($B1131,'Tabelas auxiliares'!$A$66:$C$106,3,FALSE),"")</f>
        <v/>
      </c>
      <c r="I1131" s="205"/>
      <c r="J1131" s="205"/>
      <c r="K1131" s="205"/>
      <c r="L1131" s="205"/>
      <c r="M1131" s="205"/>
      <c r="N1131" s="205"/>
      <c r="O1131" s="205"/>
      <c r="P1131" s="205"/>
      <c r="Q1131" s="205"/>
      <c r="R1131" s="205"/>
      <c r="S1131" s="205"/>
      <c r="T1131" s="205"/>
      <c r="U1131" s="205"/>
      <c r="V1131" s="205"/>
      <c r="W1131" s="205"/>
      <c r="X1131" s="205"/>
      <c r="Y1131" s="33" t="str">
        <f t="shared" si="52"/>
        <v/>
      </c>
      <c r="Z1131" s="33" t="str">
        <f>IF(T1131="","",IF(AND(T1131&lt;&gt;'Tabelas auxiliares'!$B$240,T1131&lt;&gt;'Tabelas auxiliares'!$B$241,T1131&lt;&gt;'Tabelas auxiliares'!$C$240,T1131&lt;&gt;'Tabelas auxiliares'!$C$241,T1131&lt;&gt;'Tabelas auxiliares'!$D$240),"FOLHA DE PESSOAL",IF(Y1131='Tabelas auxiliares'!$A$241,"CUSTEIO",IF(Y1131='Tabelas auxiliares'!$A$240,"INVESTIMENTO","ERRO - VERIFICAR"))))</f>
        <v/>
      </c>
      <c r="AA1131" s="46" t="str">
        <f t="shared" si="53"/>
        <v/>
      </c>
      <c r="AB1131" s="207"/>
      <c r="AC1131" s="205"/>
      <c r="AD1131" s="26"/>
      <c r="AE1131" s="54" t="str">
        <f t="shared" si="54"/>
        <v/>
      </c>
      <c r="AF1131" s="54"/>
      <c r="AG1131" s="54"/>
      <c r="AH1131" s="54"/>
      <c r="AI1131" s="54"/>
      <c r="AJ1131" s="54"/>
      <c r="AK1131" s="54"/>
      <c r="AL1131" s="54"/>
      <c r="AM1131" s="54"/>
      <c r="AN1131" s="54"/>
      <c r="AO1131" s="54"/>
      <c r="AP1131" s="54"/>
    </row>
    <row r="1132" spans="1:42" x14ac:dyDescent="0.25">
      <c r="A1132" s="205"/>
      <c r="F1132" s="33" t="str">
        <f>IFERROR(VLOOKUP(D1132,'Tabelas auxiliares'!$A$3:$B$62,2,FALSE),"")</f>
        <v/>
      </c>
      <c r="G1132" s="33" t="str">
        <f>IFERROR(VLOOKUP($B1132,'Tabelas auxiliares'!$A$66:$C$106,2,FALSE),"")</f>
        <v/>
      </c>
      <c r="H1132" s="33" t="str">
        <f>IFERROR(VLOOKUP($B1132,'Tabelas auxiliares'!$A$66:$C$106,3,FALSE),"")</f>
        <v/>
      </c>
      <c r="I1132" s="205"/>
      <c r="J1132" s="205"/>
      <c r="K1132" s="205"/>
      <c r="L1132" s="205"/>
      <c r="M1132" s="205"/>
      <c r="N1132" s="205"/>
      <c r="O1132" s="205"/>
      <c r="P1132" s="205"/>
      <c r="Q1132" s="205"/>
      <c r="R1132" s="205"/>
      <c r="S1132" s="205"/>
      <c r="T1132" s="205"/>
      <c r="U1132" s="205"/>
      <c r="V1132" s="205"/>
      <c r="W1132" s="205"/>
      <c r="X1132" s="205"/>
      <c r="Y1132" s="33" t="str">
        <f t="shared" si="52"/>
        <v/>
      </c>
      <c r="Z1132" s="33" t="str">
        <f>IF(T1132="","",IF(AND(T1132&lt;&gt;'Tabelas auxiliares'!$B$240,T1132&lt;&gt;'Tabelas auxiliares'!$B$241,T1132&lt;&gt;'Tabelas auxiliares'!$C$240,T1132&lt;&gt;'Tabelas auxiliares'!$C$241,T1132&lt;&gt;'Tabelas auxiliares'!$D$240),"FOLHA DE PESSOAL",IF(Y1132='Tabelas auxiliares'!$A$241,"CUSTEIO",IF(Y1132='Tabelas auxiliares'!$A$240,"INVESTIMENTO","ERRO - VERIFICAR"))))</f>
        <v/>
      </c>
      <c r="AA1132" s="46" t="str">
        <f t="shared" si="53"/>
        <v/>
      </c>
      <c r="AB1132" s="207"/>
      <c r="AC1132" s="205"/>
      <c r="AD1132" s="26"/>
      <c r="AE1132" s="54" t="str">
        <f t="shared" si="54"/>
        <v/>
      </c>
      <c r="AF1132" s="54"/>
      <c r="AG1132" s="54"/>
      <c r="AH1132" s="54"/>
      <c r="AI1132" s="54"/>
      <c r="AJ1132" s="54"/>
      <c r="AK1132" s="54"/>
      <c r="AL1132" s="54"/>
      <c r="AM1132" s="54"/>
      <c r="AN1132" s="54"/>
      <c r="AO1132" s="54"/>
      <c r="AP1132" s="54"/>
    </row>
    <row r="1133" spans="1:42" x14ac:dyDescent="0.25">
      <c r="A1133" s="205"/>
      <c r="F1133" s="33" t="str">
        <f>IFERROR(VLOOKUP(D1133,'Tabelas auxiliares'!$A$3:$B$62,2,FALSE),"")</f>
        <v/>
      </c>
      <c r="G1133" s="33" t="str">
        <f>IFERROR(VLOOKUP($B1133,'Tabelas auxiliares'!$A$66:$C$106,2,FALSE),"")</f>
        <v/>
      </c>
      <c r="H1133" s="33" t="str">
        <f>IFERROR(VLOOKUP($B1133,'Tabelas auxiliares'!$A$66:$C$106,3,FALSE),"")</f>
        <v/>
      </c>
      <c r="I1133" s="205"/>
      <c r="J1133" s="205"/>
      <c r="K1133" s="205"/>
      <c r="L1133" s="205"/>
      <c r="M1133" s="205"/>
      <c r="N1133" s="205"/>
      <c r="O1133" s="205"/>
      <c r="P1133" s="205"/>
      <c r="Q1133" s="205"/>
      <c r="R1133" s="205"/>
      <c r="S1133" s="205"/>
      <c r="T1133" s="205"/>
      <c r="U1133" s="205"/>
      <c r="V1133" s="205"/>
      <c r="W1133" s="205"/>
      <c r="X1133" s="205"/>
      <c r="Y1133" s="33" t="str">
        <f t="shared" si="52"/>
        <v/>
      </c>
      <c r="Z1133" s="33" t="str">
        <f>IF(T1133="","",IF(AND(T1133&lt;&gt;'Tabelas auxiliares'!$B$240,T1133&lt;&gt;'Tabelas auxiliares'!$B$241,T1133&lt;&gt;'Tabelas auxiliares'!$C$240,T1133&lt;&gt;'Tabelas auxiliares'!$C$241,T1133&lt;&gt;'Tabelas auxiliares'!$D$240),"FOLHA DE PESSOAL",IF(Y1133='Tabelas auxiliares'!$A$241,"CUSTEIO",IF(Y1133='Tabelas auxiliares'!$A$240,"INVESTIMENTO","ERRO - VERIFICAR"))))</f>
        <v/>
      </c>
      <c r="AA1133" s="46" t="str">
        <f t="shared" si="53"/>
        <v/>
      </c>
      <c r="AB1133" s="207"/>
      <c r="AC1133" s="205"/>
      <c r="AD1133" s="26"/>
      <c r="AE1133" s="54" t="str">
        <f t="shared" si="54"/>
        <v/>
      </c>
      <c r="AF1133" s="54"/>
      <c r="AG1133" s="54"/>
      <c r="AH1133" s="54"/>
      <c r="AI1133" s="54"/>
      <c r="AJ1133" s="54"/>
      <c r="AK1133" s="54"/>
      <c r="AL1133" s="54"/>
      <c r="AM1133" s="54"/>
      <c r="AN1133" s="54"/>
      <c r="AO1133" s="54"/>
      <c r="AP1133" s="54"/>
    </row>
    <row r="1134" spans="1:42" x14ac:dyDescent="0.25">
      <c r="A1134" s="205"/>
      <c r="F1134" s="33" t="str">
        <f>IFERROR(VLOOKUP(D1134,'Tabelas auxiliares'!$A$3:$B$62,2,FALSE),"")</f>
        <v/>
      </c>
      <c r="G1134" s="33" t="str">
        <f>IFERROR(VLOOKUP($B1134,'Tabelas auxiliares'!$A$66:$C$106,2,FALSE),"")</f>
        <v/>
      </c>
      <c r="H1134" s="33" t="str">
        <f>IFERROR(VLOOKUP($B1134,'Tabelas auxiliares'!$A$66:$C$106,3,FALSE),"")</f>
        <v/>
      </c>
      <c r="I1134" s="205"/>
      <c r="J1134" s="205"/>
      <c r="K1134" s="205"/>
      <c r="L1134" s="205"/>
      <c r="M1134" s="205"/>
      <c r="N1134" s="205"/>
      <c r="O1134" s="205"/>
      <c r="P1134" s="205"/>
      <c r="Q1134" s="205"/>
      <c r="R1134" s="205"/>
      <c r="S1134" s="205"/>
      <c r="T1134" s="205"/>
      <c r="U1134" s="205"/>
      <c r="V1134" s="205"/>
      <c r="W1134" s="205"/>
      <c r="X1134" s="205"/>
      <c r="Y1134" s="33" t="str">
        <f t="shared" si="52"/>
        <v/>
      </c>
      <c r="Z1134" s="33" t="str">
        <f>IF(T1134="","",IF(AND(T1134&lt;&gt;'Tabelas auxiliares'!$B$240,T1134&lt;&gt;'Tabelas auxiliares'!$B$241,T1134&lt;&gt;'Tabelas auxiliares'!$C$240,T1134&lt;&gt;'Tabelas auxiliares'!$C$241,T1134&lt;&gt;'Tabelas auxiliares'!$D$240),"FOLHA DE PESSOAL",IF(Y1134='Tabelas auxiliares'!$A$241,"CUSTEIO",IF(Y1134='Tabelas auxiliares'!$A$240,"INVESTIMENTO","ERRO - VERIFICAR"))))</f>
        <v/>
      </c>
      <c r="AA1134" s="46" t="str">
        <f t="shared" si="53"/>
        <v/>
      </c>
      <c r="AB1134" s="207"/>
      <c r="AC1134" s="205"/>
      <c r="AD1134" s="26"/>
      <c r="AE1134" s="54" t="str">
        <f t="shared" si="54"/>
        <v/>
      </c>
      <c r="AF1134" s="54"/>
      <c r="AG1134" s="54"/>
      <c r="AH1134" s="54"/>
      <c r="AI1134" s="54"/>
      <c r="AJ1134" s="54"/>
      <c r="AK1134" s="54"/>
      <c r="AL1134" s="54"/>
      <c r="AM1134" s="54"/>
      <c r="AN1134" s="54"/>
      <c r="AO1134" s="54"/>
      <c r="AP1134" s="54"/>
    </row>
    <row r="1135" spans="1:42" x14ac:dyDescent="0.25">
      <c r="A1135" s="205"/>
      <c r="F1135" s="33" t="str">
        <f>IFERROR(VLOOKUP(D1135,'Tabelas auxiliares'!$A$3:$B$62,2,FALSE),"")</f>
        <v/>
      </c>
      <c r="G1135" s="33" t="str">
        <f>IFERROR(VLOOKUP($B1135,'Tabelas auxiliares'!$A$66:$C$106,2,FALSE),"")</f>
        <v/>
      </c>
      <c r="H1135" s="33" t="str">
        <f>IFERROR(VLOOKUP($B1135,'Tabelas auxiliares'!$A$66:$C$106,3,FALSE),"")</f>
        <v/>
      </c>
      <c r="I1135" s="205"/>
      <c r="J1135" s="205"/>
      <c r="K1135" s="205"/>
      <c r="L1135" s="205"/>
      <c r="M1135" s="205"/>
      <c r="N1135" s="205"/>
      <c r="O1135" s="205"/>
      <c r="P1135" s="205"/>
      <c r="Q1135" s="205"/>
      <c r="R1135" s="205"/>
      <c r="S1135" s="205"/>
      <c r="T1135" s="205"/>
      <c r="U1135" s="205"/>
      <c r="V1135" s="205"/>
      <c r="W1135" s="205"/>
      <c r="X1135" s="205"/>
      <c r="Y1135" s="33" t="str">
        <f t="shared" si="52"/>
        <v/>
      </c>
      <c r="Z1135" s="33" t="str">
        <f>IF(T1135="","",IF(AND(T1135&lt;&gt;'Tabelas auxiliares'!$B$240,T1135&lt;&gt;'Tabelas auxiliares'!$B$241,T1135&lt;&gt;'Tabelas auxiliares'!$C$240,T1135&lt;&gt;'Tabelas auxiliares'!$C$241,T1135&lt;&gt;'Tabelas auxiliares'!$D$240),"FOLHA DE PESSOAL",IF(Y1135='Tabelas auxiliares'!$A$241,"CUSTEIO",IF(Y1135='Tabelas auxiliares'!$A$240,"INVESTIMENTO","ERRO - VERIFICAR"))))</f>
        <v/>
      </c>
      <c r="AA1135" s="46" t="str">
        <f t="shared" si="53"/>
        <v/>
      </c>
      <c r="AB1135" s="207"/>
      <c r="AC1135" s="205"/>
      <c r="AD1135" s="26"/>
      <c r="AE1135" s="54" t="str">
        <f t="shared" si="54"/>
        <v/>
      </c>
      <c r="AF1135" s="54"/>
      <c r="AG1135" s="54"/>
      <c r="AH1135" s="54"/>
      <c r="AI1135" s="54"/>
      <c r="AJ1135" s="54"/>
      <c r="AK1135" s="54"/>
      <c r="AL1135" s="54"/>
      <c r="AM1135" s="54"/>
      <c r="AN1135" s="54"/>
      <c r="AO1135" s="54"/>
      <c r="AP1135" s="54"/>
    </row>
    <row r="1136" spans="1:42" x14ac:dyDescent="0.25">
      <c r="A1136" s="205"/>
      <c r="F1136" s="33" t="str">
        <f>IFERROR(VLOOKUP(D1136,'Tabelas auxiliares'!$A$3:$B$62,2,FALSE),"")</f>
        <v/>
      </c>
      <c r="G1136" s="33" t="str">
        <f>IFERROR(VLOOKUP($B1136,'Tabelas auxiliares'!$A$66:$C$106,2,FALSE),"")</f>
        <v/>
      </c>
      <c r="H1136" s="33" t="str">
        <f>IFERROR(VLOOKUP($B1136,'Tabelas auxiliares'!$A$66:$C$106,3,FALSE),"")</f>
        <v/>
      </c>
      <c r="I1136" s="205"/>
      <c r="J1136" s="205"/>
      <c r="K1136" s="205"/>
      <c r="L1136" s="205"/>
      <c r="M1136" s="205"/>
      <c r="N1136" s="205"/>
      <c r="O1136" s="205"/>
      <c r="P1136" s="205"/>
      <c r="Q1136" s="205"/>
      <c r="R1136" s="205"/>
      <c r="S1136" s="205"/>
      <c r="T1136" s="205"/>
      <c r="U1136" s="205"/>
      <c r="V1136" s="205"/>
      <c r="W1136" s="205"/>
      <c r="X1136" s="205"/>
      <c r="Y1136" s="33" t="str">
        <f t="shared" ref="Y1136:Y1183" si="55">LEFT(V1136,1)</f>
        <v/>
      </c>
      <c r="Z1136" s="33" t="str">
        <f>IF(T1136="","",IF(AND(T1136&lt;&gt;'Tabelas auxiliares'!$B$240,T1136&lt;&gt;'Tabelas auxiliares'!$B$241,T1136&lt;&gt;'Tabelas auxiliares'!$C$240,T1136&lt;&gt;'Tabelas auxiliares'!$C$241,T1136&lt;&gt;'Tabelas auxiliares'!$D$240),"FOLHA DE PESSOAL",IF(Y1136='Tabelas auxiliares'!$A$241,"CUSTEIO",IF(Y1136='Tabelas auxiliares'!$A$240,"INVESTIMENTO","ERRO - VERIFICAR"))))</f>
        <v/>
      </c>
      <c r="AA1136" s="46" t="str">
        <f t="shared" ref="AA1136:AA1183" si="56">IF(AB1136+AC1136+AD1136&lt;&gt;0,AB1136+AC1136+AD1136,"")</f>
        <v/>
      </c>
      <c r="AB1136" s="207"/>
      <c r="AC1136" s="205"/>
      <c r="AD1136" s="26"/>
      <c r="AE1136" s="54" t="str">
        <f t="shared" si="54"/>
        <v/>
      </c>
      <c r="AF1136" s="54"/>
      <c r="AG1136" s="54"/>
      <c r="AH1136" s="54"/>
      <c r="AI1136" s="54"/>
      <c r="AJ1136" s="54"/>
      <c r="AK1136" s="54"/>
      <c r="AL1136" s="54"/>
      <c r="AM1136" s="54"/>
      <c r="AN1136" s="54"/>
      <c r="AO1136" s="54"/>
      <c r="AP1136" s="54"/>
    </row>
    <row r="1137" spans="1:42" x14ac:dyDescent="0.25">
      <c r="A1137" s="205"/>
      <c r="F1137" s="33" t="str">
        <f>IFERROR(VLOOKUP(D1137,'Tabelas auxiliares'!$A$3:$B$62,2,FALSE),"")</f>
        <v/>
      </c>
      <c r="G1137" s="33" t="str">
        <f>IFERROR(VLOOKUP($B1137,'Tabelas auxiliares'!$A$66:$C$106,2,FALSE),"")</f>
        <v/>
      </c>
      <c r="H1137" s="33" t="str">
        <f>IFERROR(VLOOKUP($B1137,'Tabelas auxiliares'!$A$66:$C$106,3,FALSE),"")</f>
        <v/>
      </c>
      <c r="I1137" s="205"/>
      <c r="J1137" s="205"/>
      <c r="K1137" s="205"/>
      <c r="L1137" s="205"/>
      <c r="M1137" s="205"/>
      <c r="N1137" s="205"/>
      <c r="O1137" s="205"/>
      <c r="P1137" s="205"/>
      <c r="Q1137" s="205"/>
      <c r="R1137" s="205"/>
      <c r="S1137" s="205"/>
      <c r="T1137" s="205"/>
      <c r="U1137" s="205"/>
      <c r="V1137" s="205"/>
      <c r="W1137" s="205"/>
      <c r="X1137" s="205"/>
      <c r="Y1137" s="33" t="str">
        <f t="shared" si="55"/>
        <v/>
      </c>
      <c r="Z1137" s="33" t="str">
        <f>IF(T1137="","",IF(AND(T1137&lt;&gt;'Tabelas auxiliares'!$B$240,T1137&lt;&gt;'Tabelas auxiliares'!$B$241,T1137&lt;&gt;'Tabelas auxiliares'!$C$240,T1137&lt;&gt;'Tabelas auxiliares'!$C$241,T1137&lt;&gt;'Tabelas auxiliares'!$D$240),"FOLHA DE PESSOAL",IF(Y1137='Tabelas auxiliares'!$A$241,"CUSTEIO",IF(Y1137='Tabelas auxiliares'!$A$240,"INVESTIMENTO","ERRO - VERIFICAR"))))</f>
        <v/>
      </c>
      <c r="AA1137" s="46" t="str">
        <f t="shared" si="56"/>
        <v/>
      </c>
      <c r="AB1137" s="207"/>
      <c r="AC1137" s="205"/>
      <c r="AD1137" s="26"/>
      <c r="AE1137" s="54" t="str">
        <f t="shared" si="54"/>
        <v/>
      </c>
      <c r="AF1137" s="54"/>
      <c r="AG1137" s="54"/>
      <c r="AH1137" s="54"/>
      <c r="AI1137" s="54"/>
      <c r="AJ1137" s="54"/>
      <c r="AK1137" s="54"/>
      <c r="AL1137" s="54"/>
      <c r="AM1137" s="54"/>
      <c r="AN1137" s="54"/>
      <c r="AO1137" s="54"/>
      <c r="AP1137" s="54"/>
    </row>
    <row r="1138" spans="1:42" x14ac:dyDescent="0.25">
      <c r="A1138" s="205"/>
      <c r="F1138" s="33" t="str">
        <f>IFERROR(VLOOKUP(D1138,'Tabelas auxiliares'!$A$3:$B$62,2,FALSE),"")</f>
        <v/>
      </c>
      <c r="G1138" s="33" t="str">
        <f>IFERROR(VLOOKUP($B1138,'Tabelas auxiliares'!$A$66:$C$106,2,FALSE),"")</f>
        <v/>
      </c>
      <c r="H1138" s="33" t="str">
        <f>IFERROR(VLOOKUP($B1138,'Tabelas auxiliares'!$A$66:$C$106,3,FALSE),"")</f>
        <v/>
      </c>
      <c r="I1138" s="205"/>
      <c r="J1138" s="205"/>
      <c r="K1138" s="205"/>
      <c r="L1138" s="205"/>
      <c r="M1138" s="205"/>
      <c r="N1138" s="205"/>
      <c r="O1138" s="205"/>
      <c r="P1138" s="205"/>
      <c r="Q1138" s="205"/>
      <c r="R1138" s="205"/>
      <c r="S1138" s="205"/>
      <c r="T1138" s="205"/>
      <c r="U1138" s="205"/>
      <c r="V1138" s="205"/>
      <c r="W1138" s="205"/>
      <c r="X1138" s="205"/>
      <c r="Y1138" s="33" t="str">
        <f t="shared" si="55"/>
        <v/>
      </c>
      <c r="Z1138" s="33" t="str">
        <f>IF(T1138="","",IF(AND(T1138&lt;&gt;'Tabelas auxiliares'!$B$240,T1138&lt;&gt;'Tabelas auxiliares'!$B$241,T1138&lt;&gt;'Tabelas auxiliares'!$C$240,T1138&lt;&gt;'Tabelas auxiliares'!$C$241,T1138&lt;&gt;'Tabelas auxiliares'!$D$240),"FOLHA DE PESSOAL",IF(Y1138='Tabelas auxiliares'!$A$241,"CUSTEIO",IF(Y1138='Tabelas auxiliares'!$A$240,"INVESTIMENTO","ERRO - VERIFICAR"))))</f>
        <v/>
      </c>
      <c r="AA1138" s="46" t="str">
        <f t="shared" si="56"/>
        <v/>
      </c>
      <c r="AB1138" s="207"/>
      <c r="AC1138" s="205"/>
      <c r="AD1138" s="26"/>
      <c r="AE1138" s="54" t="str">
        <f t="shared" si="54"/>
        <v/>
      </c>
      <c r="AF1138" s="54"/>
      <c r="AG1138" s="54"/>
      <c r="AH1138" s="54"/>
      <c r="AI1138" s="54"/>
      <c r="AJ1138" s="54"/>
      <c r="AK1138" s="54"/>
      <c r="AL1138" s="54"/>
      <c r="AM1138" s="54"/>
      <c r="AN1138" s="54"/>
      <c r="AO1138" s="54"/>
      <c r="AP1138" s="54"/>
    </row>
    <row r="1139" spans="1:42" x14ac:dyDescent="0.25">
      <c r="A1139" s="205"/>
      <c r="F1139" s="33" t="str">
        <f>IFERROR(VLOOKUP(D1139,'Tabelas auxiliares'!$A$3:$B$62,2,FALSE),"")</f>
        <v/>
      </c>
      <c r="G1139" s="33" t="str">
        <f>IFERROR(VLOOKUP($B1139,'Tabelas auxiliares'!$A$66:$C$106,2,FALSE),"")</f>
        <v/>
      </c>
      <c r="H1139" s="33" t="str">
        <f>IFERROR(VLOOKUP($B1139,'Tabelas auxiliares'!$A$66:$C$106,3,FALSE),"")</f>
        <v/>
      </c>
      <c r="I1139" s="205"/>
      <c r="J1139" s="205"/>
      <c r="K1139" s="205"/>
      <c r="L1139" s="205"/>
      <c r="M1139" s="205"/>
      <c r="N1139" s="205"/>
      <c r="O1139" s="205"/>
      <c r="P1139" s="205"/>
      <c r="Q1139" s="205"/>
      <c r="R1139" s="205"/>
      <c r="S1139" s="205"/>
      <c r="T1139" s="205"/>
      <c r="U1139" s="205"/>
      <c r="V1139" s="205"/>
      <c r="W1139" s="205"/>
      <c r="X1139" s="205"/>
      <c r="Y1139" s="33" t="str">
        <f t="shared" si="55"/>
        <v/>
      </c>
      <c r="Z1139" s="33" t="str">
        <f>IF(T1139="","",IF(AND(T1139&lt;&gt;'Tabelas auxiliares'!$B$240,T1139&lt;&gt;'Tabelas auxiliares'!$B$241,T1139&lt;&gt;'Tabelas auxiliares'!$C$240,T1139&lt;&gt;'Tabelas auxiliares'!$C$241,T1139&lt;&gt;'Tabelas auxiliares'!$D$240),"FOLHA DE PESSOAL",IF(Y1139='Tabelas auxiliares'!$A$241,"CUSTEIO",IF(Y1139='Tabelas auxiliares'!$A$240,"INVESTIMENTO","ERRO - VERIFICAR"))))</f>
        <v/>
      </c>
      <c r="AA1139" s="46" t="str">
        <f t="shared" si="56"/>
        <v/>
      </c>
      <c r="AB1139" s="207"/>
      <c r="AC1139" s="205"/>
      <c r="AD1139" s="26"/>
      <c r="AE1139" s="54" t="str">
        <f t="shared" si="54"/>
        <v/>
      </c>
      <c r="AF1139" s="54"/>
      <c r="AG1139" s="54"/>
      <c r="AH1139" s="54"/>
      <c r="AI1139" s="54"/>
      <c r="AJ1139" s="54"/>
      <c r="AK1139" s="54"/>
      <c r="AL1139" s="54"/>
      <c r="AM1139" s="54"/>
      <c r="AN1139" s="54"/>
      <c r="AO1139" s="54"/>
      <c r="AP1139" s="54"/>
    </row>
    <row r="1140" spans="1:42" x14ac:dyDescent="0.25">
      <c r="A1140" s="205"/>
      <c r="F1140" s="33" t="str">
        <f>IFERROR(VLOOKUP(D1140,'Tabelas auxiliares'!$A$3:$B$62,2,FALSE),"")</f>
        <v/>
      </c>
      <c r="G1140" s="33" t="str">
        <f>IFERROR(VLOOKUP($B1140,'Tabelas auxiliares'!$A$66:$C$106,2,FALSE),"")</f>
        <v/>
      </c>
      <c r="H1140" s="33" t="str">
        <f>IFERROR(VLOOKUP($B1140,'Tabelas auxiliares'!$A$66:$C$106,3,FALSE),"")</f>
        <v/>
      </c>
      <c r="I1140" s="205"/>
      <c r="J1140" s="205"/>
      <c r="K1140" s="205"/>
      <c r="L1140" s="205"/>
      <c r="M1140" s="205"/>
      <c r="N1140" s="205"/>
      <c r="O1140" s="205"/>
      <c r="P1140" s="205"/>
      <c r="Q1140" s="205"/>
      <c r="R1140" s="205"/>
      <c r="S1140" s="205"/>
      <c r="T1140" s="205"/>
      <c r="U1140" s="205"/>
      <c r="V1140" s="205"/>
      <c r="W1140" s="205"/>
      <c r="X1140" s="205"/>
      <c r="Y1140" s="33" t="str">
        <f t="shared" si="55"/>
        <v/>
      </c>
      <c r="Z1140" s="33" t="str">
        <f>IF(T1140="","",IF(AND(T1140&lt;&gt;'Tabelas auxiliares'!$B$240,T1140&lt;&gt;'Tabelas auxiliares'!$B$241,T1140&lt;&gt;'Tabelas auxiliares'!$C$240,T1140&lt;&gt;'Tabelas auxiliares'!$C$241,T1140&lt;&gt;'Tabelas auxiliares'!$D$240),"FOLHA DE PESSOAL",IF(Y1140='Tabelas auxiliares'!$A$241,"CUSTEIO",IF(Y1140='Tabelas auxiliares'!$A$240,"INVESTIMENTO","ERRO - VERIFICAR"))))</f>
        <v/>
      </c>
      <c r="AA1140" s="46" t="str">
        <f t="shared" si="56"/>
        <v/>
      </c>
      <c r="AB1140" s="207"/>
      <c r="AC1140" s="205"/>
      <c r="AD1140" s="26"/>
      <c r="AE1140" s="54" t="str">
        <f t="shared" si="54"/>
        <v/>
      </c>
      <c r="AF1140" s="54"/>
      <c r="AG1140" s="54"/>
      <c r="AH1140" s="54"/>
      <c r="AI1140" s="54"/>
      <c r="AJ1140" s="54"/>
      <c r="AK1140" s="54"/>
      <c r="AL1140" s="54"/>
      <c r="AM1140" s="54"/>
      <c r="AN1140" s="54"/>
      <c r="AO1140" s="54"/>
      <c r="AP1140" s="54"/>
    </row>
    <row r="1141" spans="1:42" x14ac:dyDescent="0.25">
      <c r="A1141" s="205"/>
      <c r="F1141" s="33" t="str">
        <f>IFERROR(VLOOKUP(D1141,'Tabelas auxiliares'!$A$3:$B$62,2,FALSE),"")</f>
        <v/>
      </c>
      <c r="G1141" s="33" t="str">
        <f>IFERROR(VLOOKUP($B1141,'Tabelas auxiliares'!$A$66:$C$106,2,FALSE),"")</f>
        <v/>
      </c>
      <c r="H1141" s="33" t="str">
        <f>IFERROR(VLOOKUP($B1141,'Tabelas auxiliares'!$A$66:$C$106,3,FALSE),"")</f>
        <v/>
      </c>
      <c r="I1141" s="205"/>
      <c r="J1141" s="205"/>
      <c r="K1141" s="205"/>
      <c r="L1141" s="205"/>
      <c r="M1141" s="205"/>
      <c r="N1141" s="205"/>
      <c r="O1141" s="205"/>
      <c r="P1141" s="205"/>
      <c r="Q1141" s="205"/>
      <c r="R1141" s="205"/>
      <c r="S1141" s="205"/>
      <c r="T1141" s="205"/>
      <c r="U1141" s="205"/>
      <c r="V1141" s="205"/>
      <c r="W1141" s="205"/>
      <c r="X1141" s="205"/>
      <c r="Y1141" s="33" t="str">
        <f t="shared" si="55"/>
        <v/>
      </c>
      <c r="Z1141" s="33" t="str">
        <f>IF(T1141="","",IF(AND(T1141&lt;&gt;'Tabelas auxiliares'!$B$240,T1141&lt;&gt;'Tabelas auxiliares'!$B$241,T1141&lt;&gt;'Tabelas auxiliares'!$C$240,T1141&lt;&gt;'Tabelas auxiliares'!$C$241,T1141&lt;&gt;'Tabelas auxiliares'!$D$240),"FOLHA DE PESSOAL",IF(Y1141='Tabelas auxiliares'!$A$241,"CUSTEIO",IF(Y1141='Tabelas auxiliares'!$A$240,"INVESTIMENTO","ERRO - VERIFICAR"))))</f>
        <v/>
      </c>
      <c r="AA1141" s="46" t="str">
        <f t="shared" si="56"/>
        <v/>
      </c>
      <c r="AB1141" s="207"/>
      <c r="AC1141" s="205"/>
      <c r="AD1141" s="26"/>
      <c r="AE1141" s="54" t="str">
        <f t="shared" si="54"/>
        <v/>
      </c>
      <c r="AF1141" s="54"/>
      <c r="AG1141" s="54"/>
      <c r="AH1141" s="54"/>
      <c r="AI1141" s="54"/>
      <c r="AJ1141" s="54"/>
      <c r="AK1141" s="54"/>
      <c r="AL1141" s="54"/>
      <c r="AM1141" s="54"/>
      <c r="AN1141" s="54"/>
      <c r="AO1141" s="54"/>
      <c r="AP1141" s="54"/>
    </row>
    <row r="1142" spans="1:42" x14ac:dyDescent="0.25">
      <c r="A1142" s="205"/>
      <c r="F1142" s="33" t="str">
        <f>IFERROR(VLOOKUP(D1142,'Tabelas auxiliares'!$A$3:$B$62,2,FALSE),"")</f>
        <v/>
      </c>
      <c r="G1142" s="33" t="str">
        <f>IFERROR(VLOOKUP($B1142,'Tabelas auxiliares'!$A$66:$C$106,2,FALSE),"")</f>
        <v/>
      </c>
      <c r="H1142" s="33" t="str">
        <f>IFERROR(VLOOKUP($B1142,'Tabelas auxiliares'!$A$66:$C$106,3,FALSE),"")</f>
        <v/>
      </c>
      <c r="I1142" s="205"/>
      <c r="J1142" s="205"/>
      <c r="K1142" s="205"/>
      <c r="L1142" s="205"/>
      <c r="M1142" s="205"/>
      <c r="N1142" s="205"/>
      <c r="O1142" s="205"/>
      <c r="P1142" s="205"/>
      <c r="Q1142" s="205"/>
      <c r="R1142" s="205"/>
      <c r="S1142" s="205"/>
      <c r="T1142" s="205"/>
      <c r="U1142" s="205"/>
      <c r="V1142" s="205"/>
      <c r="W1142" s="205"/>
      <c r="X1142" s="205"/>
      <c r="Y1142" s="33" t="str">
        <f t="shared" si="55"/>
        <v/>
      </c>
      <c r="Z1142" s="33" t="str">
        <f>IF(T1142="","",IF(AND(T1142&lt;&gt;'Tabelas auxiliares'!$B$240,T1142&lt;&gt;'Tabelas auxiliares'!$B$241,T1142&lt;&gt;'Tabelas auxiliares'!$C$240,T1142&lt;&gt;'Tabelas auxiliares'!$C$241,T1142&lt;&gt;'Tabelas auxiliares'!$D$240),"FOLHA DE PESSOAL",IF(Y1142='Tabelas auxiliares'!$A$241,"CUSTEIO",IF(Y1142='Tabelas auxiliares'!$A$240,"INVESTIMENTO","ERRO - VERIFICAR"))))</f>
        <v/>
      </c>
      <c r="AA1142" s="46" t="str">
        <f t="shared" si="56"/>
        <v/>
      </c>
      <c r="AB1142" s="207"/>
      <c r="AC1142" s="205"/>
      <c r="AD1142" s="26"/>
      <c r="AE1142" s="54" t="str">
        <f t="shared" si="54"/>
        <v/>
      </c>
      <c r="AF1142" s="54"/>
      <c r="AG1142" s="54"/>
      <c r="AH1142" s="54"/>
      <c r="AI1142" s="54"/>
      <c r="AJ1142" s="54"/>
      <c r="AK1142" s="54"/>
      <c r="AL1142" s="54"/>
      <c r="AM1142" s="54"/>
      <c r="AN1142" s="54"/>
      <c r="AO1142" s="54"/>
      <c r="AP1142" s="54"/>
    </row>
    <row r="1143" spans="1:42" x14ac:dyDescent="0.25">
      <c r="A1143" s="205"/>
      <c r="F1143" s="33" t="str">
        <f>IFERROR(VLOOKUP(D1143,'Tabelas auxiliares'!$A$3:$B$62,2,FALSE),"")</f>
        <v/>
      </c>
      <c r="G1143" s="33" t="str">
        <f>IFERROR(VLOOKUP($B1143,'Tabelas auxiliares'!$A$66:$C$106,2,FALSE),"")</f>
        <v/>
      </c>
      <c r="H1143" s="33" t="str">
        <f>IFERROR(VLOOKUP($B1143,'Tabelas auxiliares'!$A$66:$C$106,3,FALSE),"")</f>
        <v/>
      </c>
      <c r="I1143" s="205"/>
      <c r="J1143" s="205"/>
      <c r="K1143" s="205"/>
      <c r="L1143" s="205"/>
      <c r="M1143" s="205"/>
      <c r="N1143" s="205"/>
      <c r="O1143" s="205"/>
      <c r="P1143" s="205"/>
      <c r="Q1143" s="205"/>
      <c r="R1143" s="205"/>
      <c r="S1143" s="205"/>
      <c r="T1143" s="205"/>
      <c r="U1143" s="205"/>
      <c r="V1143" s="205"/>
      <c r="W1143" s="205"/>
      <c r="X1143" s="205"/>
      <c r="Y1143" s="33" t="str">
        <f t="shared" si="55"/>
        <v/>
      </c>
      <c r="Z1143" s="33" t="str">
        <f>IF(T1143="","",IF(AND(T1143&lt;&gt;'Tabelas auxiliares'!$B$240,T1143&lt;&gt;'Tabelas auxiliares'!$B$241,T1143&lt;&gt;'Tabelas auxiliares'!$C$240,T1143&lt;&gt;'Tabelas auxiliares'!$C$241,T1143&lt;&gt;'Tabelas auxiliares'!$D$240),"FOLHA DE PESSOAL",IF(Y1143='Tabelas auxiliares'!$A$241,"CUSTEIO",IF(Y1143='Tabelas auxiliares'!$A$240,"INVESTIMENTO","ERRO - VERIFICAR"))))</f>
        <v/>
      </c>
      <c r="AA1143" s="46" t="str">
        <f t="shared" si="56"/>
        <v/>
      </c>
      <c r="AB1143" s="207"/>
      <c r="AC1143" s="205"/>
      <c r="AD1143" s="26"/>
      <c r="AE1143" s="54" t="str">
        <f t="shared" si="54"/>
        <v/>
      </c>
      <c r="AF1143" s="54"/>
      <c r="AG1143" s="54"/>
      <c r="AH1143" s="54"/>
      <c r="AI1143" s="54"/>
      <c r="AJ1143" s="54"/>
      <c r="AK1143" s="54"/>
      <c r="AL1143" s="54"/>
      <c r="AM1143" s="54"/>
      <c r="AN1143" s="54"/>
      <c r="AO1143" s="54"/>
      <c r="AP1143" s="54"/>
    </row>
    <row r="1144" spans="1:42" x14ac:dyDescent="0.25">
      <c r="A1144" s="205"/>
      <c r="F1144" s="33" t="str">
        <f>IFERROR(VLOOKUP(D1144,'Tabelas auxiliares'!$A$3:$B$62,2,FALSE),"")</f>
        <v/>
      </c>
      <c r="G1144" s="33" t="str">
        <f>IFERROR(VLOOKUP($B1144,'Tabelas auxiliares'!$A$66:$C$106,2,FALSE),"")</f>
        <v/>
      </c>
      <c r="H1144" s="33" t="str">
        <f>IFERROR(VLOOKUP($B1144,'Tabelas auxiliares'!$A$66:$C$106,3,FALSE),"")</f>
        <v/>
      </c>
      <c r="I1144" s="205"/>
      <c r="J1144" s="205"/>
      <c r="K1144" s="205"/>
      <c r="L1144" s="205"/>
      <c r="M1144" s="205"/>
      <c r="N1144" s="205"/>
      <c r="O1144" s="205"/>
      <c r="P1144" s="205"/>
      <c r="Q1144" s="205"/>
      <c r="R1144" s="205"/>
      <c r="S1144" s="205"/>
      <c r="T1144" s="205"/>
      <c r="U1144" s="205"/>
      <c r="V1144" s="205"/>
      <c r="W1144" s="205"/>
      <c r="X1144" s="205"/>
      <c r="Y1144" s="33" t="str">
        <f t="shared" si="55"/>
        <v/>
      </c>
      <c r="Z1144" s="33" t="str">
        <f>IF(T1144="","",IF(AND(T1144&lt;&gt;'Tabelas auxiliares'!$B$240,T1144&lt;&gt;'Tabelas auxiliares'!$B$241,T1144&lt;&gt;'Tabelas auxiliares'!$C$240,T1144&lt;&gt;'Tabelas auxiliares'!$C$241,T1144&lt;&gt;'Tabelas auxiliares'!$D$240),"FOLHA DE PESSOAL",IF(Y1144='Tabelas auxiliares'!$A$241,"CUSTEIO",IF(Y1144='Tabelas auxiliares'!$A$240,"INVESTIMENTO","ERRO - VERIFICAR"))))</f>
        <v/>
      </c>
      <c r="AA1144" s="46" t="str">
        <f t="shared" si="56"/>
        <v/>
      </c>
      <c r="AB1144" s="207"/>
      <c r="AC1144" s="205"/>
      <c r="AD1144" s="26"/>
      <c r="AE1144" s="54" t="str">
        <f t="shared" si="54"/>
        <v/>
      </c>
      <c r="AF1144" s="54"/>
      <c r="AG1144" s="54"/>
      <c r="AH1144" s="54"/>
      <c r="AI1144" s="54"/>
      <c r="AJ1144" s="54"/>
      <c r="AK1144" s="54"/>
      <c r="AL1144" s="54"/>
      <c r="AM1144" s="54"/>
      <c r="AN1144" s="54"/>
      <c r="AO1144" s="54"/>
      <c r="AP1144" s="54"/>
    </row>
    <row r="1145" spans="1:42" x14ac:dyDescent="0.25">
      <c r="A1145" s="205"/>
      <c r="F1145" s="33" t="str">
        <f>IFERROR(VLOOKUP(D1145,'Tabelas auxiliares'!$A$3:$B$62,2,FALSE),"")</f>
        <v/>
      </c>
      <c r="G1145" s="33" t="str">
        <f>IFERROR(VLOOKUP($B1145,'Tabelas auxiliares'!$A$66:$C$106,2,FALSE),"")</f>
        <v/>
      </c>
      <c r="H1145" s="33" t="str">
        <f>IFERROR(VLOOKUP($B1145,'Tabelas auxiliares'!$A$66:$C$106,3,FALSE),"")</f>
        <v/>
      </c>
      <c r="I1145" s="205"/>
      <c r="J1145" s="205"/>
      <c r="K1145" s="205"/>
      <c r="L1145" s="205"/>
      <c r="M1145" s="205"/>
      <c r="N1145" s="205"/>
      <c r="O1145" s="205"/>
      <c r="P1145" s="205"/>
      <c r="Q1145" s="205"/>
      <c r="R1145" s="205"/>
      <c r="S1145" s="205"/>
      <c r="T1145" s="205"/>
      <c r="U1145" s="205"/>
      <c r="V1145" s="205"/>
      <c r="W1145" s="205"/>
      <c r="X1145" s="205"/>
      <c r="Y1145" s="33" t="str">
        <f t="shared" si="55"/>
        <v/>
      </c>
      <c r="Z1145" s="33" t="str">
        <f>IF(T1145="","",IF(AND(T1145&lt;&gt;'Tabelas auxiliares'!$B$240,T1145&lt;&gt;'Tabelas auxiliares'!$B$241,T1145&lt;&gt;'Tabelas auxiliares'!$C$240,T1145&lt;&gt;'Tabelas auxiliares'!$C$241,T1145&lt;&gt;'Tabelas auxiliares'!$D$240),"FOLHA DE PESSOAL",IF(Y1145='Tabelas auxiliares'!$A$241,"CUSTEIO",IF(Y1145='Tabelas auxiliares'!$A$240,"INVESTIMENTO","ERRO - VERIFICAR"))))</f>
        <v/>
      </c>
      <c r="AA1145" s="46" t="str">
        <f t="shared" si="56"/>
        <v/>
      </c>
      <c r="AB1145" s="207"/>
      <c r="AC1145" s="205"/>
      <c r="AD1145" s="26"/>
      <c r="AE1145" s="54" t="str">
        <f t="shared" si="54"/>
        <v/>
      </c>
      <c r="AF1145" s="54"/>
      <c r="AG1145" s="54"/>
      <c r="AH1145" s="54"/>
      <c r="AI1145" s="54"/>
      <c r="AJ1145" s="54"/>
      <c r="AK1145" s="54"/>
      <c r="AL1145" s="54"/>
      <c r="AM1145" s="54"/>
      <c r="AN1145" s="54"/>
      <c r="AO1145" s="54"/>
      <c r="AP1145" s="54"/>
    </row>
    <row r="1146" spans="1:42" x14ac:dyDescent="0.25">
      <c r="A1146" s="205"/>
      <c r="F1146" s="33" t="str">
        <f>IFERROR(VLOOKUP(D1146,'Tabelas auxiliares'!$A$3:$B$62,2,FALSE),"")</f>
        <v/>
      </c>
      <c r="G1146" s="33" t="str">
        <f>IFERROR(VLOOKUP($B1146,'Tabelas auxiliares'!$A$66:$C$106,2,FALSE),"")</f>
        <v/>
      </c>
      <c r="H1146" s="33" t="str">
        <f>IFERROR(VLOOKUP($B1146,'Tabelas auxiliares'!$A$66:$C$106,3,FALSE),"")</f>
        <v/>
      </c>
      <c r="I1146" s="205"/>
      <c r="J1146" s="205"/>
      <c r="K1146" s="205"/>
      <c r="L1146" s="205"/>
      <c r="M1146" s="205"/>
      <c r="N1146" s="205"/>
      <c r="O1146" s="205"/>
      <c r="P1146" s="205"/>
      <c r="Q1146" s="205"/>
      <c r="R1146" s="205"/>
      <c r="S1146" s="205"/>
      <c r="T1146" s="205"/>
      <c r="U1146" s="205"/>
      <c r="V1146" s="205"/>
      <c r="W1146" s="205"/>
      <c r="X1146" s="205"/>
      <c r="Y1146" s="33" t="str">
        <f t="shared" si="55"/>
        <v/>
      </c>
      <c r="Z1146" s="33" t="str">
        <f>IF(T1146="","",IF(AND(T1146&lt;&gt;'Tabelas auxiliares'!$B$240,T1146&lt;&gt;'Tabelas auxiliares'!$B$241,T1146&lt;&gt;'Tabelas auxiliares'!$C$240,T1146&lt;&gt;'Tabelas auxiliares'!$C$241,T1146&lt;&gt;'Tabelas auxiliares'!$D$240),"FOLHA DE PESSOAL",IF(Y1146='Tabelas auxiliares'!$A$241,"CUSTEIO",IF(Y1146='Tabelas auxiliares'!$A$240,"INVESTIMENTO","ERRO - VERIFICAR"))))</f>
        <v/>
      </c>
      <c r="AA1146" s="46" t="str">
        <f t="shared" si="56"/>
        <v/>
      </c>
      <c r="AB1146" s="207"/>
      <c r="AC1146" s="205"/>
      <c r="AD1146" s="26"/>
      <c r="AE1146" s="54" t="str">
        <f t="shared" si="54"/>
        <v/>
      </c>
      <c r="AF1146" s="54"/>
      <c r="AG1146" s="54"/>
      <c r="AH1146" s="54"/>
      <c r="AI1146" s="54"/>
      <c r="AJ1146" s="54"/>
      <c r="AK1146" s="54"/>
      <c r="AL1146" s="54"/>
      <c r="AM1146" s="54"/>
      <c r="AN1146" s="54"/>
      <c r="AO1146" s="54"/>
      <c r="AP1146" s="54"/>
    </row>
    <row r="1147" spans="1:42" x14ac:dyDescent="0.25">
      <c r="A1147" s="205"/>
      <c r="F1147" s="33" t="str">
        <f>IFERROR(VLOOKUP(D1147,'Tabelas auxiliares'!$A$3:$B$62,2,FALSE),"")</f>
        <v/>
      </c>
      <c r="G1147" s="33" t="str">
        <f>IFERROR(VLOOKUP($B1147,'Tabelas auxiliares'!$A$66:$C$106,2,FALSE),"")</f>
        <v/>
      </c>
      <c r="H1147" s="33" t="str">
        <f>IFERROR(VLOOKUP($B1147,'Tabelas auxiliares'!$A$66:$C$106,3,FALSE),"")</f>
        <v/>
      </c>
      <c r="I1147" s="205"/>
      <c r="J1147" s="205"/>
      <c r="K1147" s="205"/>
      <c r="L1147" s="205"/>
      <c r="M1147" s="205"/>
      <c r="N1147" s="205"/>
      <c r="O1147" s="205"/>
      <c r="P1147" s="205"/>
      <c r="Q1147" s="205"/>
      <c r="R1147" s="205"/>
      <c r="S1147" s="205"/>
      <c r="T1147" s="205"/>
      <c r="U1147" s="205"/>
      <c r="V1147" s="205"/>
      <c r="W1147" s="205"/>
      <c r="X1147" s="205"/>
      <c r="Y1147" s="33" t="str">
        <f t="shared" si="55"/>
        <v/>
      </c>
      <c r="Z1147" s="33" t="str">
        <f>IF(T1147="","",IF(AND(T1147&lt;&gt;'Tabelas auxiliares'!$B$240,T1147&lt;&gt;'Tabelas auxiliares'!$B$241,T1147&lt;&gt;'Tabelas auxiliares'!$C$240,T1147&lt;&gt;'Tabelas auxiliares'!$C$241,T1147&lt;&gt;'Tabelas auxiliares'!$D$240),"FOLHA DE PESSOAL",IF(Y1147='Tabelas auxiliares'!$A$241,"CUSTEIO",IF(Y1147='Tabelas auxiliares'!$A$240,"INVESTIMENTO","ERRO - VERIFICAR"))))</f>
        <v/>
      </c>
      <c r="AA1147" s="46" t="str">
        <f t="shared" si="56"/>
        <v/>
      </c>
      <c r="AB1147" s="207"/>
      <c r="AC1147" s="205"/>
      <c r="AD1147" s="26"/>
      <c r="AE1147" s="54" t="str">
        <f t="shared" si="54"/>
        <v/>
      </c>
      <c r="AF1147" s="54"/>
      <c r="AG1147" s="54"/>
      <c r="AH1147" s="54"/>
      <c r="AI1147" s="54"/>
      <c r="AJ1147" s="54"/>
      <c r="AK1147" s="54"/>
      <c r="AL1147" s="54"/>
      <c r="AM1147" s="54"/>
      <c r="AN1147" s="54"/>
      <c r="AO1147" s="54"/>
      <c r="AP1147" s="54"/>
    </row>
    <row r="1148" spans="1:42" x14ac:dyDescent="0.25">
      <c r="A1148" s="205"/>
      <c r="F1148" s="33" t="str">
        <f>IFERROR(VLOOKUP(D1148,'Tabelas auxiliares'!$A$3:$B$62,2,FALSE),"")</f>
        <v/>
      </c>
      <c r="G1148" s="33" t="str">
        <f>IFERROR(VLOOKUP($B1148,'Tabelas auxiliares'!$A$66:$C$106,2,FALSE),"")</f>
        <v/>
      </c>
      <c r="H1148" s="33" t="str">
        <f>IFERROR(VLOOKUP($B1148,'Tabelas auxiliares'!$A$66:$C$106,3,FALSE),"")</f>
        <v/>
      </c>
      <c r="I1148" s="205"/>
      <c r="J1148" s="205"/>
      <c r="K1148" s="205"/>
      <c r="L1148" s="205"/>
      <c r="M1148" s="205"/>
      <c r="N1148" s="205"/>
      <c r="O1148" s="205"/>
      <c r="P1148" s="205"/>
      <c r="Q1148" s="205"/>
      <c r="R1148" s="205"/>
      <c r="S1148" s="205"/>
      <c r="T1148" s="205"/>
      <c r="U1148" s="205"/>
      <c r="V1148" s="205"/>
      <c r="W1148" s="205"/>
      <c r="X1148" s="205"/>
      <c r="Y1148" s="33" t="str">
        <f t="shared" si="55"/>
        <v/>
      </c>
      <c r="Z1148" s="33" t="str">
        <f>IF(T1148="","",IF(AND(T1148&lt;&gt;'Tabelas auxiliares'!$B$240,T1148&lt;&gt;'Tabelas auxiliares'!$B$241,T1148&lt;&gt;'Tabelas auxiliares'!$C$240,T1148&lt;&gt;'Tabelas auxiliares'!$C$241,T1148&lt;&gt;'Tabelas auxiliares'!$D$240),"FOLHA DE PESSOAL",IF(Y1148='Tabelas auxiliares'!$A$241,"CUSTEIO",IF(Y1148='Tabelas auxiliares'!$A$240,"INVESTIMENTO","ERRO - VERIFICAR"))))</f>
        <v/>
      </c>
      <c r="AA1148" s="46" t="str">
        <f t="shared" si="56"/>
        <v/>
      </c>
      <c r="AB1148" s="207"/>
      <c r="AC1148" s="205"/>
      <c r="AD1148" s="26"/>
      <c r="AE1148" s="54" t="str">
        <f t="shared" si="54"/>
        <v/>
      </c>
      <c r="AF1148" s="54"/>
      <c r="AG1148" s="54"/>
      <c r="AH1148" s="54"/>
      <c r="AI1148" s="54"/>
      <c r="AJ1148" s="54"/>
      <c r="AK1148" s="54"/>
      <c r="AL1148" s="54"/>
      <c r="AM1148" s="54"/>
      <c r="AN1148" s="54"/>
      <c r="AO1148" s="54"/>
      <c r="AP1148" s="54"/>
    </row>
    <row r="1149" spans="1:42" x14ac:dyDescent="0.25">
      <c r="A1149" s="205"/>
      <c r="F1149" s="33" t="str">
        <f>IFERROR(VLOOKUP(D1149,'Tabelas auxiliares'!$A$3:$B$62,2,FALSE),"")</f>
        <v/>
      </c>
      <c r="G1149" s="33" t="str">
        <f>IFERROR(VLOOKUP($B1149,'Tabelas auxiliares'!$A$66:$C$106,2,FALSE),"")</f>
        <v/>
      </c>
      <c r="H1149" s="33" t="str">
        <f>IFERROR(VLOOKUP($B1149,'Tabelas auxiliares'!$A$66:$C$106,3,FALSE),"")</f>
        <v/>
      </c>
      <c r="I1149" s="205"/>
      <c r="J1149" s="205"/>
      <c r="K1149" s="205"/>
      <c r="L1149" s="205"/>
      <c r="M1149" s="205"/>
      <c r="N1149" s="205"/>
      <c r="O1149" s="205"/>
      <c r="P1149" s="205"/>
      <c r="Q1149" s="205"/>
      <c r="R1149" s="205"/>
      <c r="S1149" s="205"/>
      <c r="T1149" s="205"/>
      <c r="U1149" s="205"/>
      <c r="V1149" s="205"/>
      <c r="W1149" s="205"/>
      <c r="X1149" s="205"/>
      <c r="Y1149" s="33" t="str">
        <f t="shared" si="55"/>
        <v/>
      </c>
      <c r="Z1149" s="33" t="str">
        <f>IF(T1149="","",IF(AND(T1149&lt;&gt;'Tabelas auxiliares'!$B$240,T1149&lt;&gt;'Tabelas auxiliares'!$B$241,T1149&lt;&gt;'Tabelas auxiliares'!$C$240,T1149&lt;&gt;'Tabelas auxiliares'!$C$241,T1149&lt;&gt;'Tabelas auxiliares'!$D$240),"FOLHA DE PESSOAL",IF(Y1149='Tabelas auxiliares'!$A$241,"CUSTEIO",IF(Y1149='Tabelas auxiliares'!$A$240,"INVESTIMENTO","ERRO - VERIFICAR"))))</f>
        <v/>
      </c>
      <c r="AA1149" s="46" t="str">
        <f t="shared" si="56"/>
        <v/>
      </c>
      <c r="AB1149" s="207"/>
      <c r="AC1149" s="205"/>
      <c r="AD1149" s="26"/>
      <c r="AE1149" s="54" t="str">
        <f t="shared" si="54"/>
        <v/>
      </c>
      <c r="AF1149" s="54"/>
      <c r="AG1149" s="54"/>
      <c r="AH1149" s="54"/>
      <c r="AI1149" s="54"/>
      <c r="AJ1149" s="54"/>
      <c r="AK1149" s="54"/>
      <c r="AL1149" s="54"/>
      <c r="AM1149" s="54"/>
      <c r="AN1149" s="54"/>
      <c r="AO1149" s="54"/>
      <c r="AP1149" s="54"/>
    </row>
    <row r="1150" spans="1:42" x14ac:dyDescent="0.25">
      <c r="A1150" s="205"/>
      <c r="F1150" s="33" t="str">
        <f>IFERROR(VLOOKUP(D1150,'Tabelas auxiliares'!$A$3:$B$62,2,FALSE),"")</f>
        <v/>
      </c>
      <c r="G1150" s="33" t="str">
        <f>IFERROR(VLOOKUP($B1150,'Tabelas auxiliares'!$A$66:$C$106,2,FALSE),"")</f>
        <v/>
      </c>
      <c r="H1150" s="33" t="str">
        <f>IFERROR(VLOOKUP($B1150,'Tabelas auxiliares'!$A$66:$C$106,3,FALSE),"")</f>
        <v/>
      </c>
      <c r="I1150" s="205"/>
      <c r="J1150" s="205"/>
      <c r="K1150" s="205"/>
      <c r="L1150" s="205"/>
      <c r="M1150" s="205"/>
      <c r="N1150" s="205"/>
      <c r="O1150" s="205"/>
      <c r="P1150" s="205"/>
      <c r="Q1150" s="205"/>
      <c r="R1150" s="205"/>
      <c r="S1150" s="205"/>
      <c r="T1150" s="205"/>
      <c r="U1150" s="205"/>
      <c r="V1150" s="205"/>
      <c r="W1150" s="205"/>
      <c r="X1150" s="205"/>
      <c r="Y1150" s="33" t="str">
        <f t="shared" si="55"/>
        <v/>
      </c>
      <c r="Z1150" s="33" t="str">
        <f>IF(T1150="","",IF(AND(T1150&lt;&gt;'Tabelas auxiliares'!$B$240,T1150&lt;&gt;'Tabelas auxiliares'!$B$241,T1150&lt;&gt;'Tabelas auxiliares'!$C$240,T1150&lt;&gt;'Tabelas auxiliares'!$C$241,T1150&lt;&gt;'Tabelas auxiliares'!$D$240),"FOLHA DE PESSOAL",IF(Y1150='Tabelas auxiliares'!$A$241,"CUSTEIO",IF(Y1150='Tabelas auxiliares'!$A$240,"INVESTIMENTO","ERRO - VERIFICAR"))))</f>
        <v/>
      </c>
      <c r="AA1150" s="46" t="str">
        <f t="shared" si="56"/>
        <v/>
      </c>
      <c r="AB1150" s="207"/>
      <c r="AC1150" s="205"/>
      <c r="AD1150" s="26"/>
      <c r="AE1150" s="54" t="str">
        <f t="shared" si="54"/>
        <v/>
      </c>
      <c r="AF1150" s="54"/>
      <c r="AG1150" s="54"/>
      <c r="AH1150" s="54"/>
      <c r="AI1150" s="54"/>
      <c r="AJ1150" s="54"/>
      <c r="AK1150" s="54"/>
      <c r="AL1150" s="54"/>
      <c r="AM1150" s="54"/>
      <c r="AN1150" s="54"/>
      <c r="AO1150" s="54"/>
      <c r="AP1150" s="54"/>
    </row>
    <row r="1151" spans="1:42" x14ac:dyDescent="0.25">
      <c r="A1151" s="205"/>
      <c r="F1151" s="33" t="str">
        <f>IFERROR(VLOOKUP(D1151,'Tabelas auxiliares'!$A$3:$B$62,2,FALSE),"")</f>
        <v/>
      </c>
      <c r="G1151" s="33" t="str">
        <f>IFERROR(VLOOKUP($B1151,'Tabelas auxiliares'!$A$66:$C$106,2,FALSE),"")</f>
        <v/>
      </c>
      <c r="H1151" s="33" t="str">
        <f>IFERROR(VLOOKUP($B1151,'Tabelas auxiliares'!$A$66:$C$106,3,FALSE),"")</f>
        <v/>
      </c>
      <c r="I1151" s="205"/>
      <c r="J1151" s="205"/>
      <c r="K1151" s="205"/>
      <c r="L1151" s="205"/>
      <c r="M1151" s="205"/>
      <c r="N1151" s="205"/>
      <c r="O1151" s="205"/>
      <c r="P1151" s="205"/>
      <c r="Q1151" s="205"/>
      <c r="R1151" s="205"/>
      <c r="S1151" s="205"/>
      <c r="T1151" s="205"/>
      <c r="U1151" s="205"/>
      <c r="V1151" s="205"/>
      <c r="W1151" s="205"/>
      <c r="X1151" s="205"/>
      <c r="Y1151" s="33" t="str">
        <f t="shared" si="55"/>
        <v/>
      </c>
      <c r="Z1151" s="33" t="str">
        <f>IF(T1151="","",IF(AND(T1151&lt;&gt;'Tabelas auxiliares'!$B$240,T1151&lt;&gt;'Tabelas auxiliares'!$B$241,T1151&lt;&gt;'Tabelas auxiliares'!$C$240,T1151&lt;&gt;'Tabelas auxiliares'!$C$241,T1151&lt;&gt;'Tabelas auxiliares'!$D$240),"FOLHA DE PESSOAL",IF(Y1151='Tabelas auxiliares'!$A$241,"CUSTEIO",IF(Y1151='Tabelas auxiliares'!$A$240,"INVESTIMENTO","ERRO - VERIFICAR"))))</f>
        <v/>
      </c>
      <c r="AA1151" s="46" t="str">
        <f t="shared" si="56"/>
        <v/>
      </c>
      <c r="AB1151" s="207"/>
      <c r="AC1151" s="205"/>
      <c r="AD1151" s="26"/>
      <c r="AE1151" s="54" t="str">
        <f t="shared" si="54"/>
        <v/>
      </c>
      <c r="AF1151" s="54"/>
      <c r="AG1151" s="54"/>
      <c r="AH1151" s="54"/>
      <c r="AI1151" s="54"/>
      <c r="AJ1151" s="54"/>
      <c r="AK1151" s="54"/>
      <c r="AL1151" s="54"/>
      <c r="AM1151" s="54"/>
      <c r="AN1151" s="54"/>
      <c r="AO1151" s="54"/>
      <c r="AP1151" s="54"/>
    </row>
    <row r="1152" spans="1:42" x14ac:dyDescent="0.25">
      <c r="A1152" s="205"/>
      <c r="F1152" s="33" t="str">
        <f>IFERROR(VLOOKUP(D1152,'Tabelas auxiliares'!$A$3:$B$62,2,FALSE),"")</f>
        <v/>
      </c>
      <c r="G1152" s="33" t="str">
        <f>IFERROR(VLOOKUP($B1152,'Tabelas auxiliares'!$A$66:$C$106,2,FALSE),"")</f>
        <v/>
      </c>
      <c r="H1152" s="33" t="str">
        <f>IFERROR(VLOOKUP($B1152,'Tabelas auxiliares'!$A$66:$C$106,3,FALSE),"")</f>
        <v/>
      </c>
      <c r="I1152" s="205"/>
      <c r="J1152" s="205"/>
      <c r="K1152" s="205"/>
      <c r="L1152" s="205"/>
      <c r="M1152" s="205"/>
      <c r="N1152" s="205"/>
      <c r="O1152" s="205"/>
      <c r="P1152" s="205"/>
      <c r="Q1152" s="205"/>
      <c r="R1152" s="205"/>
      <c r="S1152" s="205"/>
      <c r="T1152" s="205"/>
      <c r="U1152" s="205"/>
      <c r="V1152" s="205"/>
      <c r="W1152" s="205"/>
      <c r="X1152" s="205"/>
      <c r="Y1152" s="33" t="str">
        <f t="shared" si="55"/>
        <v/>
      </c>
      <c r="Z1152" s="33" t="str">
        <f>IF(T1152="","",IF(AND(T1152&lt;&gt;'Tabelas auxiliares'!$B$240,T1152&lt;&gt;'Tabelas auxiliares'!$B$241,T1152&lt;&gt;'Tabelas auxiliares'!$C$240,T1152&lt;&gt;'Tabelas auxiliares'!$C$241,T1152&lt;&gt;'Tabelas auxiliares'!$D$240),"FOLHA DE PESSOAL",IF(Y1152='Tabelas auxiliares'!$A$241,"CUSTEIO",IF(Y1152='Tabelas auxiliares'!$A$240,"INVESTIMENTO","ERRO - VERIFICAR"))))</f>
        <v/>
      </c>
      <c r="AA1152" s="46" t="str">
        <f t="shared" si="56"/>
        <v/>
      </c>
      <c r="AB1152" s="207"/>
      <c r="AC1152" s="205"/>
      <c r="AD1152" s="26"/>
      <c r="AE1152" s="54" t="str">
        <f t="shared" si="54"/>
        <v/>
      </c>
      <c r="AF1152" s="54"/>
      <c r="AG1152" s="54"/>
      <c r="AH1152" s="54"/>
      <c r="AI1152" s="54"/>
      <c r="AJ1152" s="54"/>
      <c r="AK1152" s="54"/>
      <c r="AL1152" s="54"/>
      <c r="AM1152" s="54"/>
      <c r="AN1152" s="54"/>
      <c r="AO1152" s="54"/>
      <c r="AP1152" s="54"/>
    </row>
    <row r="1153" spans="1:42" x14ac:dyDescent="0.25">
      <c r="A1153" s="205"/>
      <c r="F1153" s="33" t="str">
        <f>IFERROR(VLOOKUP(D1153,'Tabelas auxiliares'!$A$3:$B$62,2,FALSE),"")</f>
        <v/>
      </c>
      <c r="G1153" s="33" t="str">
        <f>IFERROR(VLOOKUP($B1153,'Tabelas auxiliares'!$A$66:$C$106,2,FALSE),"")</f>
        <v/>
      </c>
      <c r="H1153" s="33" t="str">
        <f>IFERROR(VLOOKUP($B1153,'Tabelas auxiliares'!$A$66:$C$106,3,FALSE),"")</f>
        <v/>
      </c>
      <c r="I1153" s="205"/>
      <c r="J1153" s="205"/>
      <c r="K1153" s="205"/>
      <c r="L1153" s="205"/>
      <c r="M1153" s="205"/>
      <c r="N1153" s="205"/>
      <c r="O1153" s="205"/>
      <c r="P1153" s="205"/>
      <c r="Q1153" s="205"/>
      <c r="R1153" s="205"/>
      <c r="S1153" s="205"/>
      <c r="T1153" s="205"/>
      <c r="U1153" s="205"/>
      <c r="V1153" s="205"/>
      <c r="W1153" s="205"/>
      <c r="X1153" s="205"/>
      <c r="Y1153" s="33" t="str">
        <f t="shared" si="55"/>
        <v/>
      </c>
      <c r="Z1153" s="33" t="str">
        <f>IF(T1153="","",IF(AND(T1153&lt;&gt;'Tabelas auxiliares'!$B$240,T1153&lt;&gt;'Tabelas auxiliares'!$B$241,T1153&lt;&gt;'Tabelas auxiliares'!$C$240,T1153&lt;&gt;'Tabelas auxiliares'!$C$241,T1153&lt;&gt;'Tabelas auxiliares'!$D$240),"FOLHA DE PESSOAL",IF(Y1153='Tabelas auxiliares'!$A$241,"CUSTEIO",IF(Y1153='Tabelas auxiliares'!$A$240,"INVESTIMENTO","ERRO - VERIFICAR"))))</f>
        <v/>
      </c>
      <c r="AA1153" s="46" t="str">
        <f t="shared" si="56"/>
        <v/>
      </c>
      <c r="AB1153" s="207"/>
      <c r="AC1153" s="205"/>
      <c r="AD1153" s="26"/>
      <c r="AE1153" s="54" t="str">
        <f t="shared" si="54"/>
        <v/>
      </c>
      <c r="AF1153" s="54"/>
      <c r="AG1153" s="54"/>
      <c r="AH1153" s="54"/>
      <c r="AI1153" s="54"/>
      <c r="AJ1153" s="54"/>
      <c r="AK1153" s="54"/>
      <c r="AL1153" s="54"/>
      <c r="AM1153" s="54"/>
      <c r="AN1153" s="54"/>
      <c r="AO1153" s="54"/>
      <c r="AP1153" s="54"/>
    </row>
    <row r="1154" spans="1:42" x14ac:dyDescent="0.25">
      <c r="A1154" s="205"/>
      <c r="F1154" s="33" t="str">
        <f>IFERROR(VLOOKUP(D1154,'Tabelas auxiliares'!$A$3:$B$62,2,FALSE),"")</f>
        <v/>
      </c>
      <c r="G1154" s="33" t="str">
        <f>IFERROR(VLOOKUP($B1154,'Tabelas auxiliares'!$A$66:$C$106,2,FALSE),"")</f>
        <v/>
      </c>
      <c r="H1154" s="33" t="str">
        <f>IFERROR(VLOOKUP($B1154,'Tabelas auxiliares'!$A$66:$C$106,3,FALSE),"")</f>
        <v/>
      </c>
      <c r="I1154" s="205"/>
      <c r="J1154" s="205"/>
      <c r="K1154" s="205"/>
      <c r="L1154" s="205"/>
      <c r="M1154" s="205"/>
      <c r="N1154" s="205"/>
      <c r="O1154" s="205"/>
      <c r="P1154" s="205"/>
      <c r="Q1154" s="205"/>
      <c r="R1154" s="205"/>
      <c r="S1154" s="205"/>
      <c r="T1154" s="205"/>
      <c r="U1154" s="205"/>
      <c r="V1154" s="205"/>
      <c r="W1154" s="205"/>
      <c r="X1154" s="205"/>
      <c r="Y1154" s="33" t="str">
        <f t="shared" si="55"/>
        <v/>
      </c>
      <c r="Z1154" s="33" t="str">
        <f>IF(T1154="","",IF(AND(T1154&lt;&gt;'Tabelas auxiliares'!$B$240,T1154&lt;&gt;'Tabelas auxiliares'!$B$241,T1154&lt;&gt;'Tabelas auxiliares'!$C$240,T1154&lt;&gt;'Tabelas auxiliares'!$C$241,T1154&lt;&gt;'Tabelas auxiliares'!$D$240),"FOLHA DE PESSOAL",IF(Y1154='Tabelas auxiliares'!$A$241,"CUSTEIO",IF(Y1154='Tabelas auxiliares'!$A$240,"INVESTIMENTO","ERRO - VERIFICAR"))))</f>
        <v/>
      </c>
      <c r="AA1154" s="46" t="str">
        <f t="shared" si="56"/>
        <v/>
      </c>
      <c r="AB1154" s="207"/>
      <c r="AC1154" s="205"/>
      <c r="AD1154" s="26"/>
      <c r="AE1154" s="54" t="str">
        <f t="shared" si="54"/>
        <v/>
      </c>
      <c r="AF1154" s="54"/>
      <c r="AG1154" s="54"/>
      <c r="AH1154" s="54"/>
      <c r="AI1154" s="54"/>
      <c r="AJ1154" s="54"/>
      <c r="AK1154" s="54"/>
      <c r="AL1154" s="54"/>
      <c r="AM1154" s="54"/>
      <c r="AN1154" s="54"/>
      <c r="AO1154" s="54"/>
      <c r="AP1154" s="54"/>
    </row>
    <row r="1155" spans="1:42" x14ac:dyDescent="0.25">
      <c r="A1155" s="205"/>
      <c r="F1155" s="33" t="str">
        <f>IFERROR(VLOOKUP(D1155,'Tabelas auxiliares'!$A$3:$B$62,2,FALSE),"")</f>
        <v/>
      </c>
      <c r="G1155" s="33" t="str">
        <f>IFERROR(VLOOKUP($B1155,'Tabelas auxiliares'!$A$66:$C$106,2,FALSE),"")</f>
        <v/>
      </c>
      <c r="H1155" s="33" t="str">
        <f>IFERROR(VLOOKUP($B1155,'Tabelas auxiliares'!$A$66:$C$106,3,FALSE),"")</f>
        <v/>
      </c>
      <c r="I1155" s="205"/>
      <c r="J1155" s="205"/>
      <c r="K1155" s="205"/>
      <c r="L1155" s="205"/>
      <c r="M1155" s="205"/>
      <c r="N1155" s="205"/>
      <c r="O1155" s="205"/>
      <c r="P1155" s="205"/>
      <c r="Q1155" s="205"/>
      <c r="R1155" s="205"/>
      <c r="S1155" s="205"/>
      <c r="T1155" s="205"/>
      <c r="U1155" s="205"/>
      <c r="V1155" s="205"/>
      <c r="W1155" s="205"/>
      <c r="X1155" s="205"/>
      <c r="Y1155" s="33" t="str">
        <f t="shared" si="55"/>
        <v/>
      </c>
      <c r="Z1155" s="33" t="str">
        <f>IF(T1155="","",IF(AND(T1155&lt;&gt;'Tabelas auxiliares'!$B$240,T1155&lt;&gt;'Tabelas auxiliares'!$B$241,T1155&lt;&gt;'Tabelas auxiliares'!$C$240,T1155&lt;&gt;'Tabelas auxiliares'!$C$241,T1155&lt;&gt;'Tabelas auxiliares'!$D$240),"FOLHA DE PESSOAL",IF(Y1155='Tabelas auxiliares'!$A$241,"CUSTEIO",IF(Y1155='Tabelas auxiliares'!$A$240,"INVESTIMENTO","ERRO - VERIFICAR"))))</f>
        <v/>
      </c>
      <c r="AA1155" s="46" t="str">
        <f t="shared" si="56"/>
        <v/>
      </c>
      <c r="AB1155" s="207"/>
      <c r="AC1155" s="205"/>
      <c r="AD1155" s="26"/>
      <c r="AE1155" s="54" t="str">
        <f t="shared" si="54"/>
        <v/>
      </c>
      <c r="AF1155" s="54"/>
      <c r="AG1155" s="54"/>
      <c r="AH1155" s="54"/>
      <c r="AI1155" s="54"/>
      <c r="AJ1155" s="54"/>
      <c r="AK1155" s="54"/>
      <c r="AL1155" s="54"/>
      <c r="AM1155" s="54"/>
      <c r="AN1155" s="54"/>
      <c r="AO1155" s="54"/>
      <c r="AP1155" s="54"/>
    </row>
    <row r="1156" spans="1:42" x14ac:dyDescent="0.25">
      <c r="A1156" s="205"/>
      <c r="F1156" s="33" t="str">
        <f>IFERROR(VLOOKUP(D1156,'Tabelas auxiliares'!$A$3:$B$62,2,FALSE),"")</f>
        <v/>
      </c>
      <c r="G1156" s="33" t="str">
        <f>IFERROR(VLOOKUP($B1156,'Tabelas auxiliares'!$A$66:$C$106,2,FALSE),"")</f>
        <v/>
      </c>
      <c r="H1156" s="33" t="str">
        <f>IFERROR(VLOOKUP($B1156,'Tabelas auxiliares'!$A$66:$C$106,3,FALSE),"")</f>
        <v/>
      </c>
      <c r="I1156" s="205"/>
      <c r="J1156" s="205"/>
      <c r="K1156" s="205"/>
      <c r="L1156" s="205"/>
      <c r="M1156" s="205"/>
      <c r="N1156" s="205"/>
      <c r="O1156" s="205"/>
      <c r="P1156" s="205"/>
      <c r="Q1156" s="205"/>
      <c r="R1156" s="205"/>
      <c r="S1156" s="205"/>
      <c r="T1156" s="205"/>
      <c r="U1156" s="205"/>
      <c r="V1156" s="205"/>
      <c r="W1156" s="205"/>
      <c r="X1156" s="205"/>
      <c r="Y1156" s="33" t="str">
        <f t="shared" si="55"/>
        <v/>
      </c>
      <c r="Z1156" s="33" t="str">
        <f>IF(T1156="","",IF(AND(T1156&lt;&gt;'Tabelas auxiliares'!$B$240,T1156&lt;&gt;'Tabelas auxiliares'!$B$241,T1156&lt;&gt;'Tabelas auxiliares'!$C$240,T1156&lt;&gt;'Tabelas auxiliares'!$C$241,T1156&lt;&gt;'Tabelas auxiliares'!$D$240),"FOLHA DE PESSOAL",IF(Y1156='Tabelas auxiliares'!$A$241,"CUSTEIO",IF(Y1156='Tabelas auxiliares'!$A$240,"INVESTIMENTO","ERRO - VERIFICAR"))))</f>
        <v/>
      </c>
      <c r="AA1156" s="46" t="str">
        <f t="shared" si="56"/>
        <v/>
      </c>
      <c r="AB1156" s="207"/>
      <c r="AC1156" s="205"/>
      <c r="AD1156" s="26"/>
      <c r="AE1156" s="54" t="str">
        <f t="shared" si="54"/>
        <v/>
      </c>
      <c r="AF1156" s="54"/>
      <c r="AG1156" s="54"/>
      <c r="AH1156" s="54"/>
      <c r="AI1156" s="54"/>
      <c r="AJ1156" s="54"/>
      <c r="AK1156" s="54"/>
      <c r="AL1156" s="54"/>
      <c r="AM1156" s="54"/>
      <c r="AN1156" s="54"/>
      <c r="AO1156" s="54"/>
      <c r="AP1156" s="54"/>
    </row>
    <row r="1157" spans="1:42" x14ac:dyDescent="0.25">
      <c r="A1157" s="205"/>
      <c r="F1157" s="33" t="str">
        <f>IFERROR(VLOOKUP(D1157,'Tabelas auxiliares'!$A$3:$B$62,2,FALSE),"")</f>
        <v/>
      </c>
      <c r="G1157" s="33" t="str">
        <f>IFERROR(VLOOKUP($B1157,'Tabelas auxiliares'!$A$66:$C$106,2,FALSE),"")</f>
        <v/>
      </c>
      <c r="H1157" s="33" t="str">
        <f>IFERROR(VLOOKUP($B1157,'Tabelas auxiliares'!$A$66:$C$106,3,FALSE),"")</f>
        <v/>
      </c>
      <c r="I1157" s="205"/>
      <c r="J1157" s="205"/>
      <c r="K1157" s="205"/>
      <c r="L1157" s="205"/>
      <c r="M1157" s="205"/>
      <c r="N1157" s="205"/>
      <c r="O1157" s="205"/>
      <c r="P1157" s="205"/>
      <c r="Q1157" s="205"/>
      <c r="R1157" s="205"/>
      <c r="S1157" s="205"/>
      <c r="T1157" s="205"/>
      <c r="U1157" s="205"/>
      <c r="V1157" s="205"/>
      <c r="W1157" s="205"/>
      <c r="X1157" s="205"/>
      <c r="Y1157" s="33" t="str">
        <f t="shared" si="55"/>
        <v/>
      </c>
      <c r="Z1157" s="33" t="str">
        <f>IF(T1157="","",IF(AND(T1157&lt;&gt;'Tabelas auxiliares'!$B$240,T1157&lt;&gt;'Tabelas auxiliares'!$B$241,T1157&lt;&gt;'Tabelas auxiliares'!$C$240,T1157&lt;&gt;'Tabelas auxiliares'!$C$241,T1157&lt;&gt;'Tabelas auxiliares'!$D$240),"FOLHA DE PESSOAL",IF(Y1157='Tabelas auxiliares'!$A$241,"CUSTEIO",IF(Y1157='Tabelas auxiliares'!$A$240,"INVESTIMENTO","ERRO - VERIFICAR"))))</f>
        <v/>
      </c>
      <c r="AA1157" s="46" t="str">
        <f t="shared" si="56"/>
        <v/>
      </c>
      <c r="AB1157" s="207"/>
      <c r="AC1157" s="205"/>
      <c r="AD1157" s="26"/>
      <c r="AE1157" s="54" t="str">
        <f t="shared" si="54"/>
        <v/>
      </c>
      <c r="AF1157" s="54"/>
      <c r="AG1157" s="54"/>
      <c r="AH1157" s="54"/>
      <c r="AI1157" s="54"/>
      <c r="AJ1157" s="54"/>
      <c r="AK1157" s="54"/>
      <c r="AL1157" s="54"/>
      <c r="AM1157" s="54"/>
      <c r="AN1157" s="54"/>
      <c r="AO1157" s="54"/>
      <c r="AP1157" s="54"/>
    </row>
    <row r="1158" spans="1:42" x14ac:dyDescent="0.25">
      <c r="A1158" s="205"/>
      <c r="F1158" s="33" t="str">
        <f>IFERROR(VLOOKUP(D1158,'Tabelas auxiliares'!$A$3:$B$62,2,FALSE),"")</f>
        <v/>
      </c>
      <c r="G1158" s="33" t="str">
        <f>IFERROR(VLOOKUP($B1158,'Tabelas auxiliares'!$A$66:$C$106,2,FALSE),"")</f>
        <v/>
      </c>
      <c r="H1158" s="33" t="str">
        <f>IFERROR(VLOOKUP($B1158,'Tabelas auxiliares'!$A$66:$C$106,3,FALSE),"")</f>
        <v/>
      </c>
      <c r="I1158" s="205"/>
      <c r="J1158" s="205"/>
      <c r="K1158" s="205"/>
      <c r="L1158" s="205"/>
      <c r="M1158" s="205"/>
      <c r="N1158" s="205"/>
      <c r="O1158" s="205"/>
      <c r="P1158" s="205"/>
      <c r="Q1158" s="205"/>
      <c r="R1158" s="205"/>
      <c r="S1158" s="205"/>
      <c r="T1158" s="205"/>
      <c r="U1158" s="205"/>
      <c r="V1158" s="205"/>
      <c r="W1158" s="205"/>
      <c r="X1158" s="205"/>
      <c r="Y1158" s="33" t="str">
        <f t="shared" si="55"/>
        <v/>
      </c>
      <c r="Z1158" s="33" t="str">
        <f>IF(T1158="","",IF(AND(T1158&lt;&gt;'Tabelas auxiliares'!$B$240,T1158&lt;&gt;'Tabelas auxiliares'!$B$241,T1158&lt;&gt;'Tabelas auxiliares'!$C$240,T1158&lt;&gt;'Tabelas auxiliares'!$C$241,T1158&lt;&gt;'Tabelas auxiliares'!$D$240),"FOLHA DE PESSOAL",IF(Y1158='Tabelas auxiliares'!$A$241,"CUSTEIO",IF(Y1158='Tabelas auxiliares'!$A$240,"INVESTIMENTO","ERRO - VERIFICAR"))))</f>
        <v/>
      </c>
      <c r="AA1158" s="46" t="str">
        <f t="shared" si="56"/>
        <v/>
      </c>
      <c r="AB1158" s="207"/>
      <c r="AC1158" s="205"/>
      <c r="AD1158" s="26"/>
      <c r="AE1158" s="54" t="str">
        <f t="shared" si="54"/>
        <v/>
      </c>
      <c r="AF1158" s="54"/>
      <c r="AG1158" s="54"/>
      <c r="AH1158" s="54"/>
      <c r="AI1158" s="54"/>
      <c r="AJ1158" s="54"/>
      <c r="AK1158" s="54"/>
      <c r="AL1158" s="54"/>
      <c r="AM1158" s="54"/>
      <c r="AN1158" s="54"/>
      <c r="AO1158" s="54"/>
      <c r="AP1158" s="54"/>
    </row>
    <row r="1159" spans="1:42" x14ac:dyDescent="0.25">
      <c r="A1159" s="205"/>
      <c r="F1159" s="33" t="str">
        <f>IFERROR(VLOOKUP(D1159,'Tabelas auxiliares'!$A$3:$B$62,2,FALSE),"")</f>
        <v/>
      </c>
      <c r="G1159" s="33" t="str">
        <f>IFERROR(VLOOKUP($B1159,'Tabelas auxiliares'!$A$66:$C$106,2,FALSE),"")</f>
        <v/>
      </c>
      <c r="H1159" s="33" t="str">
        <f>IFERROR(VLOOKUP($B1159,'Tabelas auxiliares'!$A$66:$C$106,3,FALSE),"")</f>
        <v/>
      </c>
      <c r="I1159" s="205"/>
      <c r="J1159" s="205"/>
      <c r="K1159" s="205"/>
      <c r="L1159" s="205"/>
      <c r="M1159" s="205"/>
      <c r="N1159" s="205"/>
      <c r="O1159" s="205"/>
      <c r="P1159" s="205"/>
      <c r="Q1159" s="205"/>
      <c r="R1159" s="205"/>
      <c r="S1159" s="205"/>
      <c r="T1159" s="205"/>
      <c r="U1159" s="205"/>
      <c r="V1159" s="205"/>
      <c r="W1159" s="205"/>
      <c r="X1159" s="205"/>
      <c r="Y1159" s="33" t="str">
        <f t="shared" si="55"/>
        <v/>
      </c>
      <c r="Z1159" s="33" t="str">
        <f>IF(T1159="","",IF(AND(T1159&lt;&gt;'Tabelas auxiliares'!$B$240,T1159&lt;&gt;'Tabelas auxiliares'!$B$241,T1159&lt;&gt;'Tabelas auxiliares'!$C$240,T1159&lt;&gt;'Tabelas auxiliares'!$C$241,T1159&lt;&gt;'Tabelas auxiliares'!$D$240),"FOLHA DE PESSOAL",IF(Y1159='Tabelas auxiliares'!$A$241,"CUSTEIO",IF(Y1159='Tabelas auxiliares'!$A$240,"INVESTIMENTO","ERRO - VERIFICAR"))))</f>
        <v/>
      </c>
      <c r="AA1159" s="46" t="str">
        <f t="shared" si="56"/>
        <v/>
      </c>
      <c r="AB1159" s="207"/>
      <c r="AC1159" s="205"/>
      <c r="AD1159" s="26"/>
      <c r="AE1159" s="54" t="str">
        <f t="shared" si="54"/>
        <v/>
      </c>
      <c r="AF1159" s="54"/>
      <c r="AG1159" s="54"/>
      <c r="AH1159" s="54"/>
      <c r="AI1159" s="54"/>
      <c r="AJ1159" s="54"/>
      <c r="AK1159" s="54"/>
      <c r="AL1159" s="54"/>
      <c r="AM1159" s="54"/>
      <c r="AN1159" s="54"/>
      <c r="AO1159" s="54"/>
      <c r="AP1159" s="54"/>
    </row>
    <row r="1160" spans="1:42" x14ac:dyDescent="0.25">
      <c r="A1160" s="205"/>
      <c r="F1160" s="33" t="str">
        <f>IFERROR(VLOOKUP(D1160,'Tabelas auxiliares'!$A$3:$B$62,2,FALSE),"")</f>
        <v/>
      </c>
      <c r="G1160" s="33" t="str">
        <f>IFERROR(VLOOKUP($B1160,'Tabelas auxiliares'!$A$66:$C$106,2,FALSE),"")</f>
        <v/>
      </c>
      <c r="H1160" s="33" t="str">
        <f>IFERROR(VLOOKUP($B1160,'Tabelas auxiliares'!$A$66:$C$106,3,FALSE),"")</f>
        <v/>
      </c>
      <c r="I1160" s="205"/>
      <c r="J1160" s="205"/>
      <c r="K1160" s="205"/>
      <c r="L1160" s="205"/>
      <c r="M1160" s="205"/>
      <c r="N1160" s="205"/>
      <c r="O1160" s="205"/>
      <c r="P1160" s="205"/>
      <c r="Q1160" s="205"/>
      <c r="R1160" s="205"/>
      <c r="S1160" s="205"/>
      <c r="T1160" s="205"/>
      <c r="U1160" s="205"/>
      <c r="V1160" s="205"/>
      <c r="W1160" s="205"/>
      <c r="X1160" s="205"/>
      <c r="Y1160" s="33" t="str">
        <f t="shared" si="55"/>
        <v/>
      </c>
      <c r="Z1160" s="33" t="str">
        <f>IF(T1160="","",IF(AND(T1160&lt;&gt;'Tabelas auxiliares'!$B$240,T1160&lt;&gt;'Tabelas auxiliares'!$B$241,T1160&lt;&gt;'Tabelas auxiliares'!$C$240,T1160&lt;&gt;'Tabelas auxiliares'!$C$241,T1160&lt;&gt;'Tabelas auxiliares'!$D$240),"FOLHA DE PESSOAL",IF(Y1160='Tabelas auxiliares'!$A$241,"CUSTEIO",IF(Y1160='Tabelas auxiliares'!$A$240,"INVESTIMENTO","ERRO - VERIFICAR"))))</f>
        <v/>
      </c>
      <c r="AA1160" s="46" t="str">
        <f t="shared" si="56"/>
        <v/>
      </c>
      <c r="AB1160" s="207"/>
      <c r="AC1160" s="205"/>
      <c r="AD1160" s="26"/>
      <c r="AE1160" s="54" t="str">
        <f t="shared" si="54"/>
        <v/>
      </c>
      <c r="AF1160" s="54"/>
      <c r="AG1160" s="54"/>
      <c r="AH1160" s="54"/>
      <c r="AI1160" s="54"/>
      <c r="AJ1160" s="54"/>
      <c r="AK1160" s="54"/>
      <c r="AL1160" s="54"/>
      <c r="AM1160" s="54"/>
      <c r="AN1160" s="54"/>
      <c r="AO1160" s="54"/>
      <c r="AP1160" s="54"/>
    </row>
    <row r="1161" spans="1:42" x14ac:dyDescent="0.25">
      <c r="A1161" s="205"/>
      <c r="F1161" s="33" t="str">
        <f>IFERROR(VLOOKUP(D1161,'Tabelas auxiliares'!$A$3:$B$62,2,FALSE),"")</f>
        <v/>
      </c>
      <c r="G1161" s="33" t="str">
        <f>IFERROR(VLOOKUP($B1161,'Tabelas auxiliares'!$A$66:$C$106,2,FALSE),"")</f>
        <v/>
      </c>
      <c r="H1161" s="33" t="str">
        <f>IFERROR(VLOOKUP($B1161,'Tabelas auxiliares'!$A$66:$C$106,3,FALSE),"")</f>
        <v/>
      </c>
      <c r="I1161" s="205"/>
      <c r="J1161" s="205"/>
      <c r="K1161" s="205"/>
      <c r="L1161" s="205"/>
      <c r="M1161" s="205"/>
      <c r="N1161" s="205"/>
      <c r="O1161" s="205"/>
      <c r="P1161" s="205"/>
      <c r="Q1161" s="205"/>
      <c r="R1161" s="205"/>
      <c r="S1161" s="205"/>
      <c r="T1161" s="205"/>
      <c r="U1161" s="205"/>
      <c r="V1161" s="205"/>
      <c r="W1161" s="205"/>
      <c r="X1161" s="205"/>
      <c r="Y1161" s="33" t="str">
        <f t="shared" si="55"/>
        <v/>
      </c>
      <c r="Z1161" s="33" t="str">
        <f>IF(T1161="","",IF(AND(T1161&lt;&gt;'Tabelas auxiliares'!$B$240,T1161&lt;&gt;'Tabelas auxiliares'!$B$241,T1161&lt;&gt;'Tabelas auxiliares'!$C$240,T1161&lt;&gt;'Tabelas auxiliares'!$C$241,T1161&lt;&gt;'Tabelas auxiliares'!$D$240),"FOLHA DE PESSOAL",IF(Y1161='Tabelas auxiliares'!$A$241,"CUSTEIO",IF(Y1161='Tabelas auxiliares'!$A$240,"INVESTIMENTO","ERRO - VERIFICAR"))))</f>
        <v/>
      </c>
      <c r="AA1161" s="46" t="str">
        <f t="shared" si="56"/>
        <v/>
      </c>
      <c r="AB1161" s="207"/>
      <c r="AC1161" s="205"/>
      <c r="AD1161" s="26"/>
      <c r="AE1161" s="54" t="str">
        <f t="shared" si="54"/>
        <v/>
      </c>
      <c r="AF1161" s="54"/>
      <c r="AG1161" s="54"/>
      <c r="AH1161" s="54"/>
      <c r="AI1161" s="54"/>
      <c r="AJ1161" s="54"/>
      <c r="AK1161" s="54"/>
      <c r="AL1161" s="54"/>
      <c r="AM1161" s="54"/>
      <c r="AN1161" s="54"/>
      <c r="AO1161" s="54"/>
      <c r="AP1161" s="54"/>
    </row>
    <row r="1162" spans="1:42" x14ac:dyDescent="0.25">
      <c r="A1162" s="205"/>
      <c r="F1162" s="33" t="str">
        <f>IFERROR(VLOOKUP(D1162,'Tabelas auxiliares'!$A$3:$B$62,2,FALSE),"")</f>
        <v/>
      </c>
      <c r="G1162" s="33" t="str">
        <f>IFERROR(VLOOKUP($B1162,'Tabelas auxiliares'!$A$66:$C$106,2,FALSE),"")</f>
        <v/>
      </c>
      <c r="H1162" s="33" t="str">
        <f>IFERROR(VLOOKUP($B1162,'Tabelas auxiliares'!$A$66:$C$106,3,FALSE),"")</f>
        <v/>
      </c>
      <c r="I1162" s="205"/>
      <c r="J1162" s="205"/>
      <c r="K1162" s="205"/>
      <c r="L1162" s="205"/>
      <c r="M1162" s="205"/>
      <c r="N1162" s="205"/>
      <c r="O1162" s="205"/>
      <c r="P1162" s="205"/>
      <c r="Q1162" s="205"/>
      <c r="R1162" s="205"/>
      <c r="S1162" s="205"/>
      <c r="T1162" s="205"/>
      <c r="U1162" s="205"/>
      <c r="V1162" s="205"/>
      <c r="W1162" s="205"/>
      <c r="X1162" s="205"/>
      <c r="Y1162" s="33" t="str">
        <f t="shared" si="55"/>
        <v/>
      </c>
      <c r="Z1162" s="33" t="str">
        <f>IF(T1162="","",IF(AND(T1162&lt;&gt;'Tabelas auxiliares'!$B$240,T1162&lt;&gt;'Tabelas auxiliares'!$B$241,T1162&lt;&gt;'Tabelas auxiliares'!$C$240,T1162&lt;&gt;'Tabelas auxiliares'!$C$241,T1162&lt;&gt;'Tabelas auxiliares'!$D$240),"FOLHA DE PESSOAL",IF(Y1162='Tabelas auxiliares'!$A$241,"CUSTEIO",IF(Y1162='Tabelas auxiliares'!$A$240,"INVESTIMENTO","ERRO - VERIFICAR"))))</f>
        <v/>
      </c>
      <c r="AA1162" s="46" t="str">
        <f t="shared" si="56"/>
        <v/>
      </c>
      <c r="AB1162" s="207"/>
      <c r="AC1162" s="205"/>
      <c r="AD1162" s="26"/>
      <c r="AE1162" s="54" t="str">
        <f t="shared" si="54"/>
        <v/>
      </c>
      <c r="AF1162" s="54"/>
      <c r="AG1162" s="54"/>
      <c r="AH1162" s="54"/>
      <c r="AI1162" s="54"/>
      <c r="AJ1162" s="54"/>
      <c r="AK1162" s="54"/>
      <c r="AL1162" s="54"/>
      <c r="AM1162" s="54"/>
      <c r="AN1162" s="54"/>
      <c r="AO1162" s="54"/>
      <c r="AP1162" s="54"/>
    </row>
    <row r="1163" spans="1:42" x14ac:dyDescent="0.25">
      <c r="A1163" s="205"/>
      <c r="F1163" s="33" t="str">
        <f>IFERROR(VLOOKUP(D1163,'Tabelas auxiliares'!$A$3:$B$62,2,FALSE),"")</f>
        <v/>
      </c>
      <c r="G1163" s="33" t="str">
        <f>IFERROR(VLOOKUP($B1163,'Tabelas auxiliares'!$A$66:$C$106,2,FALSE),"")</f>
        <v/>
      </c>
      <c r="H1163" s="33" t="str">
        <f>IFERROR(VLOOKUP($B1163,'Tabelas auxiliares'!$A$66:$C$106,3,FALSE),"")</f>
        <v/>
      </c>
      <c r="I1163" s="205"/>
      <c r="J1163" s="205"/>
      <c r="K1163" s="205"/>
      <c r="L1163" s="205"/>
      <c r="M1163" s="205"/>
      <c r="N1163" s="205"/>
      <c r="O1163" s="205"/>
      <c r="P1163" s="205"/>
      <c r="Q1163" s="205"/>
      <c r="R1163" s="205"/>
      <c r="S1163" s="205"/>
      <c r="T1163" s="205"/>
      <c r="U1163" s="205"/>
      <c r="V1163" s="205"/>
      <c r="W1163" s="205"/>
      <c r="X1163" s="205"/>
      <c r="Y1163" s="33" t="str">
        <f t="shared" si="55"/>
        <v/>
      </c>
      <c r="Z1163" s="33" t="str">
        <f>IF(T1163="","",IF(AND(T1163&lt;&gt;'Tabelas auxiliares'!$B$240,T1163&lt;&gt;'Tabelas auxiliares'!$B$241,T1163&lt;&gt;'Tabelas auxiliares'!$C$240,T1163&lt;&gt;'Tabelas auxiliares'!$C$241,T1163&lt;&gt;'Tabelas auxiliares'!$D$240),"FOLHA DE PESSOAL",IF(Y1163='Tabelas auxiliares'!$A$241,"CUSTEIO",IF(Y1163='Tabelas auxiliares'!$A$240,"INVESTIMENTO","ERRO - VERIFICAR"))))</f>
        <v/>
      </c>
      <c r="AA1163" s="46" t="str">
        <f t="shared" si="56"/>
        <v/>
      </c>
      <c r="AB1163" s="205"/>
      <c r="AC1163" s="207"/>
      <c r="AD1163" s="26"/>
      <c r="AE1163" s="54" t="str">
        <f t="shared" si="54"/>
        <v/>
      </c>
      <c r="AF1163" s="54"/>
      <c r="AG1163" s="54"/>
      <c r="AH1163" s="54"/>
      <c r="AI1163" s="54"/>
      <c r="AJ1163" s="54"/>
      <c r="AK1163" s="54"/>
      <c r="AL1163" s="54"/>
      <c r="AM1163" s="54"/>
      <c r="AN1163" s="54"/>
      <c r="AO1163" s="54"/>
      <c r="AP1163" s="54"/>
    </row>
    <row r="1164" spans="1:42" x14ac:dyDescent="0.25">
      <c r="A1164" s="205"/>
      <c r="F1164" s="33" t="str">
        <f>IFERROR(VLOOKUP(D1164,'Tabelas auxiliares'!$A$3:$B$62,2,FALSE),"")</f>
        <v/>
      </c>
      <c r="G1164" s="33" t="str">
        <f>IFERROR(VLOOKUP($B1164,'Tabelas auxiliares'!$A$66:$C$106,2,FALSE),"")</f>
        <v/>
      </c>
      <c r="H1164" s="33" t="str">
        <f>IFERROR(VLOOKUP($B1164,'Tabelas auxiliares'!$A$66:$C$106,3,FALSE),"")</f>
        <v/>
      </c>
      <c r="I1164" s="205"/>
      <c r="J1164" s="205"/>
      <c r="K1164" s="205"/>
      <c r="L1164" s="205"/>
      <c r="M1164" s="205"/>
      <c r="N1164" s="205"/>
      <c r="O1164" s="205"/>
      <c r="P1164" s="205"/>
      <c r="Q1164" s="205"/>
      <c r="R1164" s="205"/>
      <c r="S1164" s="205"/>
      <c r="T1164" s="205"/>
      <c r="U1164" s="205"/>
      <c r="V1164" s="205"/>
      <c r="W1164" s="205"/>
      <c r="X1164" s="205"/>
      <c r="Y1164" s="33" t="str">
        <f t="shared" si="55"/>
        <v/>
      </c>
      <c r="Z1164" s="33" t="str">
        <f>IF(T1164="","",IF(AND(T1164&lt;&gt;'Tabelas auxiliares'!$B$240,T1164&lt;&gt;'Tabelas auxiliares'!$B$241,T1164&lt;&gt;'Tabelas auxiliares'!$C$240,T1164&lt;&gt;'Tabelas auxiliares'!$C$241,T1164&lt;&gt;'Tabelas auxiliares'!$D$240),"FOLHA DE PESSOAL",IF(Y1164='Tabelas auxiliares'!$A$241,"CUSTEIO",IF(Y1164='Tabelas auxiliares'!$A$240,"INVESTIMENTO","ERRO - VERIFICAR"))))</f>
        <v/>
      </c>
      <c r="AA1164" s="46" t="str">
        <f t="shared" si="56"/>
        <v/>
      </c>
      <c r="AB1164" s="207"/>
      <c r="AC1164" s="205"/>
      <c r="AD1164" s="26"/>
      <c r="AE1164" s="54" t="str">
        <f t="shared" si="54"/>
        <v/>
      </c>
      <c r="AF1164" s="54"/>
      <c r="AG1164" s="54"/>
      <c r="AH1164" s="54"/>
      <c r="AI1164" s="54"/>
      <c r="AJ1164" s="54"/>
      <c r="AK1164" s="54"/>
      <c r="AL1164" s="54"/>
      <c r="AM1164" s="54"/>
      <c r="AN1164" s="54"/>
      <c r="AO1164" s="54"/>
      <c r="AP1164" s="54"/>
    </row>
    <row r="1165" spans="1:42" x14ac:dyDescent="0.25">
      <c r="A1165" s="205"/>
      <c r="F1165" s="33" t="str">
        <f>IFERROR(VLOOKUP(D1165,'Tabelas auxiliares'!$A$3:$B$62,2,FALSE),"")</f>
        <v/>
      </c>
      <c r="G1165" s="33" t="str">
        <f>IFERROR(VLOOKUP($B1165,'Tabelas auxiliares'!$A$66:$C$106,2,FALSE),"")</f>
        <v/>
      </c>
      <c r="H1165" s="33" t="str">
        <f>IFERROR(VLOOKUP($B1165,'Tabelas auxiliares'!$A$66:$C$106,3,FALSE),"")</f>
        <v/>
      </c>
      <c r="I1165" s="205"/>
      <c r="J1165" s="205"/>
      <c r="K1165" s="205"/>
      <c r="L1165" s="205"/>
      <c r="M1165" s="205"/>
      <c r="N1165" s="205"/>
      <c r="O1165" s="205"/>
      <c r="P1165" s="205"/>
      <c r="Q1165" s="205"/>
      <c r="R1165" s="205"/>
      <c r="S1165" s="205"/>
      <c r="T1165" s="205"/>
      <c r="U1165" s="205"/>
      <c r="V1165" s="205"/>
      <c r="W1165" s="205"/>
      <c r="X1165" s="205"/>
      <c r="Y1165" s="33" t="str">
        <f t="shared" si="55"/>
        <v/>
      </c>
      <c r="Z1165" s="33" t="str">
        <f>IF(T1165="","",IF(AND(T1165&lt;&gt;'Tabelas auxiliares'!$B$240,T1165&lt;&gt;'Tabelas auxiliares'!$B$241,T1165&lt;&gt;'Tabelas auxiliares'!$C$240,T1165&lt;&gt;'Tabelas auxiliares'!$C$241,T1165&lt;&gt;'Tabelas auxiliares'!$D$240),"FOLHA DE PESSOAL",IF(Y1165='Tabelas auxiliares'!$A$241,"CUSTEIO",IF(Y1165='Tabelas auxiliares'!$A$240,"INVESTIMENTO","ERRO - VERIFICAR"))))</f>
        <v/>
      </c>
      <c r="AA1165" s="46" t="str">
        <f t="shared" si="56"/>
        <v/>
      </c>
      <c r="AB1165" s="207"/>
      <c r="AC1165" s="205"/>
      <c r="AD1165" s="26"/>
      <c r="AE1165" s="54" t="str">
        <f t="shared" si="54"/>
        <v/>
      </c>
      <c r="AF1165" s="54"/>
      <c r="AG1165" s="54"/>
      <c r="AH1165" s="54"/>
      <c r="AI1165" s="54"/>
      <c r="AJ1165" s="54"/>
      <c r="AK1165" s="54"/>
      <c r="AL1165" s="54"/>
      <c r="AM1165" s="54"/>
      <c r="AN1165" s="54"/>
      <c r="AO1165" s="54"/>
      <c r="AP1165" s="54"/>
    </row>
    <row r="1166" spans="1:42" x14ac:dyDescent="0.25">
      <c r="A1166" s="205"/>
      <c r="F1166" s="33" t="str">
        <f>IFERROR(VLOOKUP(D1166,'Tabelas auxiliares'!$A$3:$B$62,2,FALSE),"")</f>
        <v/>
      </c>
      <c r="G1166" s="33" t="str">
        <f>IFERROR(VLOOKUP($B1166,'Tabelas auxiliares'!$A$66:$C$106,2,FALSE),"")</f>
        <v/>
      </c>
      <c r="H1166" s="33" t="str">
        <f>IFERROR(VLOOKUP($B1166,'Tabelas auxiliares'!$A$66:$C$106,3,FALSE),"")</f>
        <v/>
      </c>
      <c r="I1166" s="205"/>
      <c r="J1166" s="205"/>
      <c r="K1166" s="205"/>
      <c r="L1166" s="205"/>
      <c r="M1166" s="205"/>
      <c r="N1166" s="205"/>
      <c r="O1166" s="205"/>
      <c r="P1166" s="205"/>
      <c r="Q1166" s="205"/>
      <c r="R1166" s="205"/>
      <c r="S1166" s="205"/>
      <c r="T1166" s="205"/>
      <c r="U1166" s="205"/>
      <c r="V1166" s="205"/>
      <c r="W1166" s="205"/>
      <c r="X1166" s="205"/>
      <c r="Y1166" s="33" t="str">
        <f t="shared" si="55"/>
        <v/>
      </c>
      <c r="Z1166" s="33" t="str">
        <f>IF(T1166="","",IF(AND(T1166&lt;&gt;'Tabelas auxiliares'!$B$240,T1166&lt;&gt;'Tabelas auxiliares'!$B$241,T1166&lt;&gt;'Tabelas auxiliares'!$C$240,T1166&lt;&gt;'Tabelas auxiliares'!$C$241,T1166&lt;&gt;'Tabelas auxiliares'!$D$240),"FOLHA DE PESSOAL",IF(Y1166='Tabelas auxiliares'!$A$241,"CUSTEIO",IF(Y1166='Tabelas auxiliares'!$A$240,"INVESTIMENTO","ERRO - VERIFICAR"))))</f>
        <v/>
      </c>
      <c r="AA1166" s="46" t="str">
        <f t="shared" si="56"/>
        <v/>
      </c>
      <c r="AB1166" s="207"/>
      <c r="AC1166" s="205"/>
      <c r="AD1166" s="26"/>
      <c r="AE1166" s="54" t="str">
        <f t="shared" si="54"/>
        <v/>
      </c>
      <c r="AF1166" s="54"/>
      <c r="AG1166" s="54"/>
      <c r="AH1166" s="54"/>
      <c r="AI1166" s="54"/>
      <c r="AJ1166" s="54"/>
      <c r="AK1166" s="54"/>
      <c r="AL1166" s="54"/>
      <c r="AM1166" s="54"/>
      <c r="AN1166" s="54"/>
      <c r="AO1166" s="54"/>
      <c r="AP1166" s="54"/>
    </row>
    <row r="1167" spans="1:42" x14ac:dyDescent="0.25">
      <c r="A1167" s="205"/>
      <c r="F1167" s="33" t="str">
        <f>IFERROR(VLOOKUP(D1167,'Tabelas auxiliares'!$A$3:$B$62,2,FALSE),"")</f>
        <v/>
      </c>
      <c r="G1167" s="33" t="str">
        <f>IFERROR(VLOOKUP($B1167,'Tabelas auxiliares'!$A$66:$C$106,2,FALSE),"")</f>
        <v/>
      </c>
      <c r="H1167" s="33" t="str">
        <f>IFERROR(VLOOKUP($B1167,'Tabelas auxiliares'!$A$66:$C$106,3,FALSE),"")</f>
        <v/>
      </c>
      <c r="I1167" s="205"/>
      <c r="J1167" s="205"/>
      <c r="K1167" s="205"/>
      <c r="L1167" s="205"/>
      <c r="M1167" s="205"/>
      <c r="N1167" s="205"/>
      <c r="O1167" s="205"/>
      <c r="P1167" s="205"/>
      <c r="Q1167" s="205"/>
      <c r="R1167" s="205"/>
      <c r="S1167" s="205"/>
      <c r="T1167" s="205"/>
      <c r="U1167" s="205"/>
      <c r="V1167" s="205"/>
      <c r="W1167" s="205"/>
      <c r="X1167" s="205"/>
      <c r="Y1167" s="33" t="str">
        <f t="shared" si="55"/>
        <v/>
      </c>
      <c r="Z1167" s="33" t="str">
        <f>IF(T1167="","",IF(AND(T1167&lt;&gt;'Tabelas auxiliares'!$B$240,T1167&lt;&gt;'Tabelas auxiliares'!$B$241,T1167&lt;&gt;'Tabelas auxiliares'!$C$240,T1167&lt;&gt;'Tabelas auxiliares'!$C$241,T1167&lt;&gt;'Tabelas auxiliares'!$D$240),"FOLHA DE PESSOAL",IF(Y1167='Tabelas auxiliares'!$A$241,"CUSTEIO",IF(Y1167='Tabelas auxiliares'!$A$240,"INVESTIMENTO","ERRO - VERIFICAR"))))</f>
        <v/>
      </c>
      <c r="AA1167" s="46" t="str">
        <f t="shared" si="56"/>
        <v/>
      </c>
      <c r="AB1167" s="207"/>
      <c r="AC1167" s="205"/>
      <c r="AD1167" s="26"/>
      <c r="AE1167" s="54" t="str">
        <f t="shared" si="54"/>
        <v/>
      </c>
      <c r="AF1167" s="54"/>
      <c r="AG1167" s="54"/>
      <c r="AH1167" s="54"/>
      <c r="AI1167" s="54"/>
      <c r="AJ1167" s="54"/>
      <c r="AK1167" s="54"/>
      <c r="AL1167" s="54"/>
      <c r="AM1167" s="54"/>
      <c r="AN1167" s="54"/>
      <c r="AO1167" s="54"/>
      <c r="AP1167" s="54"/>
    </row>
    <row r="1168" spans="1:42" x14ac:dyDescent="0.25">
      <c r="A1168" s="205"/>
      <c r="F1168" s="33" t="str">
        <f>IFERROR(VLOOKUP(D1168,'Tabelas auxiliares'!$A$3:$B$62,2,FALSE),"")</f>
        <v/>
      </c>
      <c r="G1168" s="33" t="str">
        <f>IFERROR(VLOOKUP($B1168,'Tabelas auxiliares'!$A$66:$C$106,2,FALSE),"")</f>
        <v/>
      </c>
      <c r="H1168" s="33" t="str">
        <f>IFERROR(VLOOKUP($B1168,'Tabelas auxiliares'!$A$66:$C$106,3,FALSE),"")</f>
        <v/>
      </c>
      <c r="I1168" s="205"/>
      <c r="J1168" s="205"/>
      <c r="K1168" s="205"/>
      <c r="L1168" s="205"/>
      <c r="M1168" s="205"/>
      <c r="N1168" s="205"/>
      <c r="O1168" s="205"/>
      <c r="P1168" s="205"/>
      <c r="Q1168" s="205"/>
      <c r="R1168" s="205"/>
      <c r="S1168" s="205"/>
      <c r="T1168" s="205"/>
      <c r="U1168" s="205"/>
      <c r="V1168" s="205"/>
      <c r="W1168" s="205"/>
      <c r="X1168" s="205"/>
      <c r="Y1168" s="33" t="str">
        <f t="shared" si="55"/>
        <v/>
      </c>
      <c r="Z1168" s="33" t="str">
        <f>IF(T1168="","",IF(AND(T1168&lt;&gt;'Tabelas auxiliares'!$B$240,T1168&lt;&gt;'Tabelas auxiliares'!$B$241,T1168&lt;&gt;'Tabelas auxiliares'!$C$240,T1168&lt;&gt;'Tabelas auxiliares'!$C$241,T1168&lt;&gt;'Tabelas auxiliares'!$D$240),"FOLHA DE PESSOAL",IF(Y1168='Tabelas auxiliares'!$A$241,"CUSTEIO",IF(Y1168='Tabelas auxiliares'!$A$240,"INVESTIMENTO","ERRO - VERIFICAR"))))</f>
        <v/>
      </c>
      <c r="AA1168" s="46" t="str">
        <f t="shared" si="56"/>
        <v/>
      </c>
      <c r="AB1168" s="207"/>
      <c r="AC1168" s="205"/>
      <c r="AD1168" s="26"/>
      <c r="AE1168" s="54" t="str">
        <f t="shared" ref="AE1168:AE1203" si="57">LEFT(X1168,4)</f>
        <v/>
      </c>
      <c r="AF1168" s="54"/>
      <c r="AG1168" s="54"/>
      <c r="AH1168" s="54"/>
      <c r="AI1168" s="54"/>
      <c r="AJ1168" s="54"/>
      <c r="AK1168" s="54"/>
      <c r="AL1168" s="54"/>
      <c r="AM1168" s="54"/>
      <c r="AN1168" s="54"/>
      <c r="AO1168" s="54"/>
      <c r="AP1168" s="54"/>
    </row>
    <row r="1169" spans="1:42" x14ac:dyDescent="0.25">
      <c r="A1169" s="205"/>
      <c r="F1169" s="33" t="str">
        <f>IFERROR(VLOOKUP(D1169,'Tabelas auxiliares'!$A$3:$B$62,2,FALSE),"")</f>
        <v/>
      </c>
      <c r="G1169" s="33" t="str">
        <f>IFERROR(VLOOKUP($B1169,'Tabelas auxiliares'!$A$66:$C$106,2,FALSE),"")</f>
        <v/>
      </c>
      <c r="H1169" s="33" t="str">
        <f>IFERROR(VLOOKUP($B1169,'Tabelas auxiliares'!$A$66:$C$106,3,FALSE),"")</f>
        <v/>
      </c>
      <c r="I1169" s="205"/>
      <c r="J1169" s="205"/>
      <c r="K1169" s="205"/>
      <c r="L1169" s="205"/>
      <c r="M1169" s="205"/>
      <c r="N1169" s="205"/>
      <c r="O1169" s="205"/>
      <c r="P1169" s="205"/>
      <c r="Q1169" s="205"/>
      <c r="R1169" s="205"/>
      <c r="S1169" s="205"/>
      <c r="T1169" s="205"/>
      <c r="U1169" s="205"/>
      <c r="V1169" s="205"/>
      <c r="W1169" s="205"/>
      <c r="X1169" s="205"/>
      <c r="Y1169" s="33" t="str">
        <f t="shared" si="55"/>
        <v/>
      </c>
      <c r="Z1169" s="33" t="str">
        <f>IF(T1169="","",IF(AND(T1169&lt;&gt;'Tabelas auxiliares'!$B$240,T1169&lt;&gt;'Tabelas auxiliares'!$B$241,T1169&lt;&gt;'Tabelas auxiliares'!$C$240,T1169&lt;&gt;'Tabelas auxiliares'!$C$241,T1169&lt;&gt;'Tabelas auxiliares'!$D$240),"FOLHA DE PESSOAL",IF(Y1169='Tabelas auxiliares'!$A$241,"CUSTEIO",IF(Y1169='Tabelas auxiliares'!$A$240,"INVESTIMENTO","ERRO - VERIFICAR"))))</f>
        <v/>
      </c>
      <c r="AA1169" s="46" t="str">
        <f t="shared" si="56"/>
        <v/>
      </c>
      <c r="AB1169" s="207"/>
      <c r="AC1169" s="205"/>
      <c r="AD1169" s="26"/>
      <c r="AE1169" s="54" t="str">
        <f t="shared" si="57"/>
        <v/>
      </c>
      <c r="AF1169" s="54"/>
      <c r="AG1169" s="54"/>
      <c r="AH1169" s="54"/>
      <c r="AI1169" s="54"/>
      <c r="AJ1169" s="54"/>
      <c r="AK1169" s="54"/>
      <c r="AL1169" s="54"/>
      <c r="AM1169" s="54"/>
      <c r="AN1169" s="54"/>
      <c r="AO1169" s="54"/>
      <c r="AP1169" s="54"/>
    </row>
    <row r="1170" spans="1:42" x14ac:dyDescent="0.25">
      <c r="A1170" s="205"/>
      <c r="F1170" s="33" t="str">
        <f>IFERROR(VLOOKUP(D1170,'Tabelas auxiliares'!$A$3:$B$62,2,FALSE),"")</f>
        <v/>
      </c>
      <c r="G1170" s="33" t="str">
        <f>IFERROR(VLOOKUP($B1170,'Tabelas auxiliares'!$A$66:$C$106,2,FALSE),"")</f>
        <v/>
      </c>
      <c r="H1170" s="33" t="str">
        <f>IFERROR(VLOOKUP($B1170,'Tabelas auxiliares'!$A$66:$C$106,3,FALSE),"")</f>
        <v/>
      </c>
      <c r="I1170" s="205"/>
      <c r="J1170" s="205"/>
      <c r="K1170" s="205"/>
      <c r="L1170" s="205"/>
      <c r="M1170" s="205"/>
      <c r="N1170" s="205"/>
      <c r="O1170" s="205"/>
      <c r="P1170" s="205"/>
      <c r="Q1170" s="205"/>
      <c r="R1170" s="205"/>
      <c r="S1170" s="205"/>
      <c r="T1170" s="205"/>
      <c r="U1170" s="205"/>
      <c r="V1170" s="205"/>
      <c r="W1170" s="205"/>
      <c r="X1170" s="205"/>
      <c r="Y1170" s="33" t="str">
        <f t="shared" si="55"/>
        <v/>
      </c>
      <c r="Z1170" s="33" t="str">
        <f>IF(T1170="","",IF(AND(T1170&lt;&gt;'Tabelas auxiliares'!$B$240,T1170&lt;&gt;'Tabelas auxiliares'!$B$241,T1170&lt;&gt;'Tabelas auxiliares'!$C$240,T1170&lt;&gt;'Tabelas auxiliares'!$C$241,T1170&lt;&gt;'Tabelas auxiliares'!$D$240),"FOLHA DE PESSOAL",IF(Y1170='Tabelas auxiliares'!$A$241,"CUSTEIO",IF(Y1170='Tabelas auxiliares'!$A$240,"INVESTIMENTO","ERRO - VERIFICAR"))))</f>
        <v/>
      </c>
      <c r="AA1170" s="46" t="str">
        <f t="shared" si="56"/>
        <v/>
      </c>
      <c r="AB1170" s="207"/>
      <c r="AC1170" s="205"/>
      <c r="AD1170" s="26"/>
      <c r="AE1170" s="54" t="str">
        <f t="shared" si="57"/>
        <v/>
      </c>
      <c r="AF1170" s="54"/>
      <c r="AG1170" s="54"/>
      <c r="AH1170" s="54"/>
      <c r="AI1170" s="54"/>
      <c r="AJ1170" s="54"/>
      <c r="AK1170" s="54"/>
      <c r="AL1170" s="54"/>
      <c r="AM1170" s="54"/>
      <c r="AN1170" s="54"/>
      <c r="AO1170" s="54"/>
      <c r="AP1170" s="54"/>
    </row>
    <row r="1171" spans="1:42" x14ac:dyDescent="0.25">
      <c r="A1171" s="205"/>
      <c r="F1171" s="33" t="str">
        <f>IFERROR(VLOOKUP(D1171,'Tabelas auxiliares'!$A$3:$B$62,2,FALSE),"")</f>
        <v/>
      </c>
      <c r="G1171" s="33" t="str">
        <f>IFERROR(VLOOKUP($B1171,'Tabelas auxiliares'!$A$66:$C$106,2,FALSE),"")</f>
        <v/>
      </c>
      <c r="H1171" s="33" t="str">
        <f>IFERROR(VLOOKUP($B1171,'Tabelas auxiliares'!$A$66:$C$106,3,FALSE),"")</f>
        <v/>
      </c>
      <c r="I1171" s="205"/>
      <c r="J1171" s="205"/>
      <c r="K1171" s="205"/>
      <c r="L1171" s="205"/>
      <c r="M1171" s="205"/>
      <c r="N1171" s="205"/>
      <c r="O1171" s="205"/>
      <c r="P1171" s="205"/>
      <c r="Q1171" s="205"/>
      <c r="R1171" s="205"/>
      <c r="S1171" s="205"/>
      <c r="T1171" s="205"/>
      <c r="U1171" s="205"/>
      <c r="V1171" s="205"/>
      <c r="W1171" s="205"/>
      <c r="X1171" s="205"/>
      <c r="Y1171" s="33" t="str">
        <f t="shared" si="55"/>
        <v/>
      </c>
      <c r="Z1171" s="33" t="str">
        <f>IF(T1171="","",IF(AND(T1171&lt;&gt;'Tabelas auxiliares'!$B$240,T1171&lt;&gt;'Tabelas auxiliares'!$B$241,T1171&lt;&gt;'Tabelas auxiliares'!$C$240,T1171&lt;&gt;'Tabelas auxiliares'!$C$241,T1171&lt;&gt;'Tabelas auxiliares'!$D$240),"FOLHA DE PESSOAL",IF(Y1171='Tabelas auxiliares'!$A$241,"CUSTEIO",IF(Y1171='Tabelas auxiliares'!$A$240,"INVESTIMENTO","ERRO - VERIFICAR"))))</f>
        <v/>
      </c>
      <c r="AA1171" s="46" t="str">
        <f t="shared" si="56"/>
        <v/>
      </c>
      <c r="AB1171" s="207"/>
      <c r="AC1171" s="205"/>
      <c r="AD1171" s="26"/>
      <c r="AE1171" s="54" t="str">
        <f t="shared" si="57"/>
        <v/>
      </c>
      <c r="AF1171" s="54"/>
      <c r="AG1171" s="54"/>
      <c r="AH1171" s="54"/>
      <c r="AI1171" s="54"/>
      <c r="AJ1171" s="54"/>
      <c r="AK1171" s="54"/>
      <c r="AL1171" s="54"/>
      <c r="AM1171" s="54"/>
      <c r="AN1171" s="54"/>
      <c r="AO1171" s="54"/>
      <c r="AP1171" s="54"/>
    </row>
    <row r="1172" spans="1:42" x14ac:dyDescent="0.25">
      <c r="A1172" s="205"/>
      <c r="F1172" s="33" t="str">
        <f>IFERROR(VLOOKUP(D1172,'Tabelas auxiliares'!$A$3:$B$62,2,FALSE),"")</f>
        <v/>
      </c>
      <c r="G1172" s="33" t="str">
        <f>IFERROR(VLOOKUP($B1172,'Tabelas auxiliares'!$A$66:$C$106,2,FALSE),"")</f>
        <v/>
      </c>
      <c r="H1172" s="33" t="str">
        <f>IFERROR(VLOOKUP($B1172,'Tabelas auxiliares'!$A$66:$C$106,3,FALSE),"")</f>
        <v/>
      </c>
      <c r="I1172" s="205"/>
      <c r="J1172" s="205"/>
      <c r="K1172" s="205"/>
      <c r="L1172" s="205"/>
      <c r="M1172" s="205"/>
      <c r="N1172" s="205"/>
      <c r="O1172" s="205"/>
      <c r="P1172" s="205"/>
      <c r="Q1172" s="205"/>
      <c r="R1172" s="205"/>
      <c r="S1172" s="205"/>
      <c r="T1172" s="205"/>
      <c r="U1172" s="205"/>
      <c r="V1172" s="205"/>
      <c r="W1172" s="205"/>
      <c r="X1172" s="205"/>
      <c r="Y1172" s="33" t="str">
        <f t="shared" si="55"/>
        <v/>
      </c>
      <c r="Z1172" s="33" t="str">
        <f>IF(T1172="","",IF(AND(T1172&lt;&gt;'Tabelas auxiliares'!$B$240,T1172&lt;&gt;'Tabelas auxiliares'!$B$241,T1172&lt;&gt;'Tabelas auxiliares'!$C$240,T1172&lt;&gt;'Tabelas auxiliares'!$C$241,T1172&lt;&gt;'Tabelas auxiliares'!$D$240),"FOLHA DE PESSOAL",IF(Y1172='Tabelas auxiliares'!$A$241,"CUSTEIO",IF(Y1172='Tabelas auxiliares'!$A$240,"INVESTIMENTO","ERRO - VERIFICAR"))))</f>
        <v/>
      </c>
      <c r="AA1172" s="46" t="str">
        <f t="shared" si="56"/>
        <v/>
      </c>
      <c r="AB1172" s="207"/>
      <c r="AC1172" s="205"/>
      <c r="AD1172" s="26"/>
      <c r="AE1172" s="54" t="str">
        <f t="shared" si="57"/>
        <v/>
      </c>
      <c r="AF1172" s="54"/>
      <c r="AG1172" s="54"/>
      <c r="AH1172" s="54"/>
      <c r="AI1172" s="54"/>
      <c r="AJ1172" s="54"/>
      <c r="AK1172" s="54"/>
      <c r="AL1172" s="54"/>
      <c r="AM1172" s="54"/>
      <c r="AN1172" s="54"/>
      <c r="AO1172" s="54"/>
      <c r="AP1172" s="54"/>
    </row>
    <row r="1173" spans="1:42" x14ac:dyDescent="0.25">
      <c r="A1173" s="205"/>
      <c r="F1173" s="33" t="str">
        <f>IFERROR(VLOOKUP(D1173,'Tabelas auxiliares'!$A$3:$B$62,2,FALSE),"")</f>
        <v/>
      </c>
      <c r="G1173" s="33" t="str">
        <f>IFERROR(VLOOKUP($B1173,'Tabelas auxiliares'!$A$66:$C$106,2,FALSE),"")</f>
        <v/>
      </c>
      <c r="H1173" s="33" t="str">
        <f>IFERROR(VLOOKUP($B1173,'Tabelas auxiliares'!$A$66:$C$106,3,FALSE),"")</f>
        <v/>
      </c>
      <c r="I1173" s="205"/>
      <c r="J1173" s="205"/>
      <c r="K1173" s="205"/>
      <c r="L1173" s="205"/>
      <c r="M1173" s="205"/>
      <c r="N1173" s="205"/>
      <c r="O1173" s="205"/>
      <c r="P1173" s="205"/>
      <c r="Q1173" s="205"/>
      <c r="R1173" s="205"/>
      <c r="S1173" s="205"/>
      <c r="T1173" s="205"/>
      <c r="U1173" s="205"/>
      <c r="V1173" s="205"/>
      <c r="W1173" s="205"/>
      <c r="X1173" s="205"/>
      <c r="Y1173" s="33" t="str">
        <f t="shared" si="55"/>
        <v/>
      </c>
      <c r="Z1173" s="33" t="str">
        <f>IF(T1173="","",IF(AND(T1173&lt;&gt;'Tabelas auxiliares'!$B$240,T1173&lt;&gt;'Tabelas auxiliares'!$B$241,T1173&lt;&gt;'Tabelas auxiliares'!$C$240,T1173&lt;&gt;'Tabelas auxiliares'!$C$241,T1173&lt;&gt;'Tabelas auxiliares'!$D$240),"FOLHA DE PESSOAL",IF(Y1173='Tabelas auxiliares'!$A$241,"CUSTEIO",IF(Y1173='Tabelas auxiliares'!$A$240,"INVESTIMENTO","ERRO - VERIFICAR"))))</f>
        <v/>
      </c>
      <c r="AA1173" s="46" t="str">
        <f t="shared" si="56"/>
        <v/>
      </c>
      <c r="AB1173" s="207"/>
      <c r="AC1173" s="205"/>
      <c r="AD1173" s="26"/>
      <c r="AE1173" s="54" t="str">
        <f t="shared" si="57"/>
        <v/>
      </c>
      <c r="AF1173" s="54"/>
      <c r="AG1173" s="54"/>
      <c r="AH1173" s="54"/>
      <c r="AI1173" s="54"/>
      <c r="AJ1173" s="54"/>
      <c r="AK1173" s="54"/>
      <c r="AL1173" s="54"/>
      <c r="AM1173" s="54"/>
      <c r="AN1173" s="54"/>
      <c r="AO1173" s="54"/>
      <c r="AP1173" s="54"/>
    </row>
    <row r="1174" spans="1:42" x14ac:dyDescent="0.25">
      <c r="A1174" s="205"/>
      <c r="F1174" s="33" t="str">
        <f>IFERROR(VLOOKUP(D1174,'Tabelas auxiliares'!$A$3:$B$62,2,FALSE),"")</f>
        <v/>
      </c>
      <c r="G1174" s="33" t="str">
        <f>IFERROR(VLOOKUP($B1174,'Tabelas auxiliares'!$A$66:$C$106,2,FALSE),"")</f>
        <v/>
      </c>
      <c r="H1174" s="33" t="str">
        <f>IFERROR(VLOOKUP($B1174,'Tabelas auxiliares'!$A$66:$C$106,3,FALSE),"")</f>
        <v/>
      </c>
      <c r="I1174" s="205"/>
      <c r="J1174" s="205"/>
      <c r="K1174" s="205"/>
      <c r="L1174" s="205"/>
      <c r="M1174" s="205"/>
      <c r="N1174" s="205"/>
      <c r="O1174" s="205"/>
      <c r="P1174" s="205"/>
      <c r="Q1174" s="205"/>
      <c r="R1174" s="205"/>
      <c r="S1174" s="205"/>
      <c r="T1174" s="205"/>
      <c r="U1174" s="205"/>
      <c r="V1174" s="205"/>
      <c r="W1174" s="205"/>
      <c r="X1174" s="205"/>
      <c r="Y1174" s="33" t="str">
        <f t="shared" si="55"/>
        <v/>
      </c>
      <c r="Z1174" s="33" t="str">
        <f>IF(T1174="","",IF(AND(T1174&lt;&gt;'Tabelas auxiliares'!$B$240,T1174&lt;&gt;'Tabelas auxiliares'!$B$241,T1174&lt;&gt;'Tabelas auxiliares'!$C$240,T1174&lt;&gt;'Tabelas auxiliares'!$C$241,T1174&lt;&gt;'Tabelas auxiliares'!$D$240),"FOLHA DE PESSOAL",IF(Y1174='Tabelas auxiliares'!$A$241,"CUSTEIO",IF(Y1174='Tabelas auxiliares'!$A$240,"INVESTIMENTO","ERRO - VERIFICAR"))))</f>
        <v/>
      </c>
      <c r="AA1174" s="46" t="str">
        <f t="shared" si="56"/>
        <v/>
      </c>
      <c r="AB1174" s="207"/>
      <c r="AC1174" s="205"/>
      <c r="AD1174" s="26"/>
      <c r="AE1174" s="54" t="str">
        <f t="shared" si="57"/>
        <v/>
      </c>
      <c r="AF1174" s="54"/>
      <c r="AG1174" s="54"/>
      <c r="AH1174" s="54"/>
      <c r="AI1174" s="54"/>
      <c r="AJ1174" s="54"/>
      <c r="AK1174" s="54"/>
      <c r="AL1174" s="54"/>
      <c r="AM1174" s="54"/>
      <c r="AN1174" s="54"/>
      <c r="AO1174" s="54"/>
      <c r="AP1174" s="54"/>
    </row>
    <row r="1175" spans="1:42" x14ac:dyDescent="0.25">
      <c r="A1175" s="205"/>
      <c r="F1175" s="33" t="str">
        <f>IFERROR(VLOOKUP(D1175,'Tabelas auxiliares'!$A$3:$B$62,2,FALSE),"")</f>
        <v/>
      </c>
      <c r="G1175" s="33" t="str">
        <f>IFERROR(VLOOKUP($B1175,'Tabelas auxiliares'!$A$66:$C$106,2,FALSE),"")</f>
        <v/>
      </c>
      <c r="H1175" s="33" t="str">
        <f>IFERROR(VLOOKUP($B1175,'Tabelas auxiliares'!$A$66:$C$106,3,FALSE),"")</f>
        <v/>
      </c>
      <c r="I1175" s="205"/>
      <c r="J1175" s="205"/>
      <c r="K1175" s="205"/>
      <c r="L1175" s="205"/>
      <c r="M1175" s="205"/>
      <c r="N1175" s="205"/>
      <c r="O1175" s="205"/>
      <c r="P1175" s="205"/>
      <c r="Q1175" s="205"/>
      <c r="R1175" s="205"/>
      <c r="S1175" s="205"/>
      <c r="T1175" s="205"/>
      <c r="U1175" s="205"/>
      <c r="V1175" s="205"/>
      <c r="W1175" s="205"/>
      <c r="X1175" s="205"/>
      <c r="Y1175" s="33" t="str">
        <f t="shared" si="55"/>
        <v/>
      </c>
      <c r="Z1175" s="33" t="str">
        <f>IF(T1175="","",IF(AND(T1175&lt;&gt;'Tabelas auxiliares'!$B$240,T1175&lt;&gt;'Tabelas auxiliares'!$B$241,T1175&lt;&gt;'Tabelas auxiliares'!$C$240,T1175&lt;&gt;'Tabelas auxiliares'!$C$241,T1175&lt;&gt;'Tabelas auxiliares'!$D$240),"FOLHA DE PESSOAL",IF(Y1175='Tabelas auxiliares'!$A$241,"CUSTEIO",IF(Y1175='Tabelas auxiliares'!$A$240,"INVESTIMENTO","ERRO - VERIFICAR"))))</f>
        <v/>
      </c>
      <c r="AA1175" s="46" t="str">
        <f t="shared" si="56"/>
        <v/>
      </c>
      <c r="AB1175" s="207"/>
      <c r="AC1175" s="205"/>
      <c r="AD1175" s="26"/>
      <c r="AE1175" s="54" t="str">
        <f t="shared" si="57"/>
        <v/>
      </c>
      <c r="AF1175" s="54"/>
      <c r="AG1175" s="54"/>
      <c r="AH1175" s="54"/>
      <c r="AI1175" s="54"/>
      <c r="AJ1175" s="54"/>
      <c r="AK1175" s="54"/>
      <c r="AL1175" s="54"/>
      <c r="AM1175" s="54"/>
      <c r="AN1175" s="54"/>
      <c r="AO1175" s="54"/>
      <c r="AP1175" s="54"/>
    </row>
    <row r="1176" spans="1:42" x14ac:dyDescent="0.25">
      <c r="A1176" s="205"/>
      <c r="F1176" s="33" t="str">
        <f>IFERROR(VLOOKUP(D1176,'Tabelas auxiliares'!$A$3:$B$62,2,FALSE),"")</f>
        <v/>
      </c>
      <c r="G1176" s="33" t="str">
        <f>IFERROR(VLOOKUP($B1176,'Tabelas auxiliares'!$A$66:$C$106,2,FALSE),"")</f>
        <v/>
      </c>
      <c r="H1176" s="33" t="str">
        <f>IFERROR(VLOOKUP($B1176,'Tabelas auxiliares'!$A$66:$C$106,3,FALSE),"")</f>
        <v/>
      </c>
      <c r="I1176" s="205"/>
      <c r="J1176" s="205"/>
      <c r="K1176" s="205"/>
      <c r="L1176" s="205"/>
      <c r="M1176" s="205"/>
      <c r="N1176" s="205"/>
      <c r="O1176" s="205"/>
      <c r="P1176" s="205"/>
      <c r="Q1176" s="205"/>
      <c r="R1176" s="205"/>
      <c r="S1176" s="205"/>
      <c r="T1176" s="205"/>
      <c r="U1176" s="205"/>
      <c r="V1176" s="205"/>
      <c r="W1176" s="205"/>
      <c r="X1176" s="205"/>
      <c r="Y1176" s="33" t="str">
        <f t="shared" si="55"/>
        <v/>
      </c>
      <c r="Z1176" s="33" t="str">
        <f>IF(T1176="","",IF(AND(T1176&lt;&gt;'Tabelas auxiliares'!$B$240,T1176&lt;&gt;'Tabelas auxiliares'!$B$241,T1176&lt;&gt;'Tabelas auxiliares'!$C$240,T1176&lt;&gt;'Tabelas auxiliares'!$C$241,T1176&lt;&gt;'Tabelas auxiliares'!$D$240),"FOLHA DE PESSOAL",IF(Y1176='Tabelas auxiliares'!$A$241,"CUSTEIO",IF(Y1176='Tabelas auxiliares'!$A$240,"INVESTIMENTO","ERRO - VERIFICAR"))))</f>
        <v/>
      </c>
      <c r="AA1176" s="46" t="str">
        <f t="shared" si="56"/>
        <v/>
      </c>
      <c r="AB1176" s="207"/>
      <c r="AC1176" s="205"/>
      <c r="AD1176" s="26"/>
      <c r="AE1176" s="54" t="str">
        <f t="shared" si="57"/>
        <v/>
      </c>
      <c r="AF1176" s="54"/>
      <c r="AG1176" s="54"/>
      <c r="AH1176" s="54"/>
      <c r="AI1176" s="54"/>
      <c r="AJ1176" s="54"/>
      <c r="AK1176" s="54"/>
      <c r="AL1176" s="54"/>
      <c r="AM1176" s="54"/>
      <c r="AN1176" s="54"/>
      <c r="AO1176" s="54"/>
      <c r="AP1176" s="54"/>
    </row>
    <row r="1177" spans="1:42" x14ac:dyDescent="0.25">
      <c r="A1177" s="205"/>
      <c r="F1177" s="33" t="str">
        <f>IFERROR(VLOOKUP(D1177,'Tabelas auxiliares'!$A$3:$B$62,2,FALSE),"")</f>
        <v/>
      </c>
      <c r="G1177" s="33" t="str">
        <f>IFERROR(VLOOKUP($B1177,'Tabelas auxiliares'!$A$66:$C$106,2,FALSE),"")</f>
        <v/>
      </c>
      <c r="H1177" s="33" t="str">
        <f>IFERROR(VLOOKUP($B1177,'Tabelas auxiliares'!$A$66:$C$106,3,FALSE),"")</f>
        <v/>
      </c>
      <c r="I1177" s="205"/>
      <c r="J1177" s="205"/>
      <c r="K1177" s="205"/>
      <c r="L1177" s="205"/>
      <c r="M1177" s="205"/>
      <c r="N1177" s="205"/>
      <c r="O1177" s="205"/>
      <c r="P1177" s="205"/>
      <c r="Q1177" s="205"/>
      <c r="R1177" s="205"/>
      <c r="S1177" s="205"/>
      <c r="T1177" s="205"/>
      <c r="U1177" s="205"/>
      <c r="V1177" s="205"/>
      <c r="W1177" s="205"/>
      <c r="X1177" s="205"/>
      <c r="Y1177" s="33" t="str">
        <f t="shared" si="55"/>
        <v/>
      </c>
      <c r="Z1177" s="33" t="str">
        <f>IF(T1177="","",IF(AND(T1177&lt;&gt;'Tabelas auxiliares'!$B$240,T1177&lt;&gt;'Tabelas auxiliares'!$B$241,T1177&lt;&gt;'Tabelas auxiliares'!$C$240,T1177&lt;&gt;'Tabelas auxiliares'!$C$241,T1177&lt;&gt;'Tabelas auxiliares'!$D$240),"FOLHA DE PESSOAL",IF(Y1177='Tabelas auxiliares'!$A$241,"CUSTEIO",IF(Y1177='Tabelas auxiliares'!$A$240,"INVESTIMENTO","ERRO - VERIFICAR"))))</f>
        <v/>
      </c>
      <c r="AA1177" s="46" t="str">
        <f t="shared" si="56"/>
        <v/>
      </c>
      <c r="AB1177" s="207"/>
      <c r="AC1177" s="205"/>
      <c r="AD1177" s="26"/>
      <c r="AE1177" s="54" t="str">
        <f t="shared" si="57"/>
        <v/>
      </c>
      <c r="AF1177" s="54"/>
      <c r="AG1177" s="54"/>
      <c r="AH1177" s="54"/>
      <c r="AI1177" s="54"/>
      <c r="AJ1177" s="54"/>
      <c r="AK1177" s="54"/>
      <c r="AL1177" s="54"/>
      <c r="AM1177" s="54"/>
      <c r="AN1177" s="54"/>
      <c r="AO1177" s="54"/>
      <c r="AP1177" s="54"/>
    </row>
    <row r="1178" spans="1:42" x14ac:dyDescent="0.25">
      <c r="A1178" s="205"/>
      <c r="F1178" s="33" t="str">
        <f>IFERROR(VLOOKUP(D1178,'Tabelas auxiliares'!$A$3:$B$62,2,FALSE),"")</f>
        <v/>
      </c>
      <c r="G1178" s="33" t="str">
        <f>IFERROR(VLOOKUP($B1178,'Tabelas auxiliares'!$A$66:$C$106,2,FALSE),"")</f>
        <v/>
      </c>
      <c r="H1178" s="33" t="str">
        <f>IFERROR(VLOOKUP($B1178,'Tabelas auxiliares'!$A$66:$C$106,3,FALSE),"")</f>
        <v/>
      </c>
      <c r="I1178" s="205"/>
      <c r="J1178" s="205"/>
      <c r="K1178" s="205"/>
      <c r="L1178" s="205"/>
      <c r="M1178" s="205"/>
      <c r="N1178" s="205"/>
      <c r="O1178" s="205"/>
      <c r="P1178" s="205"/>
      <c r="Q1178" s="205"/>
      <c r="R1178" s="205"/>
      <c r="S1178" s="205"/>
      <c r="T1178" s="205"/>
      <c r="U1178" s="205"/>
      <c r="V1178" s="205"/>
      <c r="W1178" s="205"/>
      <c r="X1178" s="205"/>
      <c r="Y1178" s="33" t="str">
        <f t="shared" si="55"/>
        <v/>
      </c>
      <c r="Z1178" s="33" t="str">
        <f>IF(T1178="","",IF(AND(T1178&lt;&gt;'Tabelas auxiliares'!$B$240,T1178&lt;&gt;'Tabelas auxiliares'!$B$241,T1178&lt;&gt;'Tabelas auxiliares'!$C$240,T1178&lt;&gt;'Tabelas auxiliares'!$C$241,T1178&lt;&gt;'Tabelas auxiliares'!$D$240),"FOLHA DE PESSOAL",IF(Y1178='Tabelas auxiliares'!$A$241,"CUSTEIO",IF(Y1178='Tabelas auxiliares'!$A$240,"INVESTIMENTO","ERRO - VERIFICAR"))))</f>
        <v/>
      </c>
      <c r="AA1178" s="46" t="str">
        <f t="shared" si="56"/>
        <v/>
      </c>
      <c r="AB1178" s="207"/>
      <c r="AC1178" s="205"/>
      <c r="AD1178" s="26"/>
      <c r="AE1178" s="54" t="str">
        <f t="shared" si="57"/>
        <v/>
      </c>
      <c r="AF1178" s="54"/>
      <c r="AG1178" s="54"/>
      <c r="AH1178" s="54"/>
      <c r="AI1178" s="54"/>
      <c r="AJ1178" s="54"/>
      <c r="AK1178" s="54"/>
      <c r="AL1178" s="54"/>
      <c r="AM1178" s="54"/>
      <c r="AN1178" s="54"/>
      <c r="AO1178" s="54"/>
      <c r="AP1178" s="54"/>
    </row>
    <row r="1179" spans="1:42" x14ac:dyDescent="0.25">
      <c r="A1179" s="205"/>
      <c r="F1179" s="33" t="str">
        <f>IFERROR(VLOOKUP(D1179,'Tabelas auxiliares'!$A$3:$B$62,2,FALSE),"")</f>
        <v/>
      </c>
      <c r="G1179" s="33" t="str">
        <f>IFERROR(VLOOKUP($B1179,'Tabelas auxiliares'!$A$66:$C$106,2,FALSE),"")</f>
        <v/>
      </c>
      <c r="H1179" s="33" t="str">
        <f>IFERROR(VLOOKUP($B1179,'Tabelas auxiliares'!$A$66:$C$106,3,FALSE),"")</f>
        <v/>
      </c>
      <c r="I1179" s="205"/>
      <c r="J1179" s="205"/>
      <c r="K1179" s="205"/>
      <c r="L1179" s="205"/>
      <c r="M1179" s="205"/>
      <c r="N1179" s="205"/>
      <c r="O1179" s="205"/>
      <c r="P1179" s="205"/>
      <c r="Q1179" s="205"/>
      <c r="R1179" s="205"/>
      <c r="S1179" s="205"/>
      <c r="T1179" s="205"/>
      <c r="U1179" s="205"/>
      <c r="V1179" s="205"/>
      <c r="W1179" s="205"/>
      <c r="X1179" s="205"/>
      <c r="Y1179" s="33" t="str">
        <f t="shared" si="55"/>
        <v/>
      </c>
      <c r="Z1179" s="33" t="str">
        <f>IF(T1179="","",IF(AND(T1179&lt;&gt;'Tabelas auxiliares'!$B$240,T1179&lt;&gt;'Tabelas auxiliares'!$B$241,T1179&lt;&gt;'Tabelas auxiliares'!$C$240,T1179&lt;&gt;'Tabelas auxiliares'!$C$241,T1179&lt;&gt;'Tabelas auxiliares'!$D$240),"FOLHA DE PESSOAL",IF(Y1179='Tabelas auxiliares'!$A$241,"CUSTEIO",IF(Y1179='Tabelas auxiliares'!$A$240,"INVESTIMENTO","ERRO - VERIFICAR"))))</f>
        <v/>
      </c>
      <c r="AA1179" s="46" t="str">
        <f t="shared" si="56"/>
        <v/>
      </c>
      <c r="AB1179" s="207"/>
      <c r="AC1179" s="205"/>
      <c r="AD1179" s="26"/>
      <c r="AE1179" s="54" t="str">
        <f t="shared" si="57"/>
        <v/>
      </c>
      <c r="AF1179" s="54"/>
      <c r="AG1179" s="54"/>
      <c r="AH1179" s="54"/>
      <c r="AI1179" s="54"/>
      <c r="AJ1179" s="54"/>
      <c r="AK1179" s="54"/>
      <c r="AL1179" s="54"/>
      <c r="AM1179" s="54"/>
      <c r="AN1179" s="54"/>
      <c r="AO1179" s="54"/>
      <c r="AP1179" s="54"/>
    </row>
    <row r="1180" spans="1:42" x14ac:dyDescent="0.25">
      <c r="A1180" s="205"/>
      <c r="F1180" s="33" t="str">
        <f>IFERROR(VLOOKUP(D1180,'Tabelas auxiliares'!$A$3:$B$62,2,FALSE),"")</f>
        <v/>
      </c>
      <c r="G1180" s="33" t="str">
        <f>IFERROR(VLOOKUP($B1180,'Tabelas auxiliares'!$A$66:$C$106,2,FALSE),"")</f>
        <v/>
      </c>
      <c r="H1180" s="33" t="str">
        <f>IFERROR(VLOOKUP($B1180,'Tabelas auxiliares'!$A$66:$C$106,3,FALSE),"")</f>
        <v/>
      </c>
      <c r="I1180" s="205"/>
      <c r="J1180" s="205"/>
      <c r="K1180" s="205"/>
      <c r="L1180" s="205"/>
      <c r="M1180" s="205"/>
      <c r="N1180" s="205"/>
      <c r="O1180" s="205"/>
      <c r="P1180" s="205"/>
      <c r="Q1180" s="205"/>
      <c r="R1180" s="205"/>
      <c r="S1180" s="205"/>
      <c r="T1180" s="205"/>
      <c r="U1180" s="205"/>
      <c r="V1180" s="205"/>
      <c r="W1180" s="205"/>
      <c r="X1180" s="205"/>
      <c r="Y1180" s="33" t="str">
        <f t="shared" si="55"/>
        <v/>
      </c>
      <c r="Z1180" s="33" t="str">
        <f>IF(T1180="","",IF(AND(T1180&lt;&gt;'Tabelas auxiliares'!$B$240,T1180&lt;&gt;'Tabelas auxiliares'!$B$241,T1180&lt;&gt;'Tabelas auxiliares'!$C$240,T1180&lt;&gt;'Tabelas auxiliares'!$C$241,T1180&lt;&gt;'Tabelas auxiliares'!$D$240),"FOLHA DE PESSOAL",IF(Y1180='Tabelas auxiliares'!$A$241,"CUSTEIO",IF(Y1180='Tabelas auxiliares'!$A$240,"INVESTIMENTO","ERRO - VERIFICAR"))))</f>
        <v/>
      </c>
      <c r="AA1180" s="46" t="str">
        <f t="shared" si="56"/>
        <v/>
      </c>
      <c r="AB1180" s="207"/>
      <c r="AC1180" s="205"/>
      <c r="AD1180" s="26"/>
      <c r="AE1180" s="54" t="str">
        <f t="shared" si="57"/>
        <v/>
      </c>
      <c r="AF1180" s="54"/>
      <c r="AG1180" s="54"/>
      <c r="AH1180" s="54"/>
      <c r="AI1180" s="54"/>
      <c r="AJ1180" s="54"/>
      <c r="AK1180" s="54"/>
      <c r="AL1180" s="54"/>
      <c r="AM1180" s="54"/>
      <c r="AN1180" s="54"/>
      <c r="AO1180" s="54"/>
      <c r="AP1180" s="54"/>
    </row>
    <row r="1181" spans="1:42" x14ac:dyDescent="0.25">
      <c r="A1181" s="205"/>
      <c r="F1181" s="33" t="str">
        <f>IFERROR(VLOOKUP(D1181,'Tabelas auxiliares'!$A$3:$B$62,2,FALSE),"")</f>
        <v/>
      </c>
      <c r="G1181" s="33" t="str">
        <f>IFERROR(VLOOKUP($B1181,'Tabelas auxiliares'!$A$66:$C$106,2,FALSE),"")</f>
        <v/>
      </c>
      <c r="H1181" s="33" t="str">
        <f>IFERROR(VLOOKUP($B1181,'Tabelas auxiliares'!$A$66:$C$106,3,FALSE),"")</f>
        <v/>
      </c>
      <c r="I1181" s="205"/>
      <c r="J1181" s="205"/>
      <c r="K1181" s="205"/>
      <c r="L1181" s="205"/>
      <c r="M1181" s="205"/>
      <c r="N1181" s="205"/>
      <c r="O1181" s="205"/>
      <c r="P1181" s="205"/>
      <c r="Q1181" s="205"/>
      <c r="R1181" s="205"/>
      <c r="S1181" s="205"/>
      <c r="T1181" s="205"/>
      <c r="U1181" s="205"/>
      <c r="V1181" s="205"/>
      <c r="W1181" s="205"/>
      <c r="X1181" s="205"/>
      <c r="Y1181" s="33" t="str">
        <f t="shared" si="55"/>
        <v/>
      </c>
      <c r="Z1181" s="33" t="str">
        <f>IF(T1181="","",IF(AND(T1181&lt;&gt;'Tabelas auxiliares'!$B$240,T1181&lt;&gt;'Tabelas auxiliares'!$B$241,T1181&lt;&gt;'Tabelas auxiliares'!$C$240,T1181&lt;&gt;'Tabelas auxiliares'!$C$241,T1181&lt;&gt;'Tabelas auxiliares'!$D$240),"FOLHA DE PESSOAL",IF(Y1181='Tabelas auxiliares'!$A$241,"CUSTEIO",IF(Y1181='Tabelas auxiliares'!$A$240,"INVESTIMENTO","ERRO - VERIFICAR"))))</f>
        <v/>
      </c>
      <c r="AA1181" s="46" t="str">
        <f t="shared" si="56"/>
        <v/>
      </c>
      <c r="AB1181" s="207"/>
      <c r="AC1181" s="205"/>
      <c r="AD1181" s="26"/>
      <c r="AE1181" s="54" t="str">
        <f t="shared" si="57"/>
        <v/>
      </c>
      <c r="AF1181" s="54"/>
      <c r="AG1181" s="54"/>
      <c r="AH1181" s="54"/>
      <c r="AI1181" s="54"/>
      <c r="AJ1181" s="54"/>
      <c r="AK1181" s="54"/>
      <c r="AL1181" s="54"/>
      <c r="AM1181" s="54"/>
      <c r="AN1181" s="54"/>
      <c r="AO1181" s="54"/>
      <c r="AP1181" s="54"/>
    </row>
    <row r="1182" spans="1:42" x14ac:dyDescent="0.25">
      <c r="A1182" s="205"/>
      <c r="F1182" s="33" t="str">
        <f>IFERROR(VLOOKUP(D1182,'Tabelas auxiliares'!$A$3:$B$62,2,FALSE),"")</f>
        <v/>
      </c>
      <c r="G1182" s="33" t="str">
        <f>IFERROR(VLOOKUP($B1182,'Tabelas auxiliares'!$A$66:$C$106,2,FALSE),"")</f>
        <v/>
      </c>
      <c r="H1182" s="33" t="str">
        <f>IFERROR(VLOOKUP($B1182,'Tabelas auxiliares'!$A$66:$C$106,3,FALSE),"")</f>
        <v/>
      </c>
      <c r="I1182" s="205"/>
      <c r="J1182" s="205"/>
      <c r="K1182" s="205"/>
      <c r="L1182" s="205"/>
      <c r="M1182" s="205"/>
      <c r="N1182" s="205"/>
      <c r="O1182" s="205"/>
      <c r="P1182" s="205"/>
      <c r="Q1182" s="205"/>
      <c r="R1182" s="205"/>
      <c r="S1182" s="205"/>
      <c r="T1182" s="205"/>
      <c r="U1182" s="205"/>
      <c r="V1182" s="205"/>
      <c r="W1182" s="205"/>
      <c r="X1182" s="205"/>
      <c r="Y1182" s="33" t="str">
        <f t="shared" si="55"/>
        <v/>
      </c>
      <c r="Z1182" s="33" t="str">
        <f>IF(T1182="","",IF(AND(T1182&lt;&gt;'Tabelas auxiliares'!$B$240,T1182&lt;&gt;'Tabelas auxiliares'!$B$241,T1182&lt;&gt;'Tabelas auxiliares'!$C$240,T1182&lt;&gt;'Tabelas auxiliares'!$C$241,T1182&lt;&gt;'Tabelas auxiliares'!$D$240),"FOLHA DE PESSOAL",IF(Y1182='Tabelas auxiliares'!$A$241,"CUSTEIO",IF(Y1182='Tabelas auxiliares'!$A$240,"INVESTIMENTO","ERRO - VERIFICAR"))))</f>
        <v/>
      </c>
      <c r="AA1182" s="46" t="str">
        <f t="shared" si="56"/>
        <v/>
      </c>
      <c r="AB1182" s="207"/>
      <c r="AC1182" s="205"/>
      <c r="AD1182" s="26"/>
      <c r="AE1182" s="54" t="str">
        <f t="shared" si="57"/>
        <v/>
      </c>
      <c r="AF1182" s="54"/>
      <c r="AG1182" s="54"/>
      <c r="AH1182" s="54"/>
      <c r="AI1182" s="54"/>
      <c r="AJ1182" s="54"/>
      <c r="AK1182" s="54"/>
      <c r="AL1182" s="54"/>
      <c r="AM1182" s="54"/>
      <c r="AN1182" s="54"/>
      <c r="AO1182" s="54"/>
      <c r="AP1182" s="54"/>
    </row>
    <row r="1183" spans="1:42" x14ac:dyDescent="0.25">
      <c r="A1183" s="205"/>
      <c r="F1183" s="33" t="str">
        <f>IFERROR(VLOOKUP(D1183,'Tabelas auxiliares'!$A$3:$B$62,2,FALSE),"")</f>
        <v/>
      </c>
      <c r="G1183" s="33" t="str">
        <f>IFERROR(VLOOKUP($B1183,'Tabelas auxiliares'!$A$66:$C$106,2,FALSE),"")</f>
        <v/>
      </c>
      <c r="H1183" s="33" t="str">
        <f>IFERROR(VLOOKUP($B1183,'Tabelas auxiliares'!$A$66:$C$106,3,FALSE),"")</f>
        <v/>
      </c>
      <c r="I1183" s="205"/>
      <c r="J1183" s="205"/>
      <c r="K1183" s="205"/>
      <c r="L1183" s="205"/>
      <c r="M1183" s="205"/>
      <c r="N1183" s="205"/>
      <c r="O1183" s="205"/>
      <c r="P1183" s="205"/>
      <c r="Q1183" s="205"/>
      <c r="R1183" s="205"/>
      <c r="S1183" s="205"/>
      <c r="T1183" s="205"/>
      <c r="U1183" s="205"/>
      <c r="V1183" s="205"/>
      <c r="W1183" s="205"/>
      <c r="X1183" s="205"/>
      <c r="Y1183" s="33" t="str">
        <f t="shared" si="55"/>
        <v/>
      </c>
      <c r="Z1183" s="33" t="str">
        <f>IF(T1183="","",IF(AND(T1183&lt;&gt;'Tabelas auxiliares'!$B$240,T1183&lt;&gt;'Tabelas auxiliares'!$B$241,T1183&lt;&gt;'Tabelas auxiliares'!$C$240,T1183&lt;&gt;'Tabelas auxiliares'!$C$241,T1183&lt;&gt;'Tabelas auxiliares'!$D$240),"FOLHA DE PESSOAL",IF(Y1183='Tabelas auxiliares'!$A$241,"CUSTEIO",IF(Y1183='Tabelas auxiliares'!$A$240,"INVESTIMENTO","ERRO - VERIFICAR"))))</f>
        <v/>
      </c>
      <c r="AA1183" s="46" t="str">
        <f t="shared" si="56"/>
        <v/>
      </c>
      <c r="AB1183" s="207"/>
      <c r="AC1183" s="205"/>
      <c r="AD1183" s="26"/>
      <c r="AE1183" s="54" t="str">
        <f t="shared" si="57"/>
        <v/>
      </c>
      <c r="AF1183" s="54"/>
      <c r="AG1183" s="54"/>
      <c r="AH1183" s="54"/>
      <c r="AI1183" s="54"/>
      <c r="AJ1183" s="54"/>
      <c r="AK1183" s="54"/>
      <c r="AL1183" s="54"/>
      <c r="AM1183" s="54"/>
      <c r="AN1183" s="54"/>
      <c r="AO1183" s="54"/>
      <c r="AP1183" s="54"/>
    </row>
    <row r="1184" spans="1:42" x14ac:dyDescent="0.25">
      <c r="A1184" s="205"/>
      <c r="F1184" s="33" t="str">
        <f>IFERROR(VLOOKUP(D1184,'Tabelas auxiliares'!$A$3:$B$62,2,FALSE),"")</f>
        <v/>
      </c>
      <c r="G1184" s="33" t="str">
        <f>IFERROR(VLOOKUP($B1184,'Tabelas auxiliares'!$A$66:$C$106,2,FALSE),"")</f>
        <v/>
      </c>
      <c r="H1184" s="33" t="str">
        <f>IFERROR(VLOOKUP($B1184,'Tabelas auxiliares'!$A$66:$C$106,3,FALSE),"")</f>
        <v/>
      </c>
      <c r="I1184" s="205"/>
      <c r="J1184" s="205"/>
      <c r="K1184" s="205"/>
      <c r="L1184" s="205"/>
      <c r="M1184" s="205"/>
      <c r="N1184" s="205"/>
      <c r="O1184" s="205"/>
      <c r="P1184" s="205"/>
      <c r="Q1184" s="205"/>
      <c r="R1184" s="205"/>
      <c r="S1184" s="205"/>
      <c r="T1184" s="205"/>
      <c r="U1184" s="205"/>
      <c r="V1184" s="205"/>
      <c r="W1184" s="205"/>
      <c r="X1184" s="205"/>
      <c r="Y1184" s="33" t="str">
        <f t="shared" ref="Y1184:Y1219" si="58">LEFT(V1184,1)</f>
        <v/>
      </c>
      <c r="Z1184" s="33" t="str">
        <f>IF(T1184="","",IF(AND(T1184&lt;&gt;'Tabelas auxiliares'!$B$240,T1184&lt;&gt;'Tabelas auxiliares'!$B$241,T1184&lt;&gt;'Tabelas auxiliares'!$C$240,T1184&lt;&gt;'Tabelas auxiliares'!$C$241,T1184&lt;&gt;'Tabelas auxiliares'!$D$240),"FOLHA DE PESSOAL",IF(Y1184='Tabelas auxiliares'!$A$241,"CUSTEIO",IF(Y1184='Tabelas auxiliares'!$A$240,"INVESTIMENTO","ERRO - VERIFICAR"))))</f>
        <v/>
      </c>
      <c r="AA1184" s="46" t="str">
        <f t="shared" ref="AA1184:AA1219" si="59">IF(AB1184+AC1184+AD1184&lt;&gt;0,AB1184+AC1184+AD1184,"")</f>
        <v/>
      </c>
      <c r="AB1184" s="207"/>
      <c r="AC1184" s="205"/>
      <c r="AD1184" s="26"/>
      <c r="AE1184" s="54" t="str">
        <f t="shared" si="57"/>
        <v/>
      </c>
      <c r="AF1184" s="54"/>
      <c r="AG1184" s="54"/>
      <c r="AH1184" s="54"/>
      <c r="AI1184" s="54"/>
      <c r="AJ1184" s="54"/>
      <c r="AK1184" s="54"/>
      <c r="AL1184" s="54"/>
      <c r="AM1184" s="54"/>
      <c r="AN1184" s="54"/>
      <c r="AO1184" s="54"/>
      <c r="AP1184" s="54"/>
    </row>
    <row r="1185" spans="1:42" x14ac:dyDescent="0.25">
      <c r="A1185" s="205"/>
      <c r="F1185" s="33" t="str">
        <f>IFERROR(VLOOKUP(D1185,'Tabelas auxiliares'!$A$3:$B$62,2,FALSE),"")</f>
        <v/>
      </c>
      <c r="G1185" s="33" t="str">
        <f>IFERROR(VLOOKUP($B1185,'Tabelas auxiliares'!$A$66:$C$106,2,FALSE),"")</f>
        <v/>
      </c>
      <c r="H1185" s="33" t="str">
        <f>IFERROR(VLOOKUP($B1185,'Tabelas auxiliares'!$A$66:$C$106,3,FALSE),"")</f>
        <v/>
      </c>
      <c r="I1185" s="205"/>
      <c r="J1185" s="205"/>
      <c r="K1185" s="205"/>
      <c r="L1185" s="205"/>
      <c r="M1185" s="205"/>
      <c r="N1185" s="205"/>
      <c r="O1185" s="205"/>
      <c r="P1185" s="205"/>
      <c r="Q1185" s="205"/>
      <c r="R1185" s="205"/>
      <c r="S1185" s="205"/>
      <c r="T1185" s="205"/>
      <c r="U1185" s="205"/>
      <c r="V1185" s="205"/>
      <c r="W1185" s="205"/>
      <c r="X1185" s="205"/>
      <c r="Y1185" s="33" t="str">
        <f t="shared" si="58"/>
        <v/>
      </c>
      <c r="Z1185" s="33" t="str">
        <f>IF(T1185="","",IF(AND(T1185&lt;&gt;'Tabelas auxiliares'!$B$240,T1185&lt;&gt;'Tabelas auxiliares'!$B$241,T1185&lt;&gt;'Tabelas auxiliares'!$C$240,T1185&lt;&gt;'Tabelas auxiliares'!$C$241,T1185&lt;&gt;'Tabelas auxiliares'!$D$240),"FOLHA DE PESSOAL",IF(Y1185='Tabelas auxiliares'!$A$241,"CUSTEIO",IF(Y1185='Tabelas auxiliares'!$A$240,"INVESTIMENTO","ERRO - VERIFICAR"))))</f>
        <v/>
      </c>
      <c r="AA1185" s="46" t="str">
        <f t="shared" si="59"/>
        <v/>
      </c>
      <c r="AB1185" s="207"/>
      <c r="AC1185" s="205"/>
      <c r="AD1185" s="26"/>
      <c r="AE1185" s="54" t="str">
        <f t="shared" si="57"/>
        <v/>
      </c>
      <c r="AF1185" s="54"/>
      <c r="AG1185" s="54"/>
      <c r="AH1185" s="54"/>
      <c r="AI1185" s="54"/>
      <c r="AJ1185" s="54"/>
      <c r="AK1185" s="54"/>
      <c r="AL1185" s="54"/>
      <c r="AM1185" s="54"/>
      <c r="AN1185" s="54"/>
      <c r="AO1185" s="54"/>
      <c r="AP1185" s="54"/>
    </row>
    <row r="1186" spans="1:42" x14ac:dyDescent="0.25">
      <c r="A1186" s="205"/>
      <c r="F1186" s="33" t="str">
        <f>IFERROR(VLOOKUP(D1186,'Tabelas auxiliares'!$A$3:$B$62,2,FALSE),"")</f>
        <v/>
      </c>
      <c r="G1186" s="33" t="str">
        <f>IFERROR(VLOOKUP($B1186,'Tabelas auxiliares'!$A$66:$C$106,2,FALSE),"")</f>
        <v/>
      </c>
      <c r="H1186" s="33" t="str">
        <f>IFERROR(VLOOKUP($B1186,'Tabelas auxiliares'!$A$66:$C$106,3,FALSE),"")</f>
        <v/>
      </c>
      <c r="I1186" s="205"/>
      <c r="J1186" s="205"/>
      <c r="K1186" s="205"/>
      <c r="L1186" s="205"/>
      <c r="M1186" s="205"/>
      <c r="N1186" s="205"/>
      <c r="O1186" s="205"/>
      <c r="P1186" s="205"/>
      <c r="Q1186" s="205"/>
      <c r="R1186" s="205"/>
      <c r="S1186" s="205"/>
      <c r="T1186" s="205"/>
      <c r="U1186" s="205"/>
      <c r="V1186" s="205"/>
      <c r="W1186" s="205"/>
      <c r="X1186" s="205"/>
      <c r="Y1186" s="33" t="str">
        <f t="shared" si="58"/>
        <v/>
      </c>
      <c r="Z1186" s="33" t="str">
        <f>IF(T1186="","",IF(AND(T1186&lt;&gt;'Tabelas auxiliares'!$B$240,T1186&lt;&gt;'Tabelas auxiliares'!$B$241,T1186&lt;&gt;'Tabelas auxiliares'!$C$240,T1186&lt;&gt;'Tabelas auxiliares'!$C$241,T1186&lt;&gt;'Tabelas auxiliares'!$D$240),"FOLHA DE PESSOAL",IF(Y1186='Tabelas auxiliares'!$A$241,"CUSTEIO",IF(Y1186='Tabelas auxiliares'!$A$240,"INVESTIMENTO","ERRO - VERIFICAR"))))</f>
        <v/>
      </c>
      <c r="AA1186" s="46" t="str">
        <f t="shared" si="59"/>
        <v/>
      </c>
      <c r="AB1186" s="207"/>
      <c r="AC1186" s="205"/>
      <c r="AD1186" s="26"/>
      <c r="AE1186" s="54" t="str">
        <f t="shared" si="57"/>
        <v/>
      </c>
      <c r="AF1186" s="54"/>
      <c r="AG1186" s="54"/>
      <c r="AH1186" s="54"/>
      <c r="AI1186" s="54"/>
      <c r="AJ1186" s="54"/>
      <c r="AK1186" s="54"/>
      <c r="AL1186" s="54"/>
      <c r="AM1186" s="54"/>
      <c r="AN1186" s="54"/>
      <c r="AO1186" s="54"/>
      <c r="AP1186" s="54"/>
    </row>
    <row r="1187" spans="1:42" x14ac:dyDescent="0.25">
      <c r="A1187" s="205"/>
      <c r="F1187" s="33" t="str">
        <f>IFERROR(VLOOKUP(D1187,'Tabelas auxiliares'!$A$3:$B$62,2,FALSE),"")</f>
        <v/>
      </c>
      <c r="G1187" s="33" t="str">
        <f>IFERROR(VLOOKUP($B1187,'Tabelas auxiliares'!$A$66:$C$106,2,FALSE),"")</f>
        <v/>
      </c>
      <c r="H1187" s="33" t="str">
        <f>IFERROR(VLOOKUP($B1187,'Tabelas auxiliares'!$A$66:$C$106,3,FALSE),"")</f>
        <v/>
      </c>
      <c r="I1187" s="205"/>
      <c r="J1187" s="205"/>
      <c r="K1187" s="205"/>
      <c r="L1187" s="205"/>
      <c r="M1187" s="205"/>
      <c r="N1187" s="205"/>
      <c r="O1187" s="205"/>
      <c r="P1187" s="205"/>
      <c r="Q1187" s="205"/>
      <c r="R1187" s="205"/>
      <c r="S1187" s="205"/>
      <c r="T1187" s="205"/>
      <c r="U1187" s="205"/>
      <c r="V1187" s="205"/>
      <c r="W1187" s="205"/>
      <c r="X1187" s="205"/>
      <c r="Y1187" s="33" t="str">
        <f t="shared" si="58"/>
        <v/>
      </c>
      <c r="Z1187" s="33" t="str">
        <f>IF(T1187="","",IF(AND(T1187&lt;&gt;'Tabelas auxiliares'!$B$240,T1187&lt;&gt;'Tabelas auxiliares'!$B$241,T1187&lt;&gt;'Tabelas auxiliares'!$C$240,T1187&lt;&gt;'Tabelas auxiliares'!$C$241,T1187&lt;&gt;'Tabelas auxiliares'!$D$240),"FOLHA DE PESSOAL",IF(Y1187='Tabelas auxiliares'!$A$241,"CUSTEIO",IF(Y1187='Tabelas auxiliares'!$A$240,"INVESTIMENTO","ERRO - VERIFICAR"))))</f>
        <v/>
      </c>
      <c r="AA1187" s="46" t="str">
        <f t="shared" si="59"/>
        <v/>
      </c>
      <c r="AB1187" s="207"/>
      <c r="AC1187" s="205"/>
      <c r="AD1187" s="26"/>
      <c r="AE1187" s="54" t="str">
        <f t="shared" si="57"/>
        <v/>
      </c>
      <c r="AF1187" s="54"/>
      <c r="AG1187" s="54"/>
      <c r="AH1187" s="54"/>
      <c r="AI1187" s="54"/>
      <c r="AJ1187" s="54"/>
      <c r="AK1187" s="54"/>
      <c r="AL1187" s="54"/>
      <c r="AM1187" s="54"/>
      <c r="AN1187" s="54"/>
      <c r="AO1187" s="54"/>
      <c r="AP1187" s="54"/>
    </row>
    <row r="1188" spans="1:42" x14ac:dyDescent="0.25">
      <c r="A1188" s="205"/>
      <c r="F1188" s="33" t="str">
        <f>IFERROR(VLOOKUP(D1188,'Tabelas auxiliares'!$A$3:$B$62,2,FALSE),"")</f>
        <v/>
      </c>
      <c r="G1188" s="33" t="str">
        <f>IFERROR(VLOOKUP($B1188,'Tabelas auxiliares'!$A$66:$C$106,2,FALSE),"")</f>
        <v/>
      </c>
      <c r="H1188" s="33" t="str">
        <f>IFERROR(VLOOKUP($B1188,'Tabelas auxiliares'!$A$66:$C$106,3,FALSE),"")</f>
        <v/>
      </c>
      <c r="I1188" s="205"/>
      <c r="J1188" s="205"/>
      <c r="K1188" s="205"/>
      <c r="L1188" s="205"/>
      <c r="M1188" s="205"/>
      <c r="N1188" s="205"/>
      <c r="O1188" s="205"/>
      <c r="P1188" s="205"/>
      <c r="Q1188" s="205"/>
      <c r="R1188" s="205"/>
      <c r="S1188" s="205"/>
      <c r="T1188" s="205"/>
      <c r="U1188" s="205"/>
      <c r="V1188" s="205"/>
      <c r="W1188" s="205"/>
      <c r="X1188" s="205"/>
      <c r="Y1188" s="33" t="str">
        <f t="shared" si="58"/>
        <v/>
      </c>
      <c r="Z1188" s="33" t="str">
        <f>IF(T1188="","",IF(AND(T1188&lt;&gt;'Tabelas auxiliares'!$B$240,T1188&lt;&gt;'Tabelas auxiliares'!$B$241,T1188&lt;&gt;'Tabelas auxiliares'!$C$240,T1188&lt;&gt;'Tabelas auxiliares'!$C$241,T1188&lt;&gt;'Tabelas auxiliares'!$D$240),"FOLHA DE PESSOAL",IF(Y1188='Tabelas auxiliares'!$A$241,"CUSTEIO",IF(Y1188='Tabelas auxiliares'!$A$240,"INVESTIMENTO","ERRO - VERIFICAR"))))</f>
        <v/>
      </c>
      <c r="AA1188" s="46" t="str">
        <f t="shared" si="59"/>
        <v/>
      </c>
      <c r="AB1188" s="207"/>
      <c r="AC1188" s="205"/>
      <c r="AD1188" s="26"/>
      <c r="AE1188" s="54" t="str">
        <f t="shared" si="57"/>
        <v/>
      </c>
      <c r="AF1188" s="54"/>
      <c r="AG1188" s="54"/>
      <c r="AH1188" s="54"/>
      <c r="AI1188" s="54"/>
      <c r="AJ1188" s="54"/>
      <c r="AK1188" s="54"/>
      <c r="AL1188" s="54"/>
      <c r="AM1188" s="54"/>
      <c r="AN1188" s="54"/>
      <c r="AO1188" s="54"/>
      <c r="AP1188" s="54"/>
    </row>
    <row r="1189" spans="1:42" x14ac:dyDescent="0.25">
      <c r="A1189" s="205"/>
      <c r="F1189" s="33" t="str">
        <f>IFERROR(VLOOKUP(D1189,'Tabelas auxiliares'!$A$3:$B$62,2,FALSE),"")</f>
        <v/>
      </c>
      <c r="G1189" s="33" t="str">
        <f>IFERROR(VLOOKUP($B1189,'Tabelas auxiliares'!$A$66:$C$106,2,FALSE),"")</f>
        <v/>
      </c>
      <c r="H1189" s="33" t="str">
        <f>IFERROR(VLOOKUP($B1189,'Tabelas auxiliares'!$A$66:$C$106,3,FALSE),"")</f>
        <v/>
      </c>
      <c r="I1189" s="205"/>
      <c r="J1189" s="205"/>
      <c r="K1189" s="205"/>
      <c r="L1189" s="205"/>
      <c r="M1189" s="205"/>
      <c r="N1189" s="205"/>
      <c r="O1189" s="205"/>
      <c r="P1189" s="205"/>
      <c r="Q1189" s="205"/>
      <c r="R1189" s="205"/>
      <c r="S1189" s="205"/>
      <c r="T1189" s="205"/>
      <c r="U1189" s="205"/>
      <c r="V1189" s="205"/>
      <c r="W1189" s="205"/>
      <c r="X1189" s="205"/>
      <c r="Y1189" s="33" t="str">
        <f t="shared" si="58"/>
        <v/>
      </c>
      <c r="Z1189" s="33" t="str">
        <f>IF(T1189="","",IF(AND(T1189&lt;&gt;'Tabelas auxiliares'!$B$240,T1189&lt;&gt;'Tabelas auxiliares'!$B$241,T1189&lt;&gt;'Tabelas auxiliares'!$C$240,T1189&lt;&gt;'Tabelas auxiliares'!$C$241,T1189&lt;&gt;'Tabelas auxiliares'!$D$240),"FOLHA DE PESSOAL",IF(Y1189='Tabelas auxiliares'!$A$241,"CUSTEIO",IF(Y1189='Tabelas auxiliares'!$A$240,"INVESTIMENTO","ERRO - VERIFICAR"))))</f>
        <v/>
      </c>
      <c r="AA1189" s="46" t="str">
        <f t="shared" si="59"/>
        <v/>
      </c>
      <c r="AB1189" s="207"/>
      <c r="AC1189" s="205"/>
      <c r="AD1189" s="26"/>
      <c r="AE1189" s="54" t="str">
        <f t="shared" si="57"/>
        <v/>
      </c>
      <c r="AF1189" s="54"/>
      <c r="AG1189" s="54"/>
      <c r="AH1189" s="54"/>
      <c r="AI1189" s="54"/>
      <c r="AJ1189" s="54"/>
      <c r="AK1189" s="54"/>
      <c r="AL1189" s="54"/>
      <c r="AM1189" s="54"/>
      <c r="AN1189" s="54"/>
      <c r="AO1189" s="54"/>
      <c r="AP1189" s="54"/>
    </row>
    <row r="1190" spans="1:42" x14ac:dyDescent="0.25">
      <c r="A1190" s="205"/>
      <c r="F1190" s="33" t="str">
        <f>IFERROR(VLOOKUP(D1190,'Tabelas auxiliares'!$A$3:$B$62,2,FALSE),"")</f>
        <v/>
      </c>
      <c r="G1190" s="33" t="str">
        <f>IFERROR(VLOOKUP($B1190,'Tabelas auxiliares'!$A$66:$C$106,2,FALSE),"")</f>
        <v/>
      </c>
      <c r="H1190" s="33" t="str">
        <f>IFERROR(VLOOKUP($B1190,'Tabelas auxiliares'!$A$66:$C$106,3,FALSE),"")</f>
        <v/>
      </c>
      <c r="I1190" s="205"/>
      <c r="J1190" s="205"/>
      <c r="K1190" s="205"/>
      <c r="L1190" s="205"/>
      <c r="M1190" s="205"/>
      <c r="N1190" s="205"/>
      <c r="O1190" s="205"/>
      <c r="P1190" s="205"/>
      <c r="Q1190" s="205"/>
      <c r="R1190" s="205"/>
      <c r="S1190" s="205"/>
      <c r="T1190" s="205"/>
      <c r="U1190" s="205"/>
      <c r="V1190" s="205"/>
      <c r="W1190" s="205"/>
      <c r="X1190" s="205"/>
      <c r="Y1190" s="33" t="str">
        <f t="shared" si="58"/>
        <v/>
      </c>
      <c r="Z1190" s="33" t="str">
        <f>IF(T1190="","",IF(AND(T1190&lt;&gt;'Tabelas auxiliares'!$B$240,T1190&lt;&gt;'Tabelas auxiliares'!$B$241,T1190&lt;&gt;'Tabelas auxiliares'!$C$240,T1190&lt;&gt;'Tabelas auxiliares'!$C$241,T1190&lt;&gt;'Tabelas auxiliares'!$D$240),"FOLHA DE PESSOAL",IF(Y1190='Tabelas auxiliares'!$A$241,"CUSTEIO",IF(Y1190='Tabelas auxiliares'!$A$240,"INVESTIMENTO","ERRO - VERIFICAR"))))</f>
        <v/>
      </c>
      <c r="AA1190" s="46" t="str">
        <f t="shared" si="59"/>
        <v/>
      </c>
      <c r="AB1190" s="207"/>
      <c r="AC1190" s="205"/>
      <c r="AD1190" s="26"/>
      <c r="AE1190" s="54" t="str">
        <f t="shared" si="57"/>
        <v/>
      </c>
      <c r="AF1190" s="54"/>
      <c r="AG1190" s="54"/>
      <c r="AH1190" s="54"/>
      <c r="AI1190" s="54"/>
      <c r="AJ1190" s="54"/>
      <c r="AK1190" s="54"/>
      <c r="AL1190" s="54"/>
      <c r="AM1190" s="54"/>
      <c r="AN1190" s="54"/>
      <c r="AO1190" s="54"/>
      <c r="AP1190" s="54"/>
    </row>
    <row r="1191" spans="1:42" x14ac:dyDescent="0.25">
      <c r="A1191" s="205"/>
      <c r="F1191" s="33" t="str">
        <f>IFERROR(VLOOKUP(D1191,'Tabelas auxiliares'!$A$3:$B$62,2,FALSE),"")</f>
        <v/>
      </c>
      <c r="G1191" s="33" t="str">
        <f>IFERROR(VLOOKUP($B1191,'Tabelas auxiliares'!$A$66:$C$106,2,FALSE),"")</f>
        <v/>
      </c>
      <c r="H1191" s="33" t="str">
        <f>IFERROR(VLOOKUP($B1191,'Tabelas auxiliares'!$A$66:$C$106,3,FALSE),"")</f>
        <v/>
      </c>
      <c r="I1191" s="205"/>
      <c r="J1191" s="205"/>
      <c r="K1191" s="205"/>
      <c r="L1191" s="205"/>
      <c r="M1191" s="205"/>
      <c r="N1191" s="205"/>
      <c r="O1191" s="205"/>
      <c r="P1191" s="205"/>
      <c r="Q1191" s="205"/>
      <c r="R1191" s="205"/>
      <c r="S1191" s="205"/>
      <c r="T1191" s="205"/>
      <c r="U1191" s="205"/>
      <c r="V1191" s="205"/>
      <c r="W1191" s="205"/>
      <c r="X1191" s="205"/>
      <c r="Y1191" s="33" t="str">
        <f t="shared" si="58"/>
        <v/>
      </c>
      <c r="Z1191" s="33" t="str">
        <f>IF(T1191="","",IF(AND(T1191&lt;&gt;'Tabelas auxiliares'!$B$240,T1191&lt;&gt;'Tabelas auxiliares'!$B$241,T1191&lt;&gt;'Tabelas auxiliares'!$C$240,T1191&lt;&gt;'Tabelas auxiliares'!$C$241,T1191&lt;&gt;'Tabelas auxiliares'!$D$240),"FOLHA DE PESSOAL",IF(Y1191='Tabelas auxiliares'!$A$241,"CUSTEIO",IF(Y1191='Tabelas auxiliares'!$A$240,"INVESTIMENTO","ERRO - VERIFICAR"))))</f>
        <v/>
      </c>
      <c r="AA1191" s="46" t="str">
        <f t="shared" si="59"/>
        <v/>
      </c>
      <c r="AB1191" s="207"/>
      <c r="AC1191" s="205"/>
      <c r="AD1191" s="26"/>
      <c r="AE1191" s="54" t="str">
        <f t="shared" si="57"/>
        <v/>
      </c>
      <c r="AF1191" s="54"/>
      <c r="AG1191" s="54"/>
      <c r="AH1191" s="54"/>
      <c r="AI1191" s="54"/>
      <c r="AJ1191" s="54"/>
      <c r="AK1191" s="54"/>
      <c r="AL1191" s="54"/>
      <c r="AM1191" s="54"/>
      <c r="AN1191" s="54"/>
      <c r="AO1191" s="54"/>
      <c r="AP1191" s="54"/>
    </row>
    <row r="1192" spans="1:42" x14ac:dyDescent="0.25">
      <c r="A1192" s="205"/>
      <c r="F1192" s="33" t="str">
        <f>IFERROR(VLOOKUP(D1192,'Tabelas auxiliares'!$A$3:$B$62,2,FALSE),"")</f>
        <v/>
      </c>
      <c r="G1192" s="33" t="str">
        <f>IFERROR(VLOOKUP($B1192,'Tabelas auxiliares'!$A$66:$C$106,2,FALSE),"")</f>
        <v/>
      </c>
      <c r="H1192" s="33" t="str">
        <f>IFERROR(VLOOKUP($B1192,'Tabelas auxiliares'!$A$66:$C$106,3,FALSE),"")</f>
        <v/>
      </c>
      <c r="I1192" s="205"/>
      <c r="J1192" s="205"/>
      <c r="K1192" s="205"/>
      <c r="L1192" s="205"/>
      <c r="M1192" s="205"/>
      <c r="N1192" s="205"/>
      <c r="O1192" s="205"/>
      <c r="P1192" s="205"/>
      <c r="Q1192" s="205"/>
      <c r="R1192" s="205"/>
      <c r="S1192" s="205"/>
      <c r="T1192" s="205"/>
      <c r="U1192" s="205"/>
      <c r="V1192" s="205"/>
      <c r="W1192" s="205"/>
      <c r="X1192" s="205"/>
      <c r="Y1192" s="33" t="str">
        <f t="shared" si="58"/>
        <v/>
      </c>
      <c r="Z1192" s="33" t="str">
        <f>IF(T1192="","",IF(AND(T1192&lt;&gt;'Tabelas auxiliares'!$B$240,T1192&lt;&gt;'Tabelas auxiliares'!$B$241,T1192&lt;&gt;'Tabelas auxiliares'!$C$240,T1192&lt;&gt;'Tabelas auxiliares'!$C$241,T1192&lt;&gt;'Tabelas auxiliares'!$D$240),"FOLHA DE PESSOAL",IF(Y1192='Tabelas auxiliares'!$A$241,"CUSTEIO",IF(Y1192='Tabelas auxiliares'!$A$240,"INVESTIMENTO","ERRO - VERIFICAR"))))</f>
        <v/>
      </c>
      <c r="AA1192" s="46" t="str">
        <f t="shared" si="59"/>
        <v/>
      </c>
      <c r="AB1192" s="207"/>
      <c r="AC1192" s="205"/>
      <c r="AD1192" s="26"/>
      <c r="AE1192" s="54" t="str">
        <f t="shared" si="57"/>
        <v/>
      </c>
      <c r="AF1192" s="54"/>
      <c r="AG1192" s="54"/>
      <c r="AH1192" s="54"/>
      <c r="AI1192" s="54"/>
      <c r="AJ1192" s="54"/>
      <c r="AK1192" s="54"/>
      <c r="AL1192" s="54"/>
      <c r="AM1192" s="54"/>
      <c r="AN1192" s="54"/>
      <c r="AO1192" s="54"/>
      <c r="AP1192" s="54"/>
    </row>
    <row r="1193" spans="1:42" x14ac:dyDescent="0.25">
      <c r="A1193" s="205"/>
      <c r="F1193" s="33" t="str">
        <f>IFERROR(VLOOKUP(D1193,'Tabelas auxiliares'!$A$3:$B$62,2,FALSE),"")</f>
        <v/>
      </c>
      <c r="G1193" s="33" t="str">
        <f>IFERROR(VLOOKUP($B1193,'Tabelas auxiliares'!$A$66:$C$106,2,FALSE),"")</f>
        <v/>
      </c>
      <c r="H1193" s="33" t="str">
        <f>IFERROR(VLOOKUP($B1193,'Tabelas auxiliares'!$A$66:$C$106,3,FALSE),"")</f>
        <v/>
      </c>
      <c r="I1193" s="205"/>
      <c r="J1193" s="205"/>
      <c r="K1193" s="205"/>
      <c r="L1193" s="205"/>
      <c r="M1193" s="205"/>
      <c r="N1193" s="205"/>
      <c r="O1193" s="205"/>
      <c r="P1193" s="205"/>
      <c r="Q1193" s="205"/>
      <c r="R1193" s="205"/>
      <c r="S1193" s="205"/>
      <c r="T1193" s="205"/>
      <c r="U1193" s="205"/>
      <c r="V1193" s="205"/>
      <c r="W1193" s="205"/>
      <c r="X1193" s="205"/>
      <c r="Y1193" s="33" t="str">
        <f t="shared" si="58"/>
        <v/>
      </c>
      <c r="Z1193" s="33" t="str">
        <f>IF(T1193="","",IF(AND(T1193&lt;&gt;'Tabelas auxiliares'!$B$240,T1193&lt;&gt;'Tabelas auxiliares'!$B$241,T1193&lt;&gt;'Tabelas auxiliares'!$C$240,T1193&lt;&gt;'Tabelas auxiliares'!$C$241,T1193&lt;&gt;'Tabelas auxiliares'!$D$240),"FOLHA DE PESSOAL",IF(Y1193='Tabelas auxiliares'!$A$241,"CUSTEIO",IF(Y1193='Tabelas auxiliares'!$A$240,"INVESTIMENTO","ERRO - VERIFICAR"))))</f>
        <v/>
      </c>
      <c r="AA1193" s="46" t="str">
        <f t="shared" si="59"/>
        <v/>
      </c>
      <c r="AB1193" s="207"/>
      <c r="AC1193" s="205"/>
      <c r="AD1193" s="26"/>
      <c r="AE1193" s="54" t="str">
        <f t="shared" si="57"/>
        <v/>
      </c>
      <c r="AF1193" s="54"/>
      <c r="AG1193" s="54"/>
      <c r="AH1193" s="54"/>
      <c r="AI1193" s="54"/>
      <c r="AJ1193" s="54"/>
      <c r="AK1193" s="54"/>
      <c r="AL1193" s="54"/>
      <c r="AM1193" s="54"/>
      <c r="AN1193" s="54"/>
      <c r="AO1193" s="54"/>
      <c r="AP1193" s="54"/>
    </row>
    <row r="1194" spans="1:42" x14ac:dyDescent="0.25">
      <c r="A1194" s="205"/>
      <c r="F1194" s="33" t="str">
        <f>IFERROR(VLOOKUP(D1194,'Tabelas auxiliares'!$A$3:$B$62,2,FALSE),"")</f>
        <v/>
      </c>
      <c r="G1194" s="33" t="str">
        <f>IFERROR(VLOOKUP($B1194,'Tabelas auxiliares'!$A$66:$C$106,2,FALSE),"")</f>
        <v/>
      </c>
      <c r="H1194" s="33" t="str">
        <f>IFERROR(VLOOKUP($B1194,'Tabelas auxiliares'!$A$66:$C$106,3,FALSE),"")</f>
        <v/>
      </c>
      <c r="I1194" s="205"/>
      <c r="J1194" s="205"/>
      <c r="K1194" s="205"/>
      <c r="L1194" s="205"/>
      <c r="M1194" s="205"/>
      <c r="N1194" s="205"/>
      <c r="O1194" s="205"/>
      <c r="P1194" s="205"/>
      <c r="Q1194" s="205"/>
      <c r="R1194" s="205"/>
      <c r="S1194" s="205"/>
      <c r="T1194" s="205"/>
      <c r="U1194" s="205"/>
      <c r="V1194" s="205"/>
      <c r="W1194" s="205"/>
      <c r="X1194" s="205"/>
      <c r="Y1194" s="33" t="str">
        <f t="shared" si="58"/>
        <v/>
      </c>
      <c r="Z1194" s="33" t="str">
        <f>IF(T1194="","",IF(AND(T1194&lt;&gt;'Tabelas auxiliares'!$B$240,T1194&lt;&gt;'Tabelas auxiliares'!$B$241,T1194&lt;&gt;'Tabelas auxiliares'!$C$240,T1194&lt;&gt;'Tabelas auxiliares'!$C$241,T1194&lt;&gt;'Tabelas auxiliares'!$D$240),"FOLHA DE PESSOAL",IF(Y1194='Tabelas auxiliares'!$A$241,"CUSTEIO",IF(Y1194='Tabelas auxiliares'!$A$240,"INVESTIMENTO","ERRO - VERIFICAR"))))</f>
        <v/>
      </c>
      <c r="AA1194" s="46" t="str">
        <f t="shared" si="59"/>
        <v/>
      </c>
      <c r="AB1194" s="207"/>
      <c r="AC1194" s="205"/>
      <c r="AD1194" s="26"/>
      <c r="AE1194" s="54" t="str">
        <f t="shared" si="57"/>
        <v/>
      </c>
      <c r="AF1194" s="54"/>
      <c r="AG1194" s="54"/>
      <c r="AH1194" s="54"/>
      <c r="AI1194" s="54"/>
      <c r="AJ1194" s="54"/>
      <c r="AK1194" s="54"/>
      <c r="AL1194" s="54"/>
      <c r="AM1194" s="54"/>
      <c r="AN1194" s="54"/>
      <c r="AO1194" s="54"/>
      <c r="AP1194" s="54"/>
    </row>
    <row r="1195" spans="1:42" x14ac:dyDescent="0.25">
      <c r="A1195" s="205"/>
      <c r="F1195" s="33" t="str">
        <f>IFERROR(VLOOKUP(D1195,'Tabelas auxiliares'!$A$3:$B$62,2,FALSE),"")</f>
        <v/>
      </c>
      <c r="G1195" s="33" t="str">
        <f>IFERROR(VLOOKUP($B1195,'Tabelas auxiliares'!$A$66:$C$106,2,FALSE),"")</f>
        <v/>
      </c>
      <c r="H1195" s="33" t="str">
        <f>IFERROR(VLOOKUP($B1195,'Tabelas auxiliares'!$A$66:$C$106,3,FALSE),"")</f>
        <v/>
      </c>
      <c r="I1195" s="205"/>
      <c r="J1195" s="205"/>
      <c r="K1195" s="205"/>
      <c r="L1195" s="205"/>
      <c r="M1195" s="205"/>
      <c r="N1195" s="205"/>
      <c r="O1195" s="205"/>
      <c r="P1195" s="205"/>
      <c r="Q1195" s="205"/>
      <c r="R1195" s="205"/>
      <c r="S1195" s="205"/>
      <c r="T1195" s="205"/>
      <c r="U1195" s="205"/>
      <c r="V1195" s="205"/>
      <c r="W1195" s="205"/>
      <c r="X1195" s="205"/>
      <c r="Y1195" s="33" t="str">
        <f t="shared" si="58"/>
        <v/>
      </c>
      <c r="Z1195" s="33" t="str">
        <f>IF(T1195="","",IF(AND(T1195&lt;&gt;'Tabelas auxiliares'!$B$240,T1195&lt;&gt;'Tabelas auxiliares'!$B$241,T1195&lt;&gt;'Tabelas auxiliares'!$C$240,T1195&lt;&gt;'Tabelas auxiliares'!$C$241,T1195&lt;&gt;'Tabelas auxiliares'!$D$240),"FOLHA DE PESSOAL",IF(Y1195='Tabelas auxiliares'!$A$241,"CUSTEIO",IF(Y1195='Tabelas auxiliares'!$A$240,"INVESTIMENTO","ERRO - VERIFICAR"))))</f>
        <v/>
      </c>
      <c r="AA1195" s="46" t="str">
        <f t="shared" si="59"/>
        <v/>
      </c>
      <c r="AB1195" s="207"/>
      <c r="AC1195" s="205"/>
      <c r="AD1195" s="26"/>
      <c r="AE1195" s="54" t="str">
        <f t="shared" si="57"/>
        <v/>
      </c>
      <c r="AF1195" s="54"/>
      <c r="AG1195" s="54"/>
      <c r="AH1195" s="54"/>
      <c r="AI1195" s="54"/>
      <c r="AJ1195" s="54"/>
      <c r="AK1195" s="54"/>
      <c r="AL1195" s="54"/>
      <c r="AM1195" s="54"/>
      <c r="AN1195" s="54"/>
      <c r="AO1195" s="54"/>
      <c r="AP1195" s="54"/>
    </row>
    <row r="1196" spans="1:42" x14ac:dyDescent="0.25">
      <c r="A1196" s="205"/>
      <c r="F1196" s="33" t="str">
        <f>IFERROR(VLOOKUP(D1196,'Tabelas auxiliares'!$A$3:$B$62,2,FALSE),"")</f>
        <v/>
      </c>
      <c r="G1196" s="33" t="str">
        <f>IFERROR(VLOOKUP($B1196,'Tabelas auxiliares'!$A$66:$C$106,2,FALSE),"")</f>
        <v/>
      </c>
      <c r="H1196" s="33" t="str">
        <f>IFERROR(VLOOKUP($B1196,'Tabelas auxiliares'!$A$66:$C$106,3,FALSE),"")</f>
        <v/>
      </c>
      <c r="I1196" s="205"/>
      <c r="J1196" s="205"/>
      <c r="K1196" s="205"/>
      <c r="L1196" s="205"/>
      <c r="M1196" s="205"/>
      <c r="N1196" s="205"/>
      <c r="O1196" s="205"/>
      <c r="P1196" s="205"/>
      <c r="Q1196" s="205"/>
      <c r="R1196" s="205"/>
      <c r="S1196" s="205"/>
      <c r="T1196" s="205"/>
      <c r="U1196" s="205"/>
      <c r="V1196" s="205"/>
      <c r="W1196" s="205"/>
      <c r="X1196" s="205"/>
      <c r="Y1196" s="33" t="str">
        <f t="shared" si="58"/>
        <v/>
      </c>
      <c r="Z1196" s="33" t="str">
        <f>IF(T1196="","",IF(AND(T1196&lt;&gt;'Tabelas auxiliares'!$B$240,T1196&lt;&gt;'Tabelas auxiliares'!$B$241,T1196&lt;&gt;'Tabelas auxiliares'!$C$240,T1196&lt;&gt;'Tabelas auxiliares'!$C$241,T1196&lt;&gt;'Tabelas auxiliares'!$D$240),"FOLHA DE PESSOAL",IF(Y1196='Tabelas auxiliares'!$A$241,"CUSTEIO",IF(Y1196='Tabelas auxiliares'!$A$240,"INVESTIMENTO","ERRO - VERIFICAR"))))</f>
        <v/>
      </c>
      <c r="AA1196" s="46" t="str">
        <f t="shared" si="59"/>
        <v/>
      </c>
      <c r="AB1196" s="207"/>
      <c r="AC1196" s="205"/>
      <c r="AD1196" s="26"/>
      <c r="AE1196" s="54" t="str">
        <f t="shared" si="57"/>
        <v/>
      </c>
      <c r="AF1196" s="54"/>
      <c r="AG1196" s="54"/>
      <c r="AH1196" s="54"/>
      <c r="AI1196" s="54"/>
      <c r="AJ1196" s="54"/>
      <c r="AK1196" s="54"/>
      <c r="AL1196" s="54"/>
      <c r="AM1196" s="54"/>
      <c r="AN1196" s="54"/>
      <c r="AO1196" s="54"/>
      <c r="AP1196" s="54"/>
    </row>
    <row r="1197" spans="1:42" x14ac:dyDescent="0.25">
      <c r="A1197" s="205"/>
      <c r="F1197" s="33" t="str">
        <f>IFERROR(VLOOKUP(D1197,'Tabelas auxiliares'!$A$3:$B$62,2,FALSE),"")</f>
        <v/>
      </c>
      <c r="G1197" s="33" t="str">
        <f>IFERROR(VLOOKUP($B1197,'Tabelas auxiliares'!$A$66:$C$106,2,FALSE),"")</f>
        <v/>
      </c>
      <c r="H1197" s="33" t="str">
        <f>IFERROR(VLOOKUP($B1197,'Tabelas auxiliares'!$A$66:$C$106,3,FALSE),"")</f>
        <v/>
      </c>
      <c r="I1197" s="205"/>
      <c r="J1197" s="205"/>
      <c r="K1197" s="205"/>
      <c r="L1197" s="205"/>
      <c r="M1197" s="205"/>
      <c r="N1197" s="205"/>
      <c r="O1197" s="205"/>
      <c r="P1197" s="205"/>
      <c r="Q1197" s="205"/>
      <c r="R1197" s="205"/>
      <c r="S1197" s="205"/>
      <c r="T1197" s="205"/>
      <c r="U1197" s="205"/>
      <c r="V1197" s="205"/>
      <c r="W1197" s="205"/>
      <c r="X1197" s="205"/>
      <c r="Y1197" s="33" t="str">
        <f t="shared" si="58"/>
        <v/>
      </c>
      <c r="Z1197" s="33" t="str">
        <f>IF(T1197="","",IF(AND(T1197&lt;&gt;'Tabelas auxiliares'!$B$240,T1197&lt;&gt;'Tabelas auxiliares'!$B$241,T1197&lt;&gt;'Tabelas auxiliares'!$C$240,T1197&lt;&gt;'Tabelas auxiliares'!$C$241,T1197&lt;&gt;'Tabelas auxiliares'!$D$240),"FOLHA DE PESSOAL",IF(Y1197='Tabelas auxiliares'!$A$241,"CUSTEIO",IF(Y1197='Tabelas auxiliares'!$A$240,"INVESTIMENTO","ERRO - VERIFICAR"))))</f>
        <v/>
      </c>
      <c r="AA1197" s="46" t="str">
        <f t="shared" si="59"/>
        <v/>
      </c>
      <c r="AB1197" s="207"/>
      <c r="AC1197" s="205"/>
      <c r="AD1197" s="26"/>
      <c r="AE1197" s="54" t="str">
        <f t="shared" si="57"/>
        <v/>
      </c>
      <c r="AF1197" s="54"/>
      <c r="AG1197" s="54"/>
      <c r="AH1197" s="54"/>
      <c r="AI1197" s="54"/>
      <c r="AJ1197" s="54"/>
      <c r="AK1197" s="54"/>
      <c r="AL1197" s="54"/>
      <c r="AM1197" s="54"/>
      <c r="AN1197" s="54"/>
      <c r="AO1197" s="54"/>
      <c r="AP1197" s="54"/>
    </row>
    <row r="1198" spans="1:42" x14ac:dyDescent="0.25">
      <c r="A1198" s="205"/>
      <c r="F1198" s="33" t="str">
        <f>IFERROR(VLOOKUP(D1198,'Tabelas auxiliares'!$A$3:$B$62,2,FALSE),"")</f>
        <v/>
      </c>
      <c r="G1198" s="33" t="str">
        <f>IFERROR(VLOOKUP($B1198,'Tabelas auxiliares'!$A$66:$C$106,2,FALSE),"")</f>
        <v/>
      </c>
      <c r="H1198" s="33" t="str">
        <f>IFERROR(VLOOKUP($B1198,'Tabelas auxiliares'!$A$66:$C$106,3,FALSE),"")</f>
        <v/>
      </c>
      <c r="I1198" s="205"/>
      <c r="J1198" s="205"/>
      <c r="K1198" s="205"/>
      <c r="L1198" s="205"/>
      <c r="M1198" s="205"/>
      <c r="N1198" s="205"/>
      <c r="O1198" s="205"/>
      <c r="P1198" s="205"/>
      <c r="Q1198" s="205"/>
      <c r="R1198" s="205"/>
      <c r="S1198" s="205"/>
      <c r="T1198" s="205"/>
      <c r="U1198" s="205"/>
      <c r="V1198" s="205"/>
      <c r="W1198" s="205"/>
      <c r="X1198" s="205"/>
      <c r="Y1198" s="33" t="str">
        <f t="shared" si="58"/>
        <v/>
      </c>
      <c r="Z1198" s="33" t="str">
        <f>IF(T1198="","",IF(AND(T1198&lt;&gt;'Tabelas auxiliares'!$B$240,T1198&lt;&gt;'Tabelas auxiliares'!$B$241,T1198&lt;&gt;'Tabelas auxiliares'!$C$240,T1198&lt;&gt;'Tabelas auxiliares'!$C$241,T1198&lt;&gt;'Tabelas auxiliares'!$D$240),"FOLHA DE PESSOAL",IF(Y1198='Tabelas auxiliares'!$A$241,"CUSTEIO",IF(Y1198='Tabelas auxiliares'!$A$240,"INVESTIMENTO","ERRO - VERIFICAR"))))</f>
        <v/>
      </c>
      <c r="AA1198" s="46" t="str">
        <f t="shared" si="59"/>
        <v/>
      </c>
      <c r="AB1198" s="207"/>
      <c r="AC1198" s="205"/>
      <c r="AD1198" s="26"/>
      <c r="AE1198" s="54" t="str">
        <f t="shared" si="57"/>
        <v/>
      </c>
      <c r="AF1198" s="54"/>
      <c r="AG1198" s="54"/>
      <c r="AH1198" s="54"/>
      <c r="AI1198" s="54"/>
      <c r="AJ1198" s="54"/>
      <c r="AK1198" s="54"/>
      <c r="AL1198" s="54"/>
      <c r="AM1198" s="54"/>
      <c r="AN1198" s="54"/>
      <c r="AO1198" s="54"/>
      <c r="AP1198" s="54"/>
    </row>
    <row r="1199" spans="1:42" x14ac:dyDescent="0.25">
      <c r="A1199" s="205"/>
      <c r="F1199" s="33" t="str">
        <f>IFERROR(VLOOKUP(D1199,'Tabelas auxiliares'!$A$3:$B$62,2,FALSE),"")</f>
        <v/>
      </c>
      <c r="G1199" s="33" t="str">
        <f>IFERROR(VLOOKUP($B1199,'Tabelas auxiliares'!$A$66:$C$106,2,FALSE),"")</f>
        <v/>
      </c>
      <c r="H1199" s="33" t="str">
        <f>IFERROR(VLOOKUP($B1199,'Tabelas auxiliares'!$A$66:$C$106,3,FALSE),"")</f>
        <v/>
      </c>
      <c r="I1199" s="205"/>
      <c r="J1199" s="205"/>
      <c r="K1199" s="205"/>
      <c r="L1199" s="205"/>
      <c r="M1199" s="205"/>
      <c r="N1199" s="205"/>
      <c r="O1199" s="205"/>
      <c r="P1199" s="205"/>
      <c r="Q1199" s="205"/>
      <c r="R1199" s="205"/>
      <c r="S1199" s="205"/>
      <c r="T1199" s="205"/>
      <c r="U1199" s="205"/>
      <c r="V1199" s="205"/>
      <c r="W1199" s="205"/>
      <c r="X1199" s="205"/>
      <c r="Y1199" s="33" t="str">
        <f t="shared" si="58"/>
        <v/>
      </c>
      <c r="Z1199" s="33" t="str">
        <f>IF(T1199="","",IF(AND(T1199&lt;&gt;'Tabelas auxiliares'!$B$240,T1199&lt;&gt;'Tabelas auxiliares'!$B$241,T1199&lt;&gt;'Tabelas auxiliares'!$C$240,T1199&lt;&gt;'Tabelas auxiliares'!$C$241,T1199&lt;&gt;'Tabelas auxiliares'!$D$240),"FOLHA DE PESSOAL",IF(Y1199='Tabelas auxiliares'!$A$241,"CUSTEIO",IF(Y1199='Tabelas auxiliares'!$A$240,"INVESTIMENTO","ERRO - VERIFICAR"))))</f>
        <v/>
      </c>
      <c r="AA1199" s="46" t="str">
        <f t="shared" si="59"/>
        <v/>
      </c>
      <c r="AB1199" s="207"/>
      <c r="AC1199" s="205"/>
      <c r="AD1199" s="26"/>
      <c r="AE1199" s="54" t="str">
        <f t="shared" si="57"/>
        <v/>
      </c>
      <c r="AF1199" s="54"/>
      <c r="AG1199" s="54"/>
      <c r="AH1199" s="54"/>
      <c r="AI1199" s="54"/>
      <c r="AJ1199" s="54"/>
      <c r="AK1199" s="54"/>
      <c r="AL1199" s="54"/>
      <c r="AM1199" s="54"/>
      <c r="AN1199" s="54"/>
      <c r="AO1199" s="54"/>
      <c r="AP1199" s="54"/>
    </row>
    <row r="1200" spans="1:42" x14ac:dyDescent="0.25">
      <c r="A1200" s="205"/>
      <c r="F1200" s="33" t="str">
        <f>IFERROR(VLOOKUP(D1200,'Tabelas auxiliares'!$A$3:$B$62,2,FALSE),"")</f>
        <v/>
      </c>
      <c r="G1200" s="33" t="str">
        <f>IFERROR(VLOOKUP($B1200,'Tabelas auxiliares'!$A$66:$C$106,2,FALSE),"")</f>
        <v/>
      </c>
      <c r="H1200" s="33" t="str">
        <f>IFERROR(VLOOKUP($B1200,'Tabelas auxiliares'!$A$66:$C$106,3,FALSE),"")</f>
        <v/>
      </c>
      <c r="I1200" s="205"/>
      <c r="J1200" s="205"/>
      <c r="K1200" s="205"/>
      <c r="L1200" s="205"/>
      <c r="M1200" s="205"/>
      <c r="N1200" s="205"/>
      <c r="O1200" s="205"/>
      <c r="P1200" s="205"/>
      <c r="Q1200" s="205"/>
      <c r="R1200" s="205"/>
      <c r="S1200" s="205"/>
      <c r="T1200" s="205"/>
      <c r="U1200" s="205"/>
      <c r="V1200" s="205"/>
      <c r="W1200" s="205"/>
      <c r="X1200" s="205"/>
      <c r="Y1200" s="33" t="str">
        <f t="shared" si="58"/>
        <v/>
      </c>
      <c r="Z1200" s="33" t="str">
        <f>IF(T1200="","",IF(AND(T1200&lt;&gt;'Tabelas auxiliares'!$B$240,T1200&lt;&gt;'Tabelas auxiliares'!$B$241,T1200&lt;&gt;'Tabelas auxiliares'!$C$240,T1200&lt;&gt;'Tabelas auxiliares'!$C$241,T1200&lt;&gt;'Tabelas auxiliares'!$D$240),"FOLHA DE PESSOAL",IF(Y1200='Tabelas auxiliares'!$A$241,"CUSTEIO",IF(Y1200='Tabelas auxiliares'!$A$240,"INVESTIMENTO","ERRO - VERIFICAR"))))</f>
        <v/>
      </c>
      <c r="AA1200" s="46" t="str">
        <f t="shared" si="59"/>
        <v/>
      </c>
      <c r="AB1200" s="207"/>
      <c r="AC1200" s="205"/>
      <c r="AD1200" s="26"/>
      <c r="AE1200" s="54" t="str">
        <f t="shared" si="57"/>
        <v/>
      </c>
      <c r="AF1200" s="54"/>
      <c r="AG1200" s="54"/>
      <c r="AH1200" s="54"/>
      <c r="AI1200" s="54"/>
      <c r="AJ1200" s="54"/>
      <c r="AK1200" s="54"/>
      <c r="AL1200" s="54"/>
      <c r="AM1200" s="54"/>
      <c r="AN1200" s="54"/>
      <c r="AO1200" s="54"/>
      <c r="AP1200" s="54"/>
    </row>
    <row r="1201" spans="1:42" x14ac:dyDescent="0.25">
      <c r="A1201" s="205"/>
      <c r="F1201" s="33" t="str">
        <f>IFERROR(VLOOKUP(D1201,'Tabelas auxiliares'!$A$3:$B$62,2,FALSE),"")</f>
        <v/>
      </c>
      <c r="G1201" s="33" t="str">
        <f>IFERROR(VLOOKUP($B1201,'Tabelas auxiliares'!$A$66:$C$106,2,FALSE),"")</f>
        <v/>
      </c>
      <c r="H1201" s="33" t="str">
        <f>IFERROR(VLOOKUP($B1201,'Tabelas auxiliares'!$A$66:$C$106,3,FALSE),"")</f>
        <v/>
      </c>
      <c r="I1201" s="205"/>
      <c r="J1201" s="205"/>
      <c r="K1201" s="205"/>
      <c r="L1201" s="205"/>
      <c r="M1201" s="205"/>
      <c r="N1201" s="205"/>
      <c r="O1201" s="205"/>
      <c r="P1201" s="205"/>
      <c r="Q1201" s="205"/>
      <c r="R1201" s="205"/>
      <c r="S1201" s="205"/>
      <c r="T1201" s="205"/>
      <c r="U1201" s="205"/>
      <c r="V1201" s="205"/>
      <c r="W1201" s="205"/>
      <c r="X1201" s="205"/>
      <c r="Y1201" s="33" t="str">
        <f t="shared" si="58"/>
        <v/>
      </c>
      <c r="Z1201" s="33" t="str">
        <f>IF(T1201="","",IF(AND(T1201&lt;&gt;'Tabelas auxiliares'!$B$240,T1201&lt;&gt;'Tabelas auxiliares'!$B$241,T1201&lt;&gt;'Tabelas auxiliares'!$C$240,T1201&lt;&gt;'Tabelas auxiliares'!$C$241,T1201&lt;&gt;'Tabelas auxiliares'!$D$240),"FOLHA DE PESSOAL",IF(Y1201='Tabelas auxiliares'!$A$241,"CUSTEIO",IF(Y1201='Tabelas auxiliares'!$A$240,"INVESTIMENTO","ERRO - VERIFICAR"))))</f>
        <v/>
      </c>
      <c r="AA1201" s="46" t="str">
        <f t="shared" si="59"/>
        <v/>
      </c>
      <c r="AB1201" s="207"/>
      <c r="AC1201" s="205"/>
      <c r="AD1201" s="26"/>
      <c r="AE1201" s="54" t="str">
        <f t="shared" si="57"/>
        <v/>
      </c>
      <c r="AF1201" s="54"/>
      <c r="AG1201" s="54"/>
      <c r="AH1201" s="54"/>
      <c r="AI1201" s="54"/>
      <c r="AJ1201" s="54"/>
      <c r="AK1201" s="54"/>
      <c r="AL1201" s="54"/>
      <c r="AM1201" s="54"/>
      <c r="AN1201" s="54"/>
      <c r="AO1201" s="54"/>
      <c r="AP1201" s="54"/>
    </row>
    <row r="1202" spans="1:42" x14ac:dyDescent="0.25">
      <c r="A1202" s="205"/>
      <c r="F1202" s="33" t="str">
        <f>IFERROR(VLOOKUP(D1202,'Tabelas auxiliares'!$A$3:$B$62,2,FALSE),"")</f>
        <v/>
      </c>
      <c r="G1202" s="33" t="str">
        <f>IFERROR(VLOOKUP($B1202,'Tabelas auxiliares'!$A$66:$C$106,2,FALSE),"")</f>
        <v/>
      </c>
      <c r="H1202" s="33" t="str">
        <f>IFERROR(VLOOKUP($B1202,'Tabelas auxiliares'!$A$66:$C$106,3,FALSE),"")</f>
        <v/>
      </c>
      <c r="I1202" s="205"/>
      <c r="J1202" s="205"/>
      <c r="K1202" s="205"/>
      <c r="L1202" s="205"/>
      <c r="M1202" s="205"/>
      <c r="N1202" s="205"/>
      <c r="O1202" s="205"/>
      <c r="P1202" s="205"/>
      <c r="Q1202" s="205"/>
      <c r="R1202" s="205"/>
      <c r="S1202" s="205"/>
      <c r="T1202" s="205"/>
      <c r="U1202" s="205"/>
      <c r="V1202" s="205"/>
      <c r="W1202" s="205"/>
      <c r="X1202" s="205"/>
      <c r="Y1202" s="33" t="str">
        <f t="shared" si="58"/>
        <v/>
      </c>
      <c r="Z1202" s="33" t="str">
        <f>IF(T1202="","",IF(AND(T1202&lt;&gt;'Tabelas auxiliares'!$B$240,T1202&lt;&gt;'Tabelas auxiliares'!$B$241,T1202&lt;&gt;'Tabelas auxiliares'!$C$240,T1202&lt;&gt;'Tabelas auxiliares'!$C$241,T1202&lt;&gt;'Tabelas auxiliares'!$D$240),"FOLHA DE PESSOAL",IF(Y1202='Tabelas auxiliares'!$A$241,"CUSTEIO",IF(Y1202='Tabelas auxiliares'!$A$240,"INVESTIMENTO","ERRO - VERIFICAR"))))</f>
        <v/>
      </c>
      <c r="AA1202" s="46" t="str">
        <f t="shared" si="59"/>
        <v/>
      </c>
      <c r="AB1202" s="207"/>
      <c r="AC1202" s="205"/>
      <c r="AD1202" s="26"/>
      <c r="AE1202" s="54" t="str">
        <f t="shared" si="57"/>
        <v/>
      </c>
      <c r="AF1202" s="54"/>
      <c r="AG1202" s="54"/>
      <c r="AH1202" s="54"/>
      <c r="AI1202" s="54"/>
      <c r="AJ1202" s="54"/>
      <c r="AK1202" s="54"/>
      <c r="AL1202" s="54"/>
      <c r="AM1202" s="54"/>
      <c r="AN1202" s="54"/>
      <c r="AO1202" s="54"/>
      <c r="AP1202" s="54"/>
    </row>
    <row r="1203" spans="1:42" x14ac:dyDescent="0.25">
      <c r="A1203" s="205"/>
      <c r="F1203" s="33" t="str">
        <f>IFERROR(VLOOKUP(D1203,'Tabelas auxiliares'!$A$3:$B$62,2,FALSE),"")</f>
        <v/>
      </c>
      <c r="G1203" s="33" t="str">
        <f>IFERROR(VLOOKUP($B1203,'Tabelas auxiliares'!$A$66:$C$106,2,FALSE),"")</f>
        <v/>
      </c>
      <c r="H1203" s="33" t="str">
        <f>IFERROR(VLOOKUP($B1203,'Tabelas auxiliares'!$A$66:$C$106,3,FALSE),"")</f>
        <v/>
      </c>
      <c r="I1203" s="205"/>
      <c r="J1203" s="205"/>
      <c r="K1203" s="205"/>
      <c r="L1203" s="205"/>
      <c r="M1203" s="205"/>
      <c r="N1203" s="205"/>
      <c r="O1203" s="205"/>
      <c r="P1203" s="205"/>
      <c r="Q1203" s="205"/>
      <c r="R1203" s="205"/>
      <c r="S1203" s="205"/>
      <c r="T1203" s="205"/>
      <c r="U1203" s="205"/>
      <c r="V1203" s="205"/>
      <c r="W1203" s="205"/>
      <c r="X1203" s="205"/>
      <c r="Y1203" s="33" t="str">
        <f t="shared" si="58"/>
        <v/>
      </c>
      <c r="Z1203" s="33" t="str">
        <f>IF(T1203="","",IF(AND(T1203&lt;&gt;'Tabelas auxiliares'!$B$240,T1203&lt;&gt;'Tabelas auxiliares'!$B$241,T1203&lt;&gt;'Tabelas auxiliares'!$C$240,T1203&lt;&gt;'Tabelas auxiliares'!$C$241,T1203&lt;&gt;'Tabelas auxiliares'!$D$240),"FOLHA DE PESSOAL",IF(Y1203='Tabelas auxiliares'!$A$241,"CUSTEIO",IF(Y1203='Tabelas auxiliares'!$A$240,"INVESTIMENTO","ERRO - VERIFICAR"))))</f>
        <v/>
      </c>
      <c r="AA1203" s="46" t="str">
        <f t="shared" si="59"/>
        <v/>
      </c>
      <c r="AB1203" s="205"/>
      <c r="AC1203" s="207"/>
      <c r="AD1203" s="26"/>
      <c r="AE1203" s="54" t="str">
        <f t="shared" si="57"/>
        <v/>
      </c>
      <c r="AF1203" s="54"/>
      <c r="AG1203" s="54"/>
      <c r="AH1203" s="54"/>
      <c r="AI1203" s="54"/>
      <c r="AJ1203" s="54"/>
      <c r="AK1203" s="54"/>
      <c r="AL1203" s="54"/>
      <c r="AM1203" s="54"/>
      <c r="AN1203" s="54"/>
      <c r="AO1203" s="54"/>
      <c r="AP1203" s="54"/>
    </row>
    <row r="1204" spans="1:42" x14ac:dyDescent="0.25">
      <c r="A1204" s="205"/>
      <c r="F1204" s="33" t="str">
        <f>IFERROR(VLOOKUP(D1204,'Tabelas auxiliares'!$A$3:$B$62,2,FALSE),"")</f>
        <v/>
      </c>
      <c r="G1204" s="33" t="str">
        <f>IFERROR(VLOOKUP($B1204,'Tabelas auxiliares'!$A$66:$C$106,2,FALSE),"")</f>
        <v/>
      </c>
      <c r="H1204" s="33" t="str">
        <f>IFERROR(VLOOKUP($B1204,'Tabelas auxiliares'!$A$66:$C$106,3,FALSE),"")</f>
        <v/>
      </c>
      <c r="I1204" s="205"/>
      <c r="J1204" s="205"/>
      <c r="K1204" s="205"/>
      <c r="L1204" s="205"/>
      <c r="M1204" s="205"/>
      <c r="N1204" s="205"/>
      <c r="O1204" s="205"/>
      <c r="P1204" s="205"/>
      <c r="Q1204" s="205"/>
      <c r="R1204" s="205"/>
      <c r="S1204" s="205"/>
      <c r="T1204" s="205"/>
      <c r="U1204" s="205"/>
      <c r="V1204" s="205"/>
      <c r="W1204" s="205"/>
      <c r="X1204" s="205"/>
      <c r="Y1204" s="33" t="str">
        <f t="shared" si="58"/>
        <v/>
      </c>
      <c r="Z1204" s="33" t="str">
        <f>IF(T1204="","",IF(AND(T1204&lt;&gt;'Tabelas auxiliares'!$B$240,T1204&lt;&gt;'Tabelas auxiliares'!$B$241,T1204&lt;&gt;'Tabelas auxiliares'!$C$240,T1204&lt;&gt;'Tabelas auxiliares'!$C$241,T1204&lt;&gt;'Tabelas auxiliares'!$D$240),"FOLHA DE PESSOAL",IF(Y1204='Tabelas auxiliares'!$A$241,"CUSTEIO",IF(Y1204='Tabelas auxiliares'!$A$240,"INVESTIMENTO","ERRO - VERIFICAR"))))</f>
        <v/>
      </c>
      <c r="AA1204" s="46" t="str">
        <f t="shared" si="59"/>
        <v/>
      </c>
      <c r="AB1204" s="205"/>
      <c r="AC1204" s="207"/>
      <c r="AD1204" s="26"/>
      <c r="AE1204" s="54" t="str">
        <f t="shared" ref="AE1204:AE1253" si="60">LEFT(X1204,4)</f>
        <v/>
      </c>
      <c r="AF1204" s="54"/>
      <c r="AG1204" s="54"/>
      <c r="AH1204" s="54"/>
      <c r="AI1204" s="54"/>
      <c r="AJ1204" s="54"/>
      <c r="AK1204" s="54"/>
      <c r="AL1204" s="54"/>
      <c r="AM1204" s="54"/>
      <c r="AN1204" s="54"/>
      <c r="AO1204" s="54"/>
      <c r="AP1204" s="54"/>
    </row>
    <row r="1205" spans="1:42" x14ac:dyDescent="0.25">
      <c r="A1205" s="205"/>
      <c r="F1205" s="33" t="str">
        <f>IFERROR(VLOOKUP(D1205,'Tabelas auxiliares'!$A$3:$B$62,2,FALSE),"")</f>
        <v/>
      </c>
      <c r="G1205" s="33" t="str">
        <f>IFERROR(VLOOKUP($B1205,'Tabelas auxiliares'!$A$66:$C$106,2,FALSE),"")</f>
        <v/>
      </c>
      <c r="H1205" s="33" t="str">
        <f>IFERROR(VLOOKUP($B1205,'Tabelas auxiliares'!$A$66:$C$106,3,FALSE),"")</f>
        <v/>
      </c>
      <c r="I1205" s="205"/>
      <c r="J1205" s="205"/>
      <c r="K1205" s="205"/>
      <c r="L1205" s="205"/>
      <c r="M1205" s="205"/>
      <c r="N1205" s="205"/>
      <c r="O1205" s="205"/>
      <c r="P1205" s="205"/>
      <c r="Q1205" s="205"/>
      <c r="R1205" s="205"/>
      <c r="S1205" s="205"/>
      <c r="T1205" s="205"/>
      <c r="U1205" s="205"/>
      <c r="V1205" s="205"/>
      <c r="W1205" s="205"/>
      <c r="X1205" s="205"/>
      <c r="Y1205" s="33" t="str">
        <f t="shared" si="58"/>
        <v/>
      </c>
      <c r="Z1205" s="33" t="str">
        <f>IF(T1205="","",IF(AND(T1205&lt;&gt;'Tabelas auxiliares'!$B$240,T1205&lt;&gt;'Tabelas auxiliares'!$B$241,T1205&lt;&gt;'Tabelas auxiliares'!$C$240,T1205&lt;&gt;'Tabelas auxiliares'!$C$241,T1205&lt;&gt;'Tabelas auxiliares'!$D$240),"FOLHA DE PESSOAL",IF(Y1205='Tabelas auxiliares'!$A$241,"CUSTEIO",IF(Y1205='Tabelas auxiliares'!$A$240,"INVESTIMENTO","ERRO - VERIFICAR"))))</f>
        <v/>
      </c>
      <c r="AA1205" s="46" t="str">
        <f t="shared" si="59"/>
        <v/>
      </c>
      <c r="AB1205" s="205"/>
      <c r="AC1205" s="207"/>
      <c r="AD1205" s="26"/>
      <c r="AE1205" s="54" t="str">
        <f t="shared" si="60"/>
        <v/>
      </c>
      <c r="AF1205" s="54"/>
      <c r="AG1205" s="54"/>
      <c r="AH1205" s="54"/>
      <c r="AI1205" s="54"/>
      <c r="AJ1205" s="54"/>
      <c r="AK1205" s="54"/>
      <c r="AL1205" s="54"/>
      <c r="AM1205" s="54"/>
      <c r="AN1205" s="54"/>
      <c r="AO1205" s="54"/>
      <c r="AP1205" s="54"/>
    </row>
    <row r="1206" spans="1:42" x14ac:dyDescent="0.25">
      <c r="A1206" s="205"/>
      <c r="F1206" s="33" t="str">
        <f>IFERROR(VLOOKUP(D1206,'Tabelas auxiliares'!$A$3:$B$62,2,FALSE),"")</f>
        <v/>
      </c>
      <c r="G1206" s="33" t="str">
        <f>IFERROR(VLOOKUP($B1206,'Tabelas auxiliares'!$A$66:$C$106,2,FALSE),"")</f>
        <v/>
      </c>
      <c r="H1206" s="33" t="str">
        <f>IFERROR(VLOOKUP($B1206,'Tabelas auxiliares'!$A$66:$C$106,3,FALSE),"")</f>
        <v/>
      </c>
      <c r="I1206" s="205"/>
      <c r="J1206" s="205"/>
      <c r="K1206" s="205"/>
      <c r="L1206" s="205"/>
      <c r="M1206" s="205"/>
      <c r="N1206" s="205"/>
      <c r="O1206" s="205"/>
      <c r="P1206" s="205"/>
      <c r="Q1206" s="205"/>
      <c r="R1206" s="205"/>
      <c r="S1206" s="205"/>
      <c r="T1206" s="205"/>
      <c r="U1206" s="205"/>
      <c r="V1206" s="205"/>
      <c r="W1206" s="205"/>
      <c r="X1206" s="205"/>
      <c r="Y1206" s="33" t="str">
        <f t="shared" si="58"/>
        <v/>
      </c>
      <c r="Z1206" s="33" t="str">
        <f>IF(T1206="","",IF(AND(T1206&lt;&gt;'Tabelas auxiliares'!$B$240,T1206&lt;&gt;'Tabelas auxiliares'!$B$241,T1206&lt;&gt;'Tabelas auxiliares'!$C$240,T1206&lt;&gt;'Tabelas auxiliares'!$C$241,T1206&lt;&gt;'Tabelas auxiliares'!$D$240),"FOLHA DE PESSOAL",IF(Y1206='Tabelas auxiliares'!$A$241,"CUSTEIO",IF(Y1206='Tabelas auxiliares'!$A$240,"INVESTIMENTO","ERRO - VERIFICAR"))))</f>
        <v/>
      </c>
      <c r="AA1206" s="46" t="str">
        <f t="shared" si="59"/>
        <v/>
      </c>
      <c r="AB1206" s="205"/>
      <c r="AC1206" s="207"/>
      <c r="AD1206" s="26"/>
      <c r="AE1206" s="54" t="str">
        <f t="shared" si="60"/>
        <v/>
      </c>
      <c r="AF1206" s="54"/>
      <c r="AG1206" s="54"/>
      <c r="AH1206" s="54"/>
      <c r="AI1206" s="54"/>
      <c r="AJ1206" s="54"/>
      <c r="AK1206" s="54"/>
      <c r="AL1206" s="54"/>
      <c r="AM1206" s="54"/>
      <c r="AN1206" s="54"/>
      <c r="AO1206" s="54"/>
      <c r="AP1206" s="54"/>
    </row>
    <row r="1207" spans="1:42" x14ac:dyDescent="0.25">
      <c r="A1207" s="205"/>
      <c r="F1207" s="33" t="str">
        <f>IFERROR(VLOOKUP(D1207,'Tabelas auxiliares'!$A$3:$B$62,2,FALSE),"")</f>
        <v/>
      </c>
      <c r="G1207" s="33" t="str">
        <f>IFERROR(VLOOKUP($B1207,'Tabelas auxiliares'!$A$66:$C$106,2,FALSE),"")</f>
        <v/>
      </c>
      <c r="H1207" s="33" t="str">
        <f>IFERROR(VLOOKUP($B1207,'Tabelas auxiliares'!$A$66:$C$106,3,FALSE),"")</f>
        <v/>
      </c>
      <c r="I1207" s="205"/>
      <c r="J1207" s="205"/>
      <c r="K1207" s="205"/>
      <c r="L1207" s="205"/>
      <c r="M1207" s="205"/>
      <c r="N1207" s="205"/>
      <c r="O1207" s="205"/>
      <c r="P1207" s="205"/>
      <c r="Q1207" s="205"/>
      <c r="R1207" s="205"/>
      <c r="S1207" s="205"/>
      <c r="T1207" s="205"/>
      <c r="U1207" s="205"/>
      <c r="V1207" s="205"/>
      <c r="W1207" s="205"/>
      <c r="X1207" s="205"/>
      <c r="Y1207" s="33" t="str">
        <f t="shared" si="58"/>
        <v/>
      </c>
      <c r="Z1207" s="33" t="str">
        <f>IF(T1207="","",IF(AND(T1207&lt;&gt;'Tabelas auxiliares'!$B$240,T1207&lt;&gt;'Tabelas auxiliares'!$B$241,T1207&lt;&gt;'Tabelas auxiliares'!$C$240,T1207&lt;&gt;'Tabelas auxiliares'!$C$241,T1207&lt;&gt;'Tabelas auxiliares'!$D$240),"FOLHA DE PESSOAL",IF(Y1207='Tabelas auxiliares'!$A$241,"CUSTEIO",IF(Y1207='Tabelas auxiliares'!$A$240,"INVESTIMENTO","ERRO - VERIFICAR"))))</f>
        <v/>
      </c>
      <c r="AA1207" s="46" t="str">
        <f t="shared" si="59"/>
        <v/>
      </c>
      <c r="AB1207" s="205"/>
      <c r="AC1207" s="207"/>
      <c r="AD1207" s="26"/>
      <c r="AE1207" s="54" t="str">
        <f t="shared" si="60"/>
        <v/>
      </c>
      <c r="AF1207" s="54"/>
      <c r="AG1207" s="54"/>
      <c r="AH1207" s="54"/>
      <c r="AI1207" s="54"/>
      <c r="AJ1207" s="54"/>
      <c r="AK1207" s="54"/>
      <c r="AL1207" s="54"/>
      <c r="AM1207" s="54"/>
      <c r="AN1207" s="54"/>
      <c r="AO1207" s="54"/>
      <c r="AP1207" s="54"/>
    </row>
    <row r="1208" spans="1:42" x14ac:dyDescent="0.25">
      <c r="A1208" s="205"/>
      <c r="F1208" s="33" t="str">
        <f>IFERROR(VLOOKUP(D1208,'Tabelas auxiliares'!$A$3:$B$62,2,FALSE),"")</f>
        <v/>
      </c>
      <c r="G1208" s="33" t="str">
        <f>IFERROR(VLOOKUP($B1208,'Tabelas auxiliares'!$A$66:$C$106,2,FALSE),"")</f>
        <v/>
      </c>
      <c r="H1208" s="33" t="str">
        <f>IFERROR(VLOOKUP($B1208,'Tabelas auxiliares'!$A$66:$C$106,3,FALSE),"")</f>
        <v/>
      </c>
      <c r="I1208" s="205"/>
      <c r="J1208" s="205"/>
      <c r="K1208" s="205"/>
      <c r="L1208" s="205"/>
      <c r="M1208" s="205"/>
      <c r="N1208" s="205"/>
      <c r="O1208" s="205"/>
      <c r="P1208" s="205"/>
      <c r="Q1208" s="205"/>
      <c r="R1208" s="205"/>
      <c r="S1208" s="205"/>
      <c r="T1208" s="205"/>
      <c r="U1208" s="205"/>
      <c r="V1208" s="205"/>
      <c r="W1208" s="205"/>
      <c r="X1208" s="205"/>
      <c r="Y1208" s="33" t="str">
        <f t="shared" si="58"/>
        <v/>
      </c>
      <c r="Z1208" s="33" t="str">
        <f>IF(T1208="","",IF(AND(T1208&lt;&gt;'Tabelas auxiliares'!$B$240,T1208&lt;&gt;'Tabelas auxiliares'!$B$241,T1208&lt;&gt;'Tabelas auxiliares'!$C$240,T1208&lt;&gt;'Tabelas auxiliares'!$C$241,T1208&lt;&gt;'Tabelas auxiliares'!$D$240),"FOLHA DE PESSOAL",IF(Y1208='Tabelas auxiliares'!$A$241,"CUSTEIO",IF(Y1208='Tabelas auxiliares'!$A$240,"INVESTIMENTO","ERRO - VERIFICAR"))))</f>
        <v/>
      </c>
      <c r="AA1208" s="46" t="str">
        <f t="shared" si="59"/>
        <v/>
      </c>
      <c r="AB1208" s="205"/>
      <c r="AC1208" s="207"/>
      <c r="AD1208" s="26"/>
      <c r="AE1208" s="54" t="str">
        <f t="shared" si="60"/>
        <v/>
      </c>
      <c r="AF1208" s="54"/>
      <c r="AG1208" s="54"/>
      <c r="AH1208" s="54"/>
      <c r="AI1208" s="54"/>
      <c r="AJ1208" s="54"/>
      <c r="AK1208" s="54"/>
      <c r="AL1208" s="54"/>
      <c r="AM1208" s="54"/>
      <c r="AN1208" s="54"/>
      <c r="AO1208" s="54"/>
      <c r="AP1208" s="54"/>
    </row>
    <row r="1209" spans="1:42" x14ac:dyDescent="0.25">
      <c r="A1209" s="205"/>
      <c r="F1209" s="33" t="str">
        <f>IFERROR(VLOOKUP(D1209,'Tabelas auxiliares'!$A$3:$B$62,2,FALSE),"")</f>
        <v/>
      </c>
      <c r="G1209" s="33" t="str">
        <f>IFERROR(VLOOKUP($B1209,'Tabelas auxiliares'!$A$66:$C$106,2,FALSE),"")</f>
        <v/>
      </c>
      <c r="H1209" s="33" t="str">
        <f>IFERROR(VLOOKUP($B1209,'Tabelas auxiliares'!$A$66:$C$106,3,FALSE),"")</f>
        <v/>
      </c>
      <c r="I1209" s="205"/>
      <c r="J1209" s="205"/>
      <c r="K1209" s="205"/>
      <c r="L1209" s="205"/>
      <c r="M1209" s="205"/>
      <c r="N1209" s="205"/>
      <c r="O1209" s="205"/>
      <c r="P1209" s="205"/>
      <c r="Q1209" s="205"/>
      <c r="R1209" s="205"/>
      <c r="S1209" s="205"/>
      <c r="T1209" s="205"/>
      <c r="U1209" s="205"/>
      <c r="V1209" s="205"/>
      <c r="W1209" s="205"/>
      <c r="X1209" s="205"/>
      <c r="Y1209" s="33" t="str">
        <f t="shared" si="58"/>
        <v/>
      </c>
      <c r="Z1209" s="33" t="str">
        <f>IF(T1209="","",IF(AND(T1209&lt;&gt;'Tabelas auxiliares'!$B$240,T1209&lt;&gt;'Tabelas auxiliares'!$B$241,T1209&lt;&gt;'Tabelas auxiliares'!$C$240,T1209&lt;&gt;'Tabelas auxiliares'!$C$241,T1209&lt;&gt;'Tabelas auxiliares'!$D$240),"FOLHA DE PESSOAL",IF(Y1209='Tabelas auxiliares'!$A$241,"CUSTEIO",IF(Y1209='Tabelas auxiliares'!$A$240,"INVESTIMENTO","ERRO - VERIFICAR"))))</f>
        <v/>
      </c>
      <c r="AA1209" s="46" t="str">
        <f t="shared" si="59"/>
        <v/>
      </c>
      <c r="AB1209" s="205"/>
      <c r="AC1209" s="207"/>
      <c r="AD1209" s="26"/>
      <c r="AE1209" s="54" t="str">
        <f t="shared" si="60"/>
        <v/>
      </c>
      <c r="AF1209" s="54"/>
      <c r="AG1209" s="54"/>
      <c r="AH1209" s="54"/>
      <c r="AI1209" s="54"/>
      <c r="AJ1209" s="54"/>
      <c r="AK1209" s="54"/>
      <c r="AL1209" s="54"/>
      <c r="AM1209" s="54"/>
      <c r="AN1209" s="54"/>
      <c r="AO1209" s="54"/>
      <c r="AP1209" s="54"/>
    </row>
    <row r="1210" spans="1:42" x14ac:dyDescent="0.25">
      <c r="A1210" s="205"/>
      <c r="F1210" s="33" t="str">
        <f>IFERROR(VLOOKUP(D1210,'Tabelas auxiliares'!$A$3:$B$62,2,FALSE),"")</f>
        <v/>
      </c>
      <c r="G1210" s="33" t="str">
        <f>IFERROR(VLOOKUP($B1210,'Tabelas auxiliares'!$A$66:$C$106,2,FALSE),"")</f>
        <v/>
      </c>
      <c r="H1210" s="33" t="str">
        <f>IFERROR(VLOOKUP($B1210,'Tabelas auxiliares'!$A$66:$C$106,3,FALSE),"")</f>
        <v/>
      </c>
      <c r="I1210" s="205"/>
      <c r="J1210" s="205"/>
      <c r="K1210" s="205"/>
      <c r="L1210" s="205"/>
      <c r="M1210" s="205"/>
      <c r="N1210" s="205"/>
      <c r="O1210" s="205"/>
      <c r="P1210" s="205"/>
      <c r="Q1210" s="205"/>
      <c r="R1210" s="205"/>
      <c r="S1210" s="205"/>
      <c r="T1210" s="205"/>
      <c r="U1210" s="205"/>
      <c r="V1210" s="205"/>
      <c r="W1210" s="205"/>
      <c r="X1210" s="205"/>
      <c r="Y1210" s="33" t="str">
        <f t="shared" si="58"/>
        <v/>
      </c>
      <c r="Z1210" s="33" t="str">
        <f>IF(T1210="","",IF(AND(T1210&lt;&gt;'Tabelas auxiliares'!$B$240,T1210&lt;&gt;'Tabelas auxiliares'!$B$241,T1210&lt;&gt;'Tabelas auxiliares'!$C$240,T1210&lt;&gt;'Tabelas auxiliares'!$C$241,T1210&lt;&gt;'Tabelas auxiliares'!$D$240),"FOLHA DE PESSOAL",IF(Y1210='Tabelas auxiliares'!$A$241,"CUSTEIO",IF(Y1210='Tabelas auxiliares'!$A$240,"INVESTIMENTO","ERRO - VERIFICAR"))))</f>
        <v/>
      </c>
      <c r="AA1210" s="46" t="str">
        <f t="shared" si="59"/>
        <v/>
      </c>
      <c r="AB1210" s="205"/>
      <c r="AC1210" s="207"/>
      <c r="AD1210" s="26"/>
      <c r="AE1210" s="54" t="str">
        <f t="shared" si="60"/>
        <v/>
      </c>
      <c r="AF1210" s="54"/>
      <c r="AG1210" s="54"/>
      <c r="AH1210" s="54"/>
      <c r="AI1210" s="54"/>
      <c r="AJ1210" s="54"/>
      <c r="AK1210" s="54"/>
      <c r="AL1210" s="54"/>
      <c r="AM1210" s="54"/>
      <c r="AN1210" s="54"/>
      <c r="AO1210" s="54"/>
      <c r="AP1210" s="54"/>
    </row>
    <row r="1211" spans="1:42" x14ac:dyDescent="0.25">
      <c r="A1211" s="205"/>
      <c r="F1211" s="33" t="str">
        <f>IFERROR(VLOOKUP(D1211,'Tabelas auxiliares'!$A$3:$B$62,2,FALSE),"")</f>
        <v/>
      </c>
      <c r="G1211" s="33" t="str">
        <f>IFERROR(VLOOKUP($B1211,'Tabelas auxiliares'!$A$66:$C$106,2,FALSE),"")</f>
        <v/>
      </c>
      <c r="H1211" s="33" t="str">
        <f>IFERROR(VLOOKUP($B1211,'Tabelas auxiliares'!$A$66:$C$106,3,FALSE),"")</f>
        <v/>
      </c>
      <c r="I1211" s="205"/>
      <c r="J1211" s="205"/>
      <c r="K1211" s="205"/>
      <c r="L1211" s="205"/>
      <c r="M1211" s="205"/>
      <c r="N1211" s="205"/>
      <c r="O1211" s="205"/>
      <c r="P1211" s="205"/>
      <c r="Q1211" s="205"/>
      <c r="R1211" s="205"/>
      <c r="S1211" s="205"/>
      <c r="T1211" s="205"/>
      <c r="U1211" s="205"/>
      <c r="V1211" s="205"/>
      <c r="W1211" s="205"/>
      <c r="X1211" s="205"/>
      <c r="Y1211" s="33" t="str">
        <f t="shared" si="58"/>
        <v/>
      </c>
      <c r="Z1211" s="33" t="str">
        <f>IF(T1211="","",IF(AND(T1211&lt;&gt;'Tabelas auxiliares'!$B$240,T1211&lt;&gt;'Tabelas auxiliares'!$B$241,T1211&lt;&gt;'Tabelas auxiliares'!$C$240,T1211&lt;&gt;'Tabelas auxiliares'!$C$241,T1211&lt;&gt;'Tabelas auxiliares'!$D$240),"FOLHA DE PESSOAL",IF(Y1211='Tabelas auxiliares'!$A$241,"CUSTEIO",IF(Y1211='Tabelas auxiliares'!$A$240,"INVESTIMENTO","ERRO - VERIFICAR"))))</f>
        <v/>
      </c>
      <c r="AA1211" s="46" t="str">
        <f t="shared" si="59"/>
        <v/>
      </c>
      <c r="AB1211" s="205"/>
      <c r="AC1211" s="207"/>
      <c r="AD1211" s="26"/>
      <c r="AE1211" s="54" t="str">
        <f t="shared" si="60"/>
        <v/>
      </c>
      <c r="AF1211" s="54"/>
      <c r="AG1211" s="54"/>
      <c r="AH1211" s="54"/>
      <c r="AI1211" s="54"/>
      <c r="AJ1211" s="54"/>
      <c r="AK1211" s="54"/>
      <c r="AL1211" s="54"/>
      <c r="AM1211" s="54"/>
      <c r="AN1211" s="54"/>
      <c r="AO1211" s="54"/>
      <c r="AP1211" s="54"/>
    </row>
    <row r="1212" spans="1:42" x14ac:dyDescent="0.25">
      <c r="A1212" s="205"/>
      <c r="F1212" s="33" t="str">
        <f>IFERROR(VLOOKUP(D1212,'Tabelas auxiliares'!$A$3:$B$62,2,FALSE),"")</f>
        <v/>
      </c>
      <c r="G1212" s="33" t="str">
        <f>IFERROR(VLOOKUP($B1212,'Tabelas auxiliares'!$A$66:$C$106,2,FALSE),"")</f>
        <v/>
      </c>
      <c r="H1212" s="33" t="str">
        <f>IFERROR(VLOOKUP($B1212,'Tabelas auxiliares'!$A$66:$C$106,3,FALSE),"")</f>
        <v/>
      </c>
      <c r="I1212" s="205"/>
      <c r="J1212" s="205"/>
      <c r="K1212" s="205"/>
      <c r="L1212" s="205"/>
      <c r="M1212" s="205"/>
      <c r="N1212" s="205"/>
      <c r="O1212" s="205"/>
      <c r="P1212" s="205"/>
      <c r="Q1212" s="205"/>
      <c r="R1212" s="205"/>
      <c r="S1212" s="205"/>
      <c r="T1212" s="205"/>
      <c r="U1212" s="205"/>
      <c r="V1212" s="205"/>
      <c r="W1212" s="205"/>
      <c r="X1212" s="205"/>
      <c r="Y1212" s="33" t="str">
        <f t="shared" si="58"/>
        <v/>
      </c>
      <c r="Z1212" s="33" t="str">
        <f>IF(T1212="","",IF(AND(T1212&lt;&gt;'Tabelas auxiliares'!$B$240,T1212&lt;&gt;'Tabelas auxiliares'!$B$241,T1212&lt;&gt;'Tabelas auxiliares'!$C$240,T1212&lt;&gt;'Tabelas auxiliares'!$C$241,T1212&lt;&gt;'Tabelas auxiliares'!$D$240),"FOLHA DE PESSOAL",IF(Y1212='Tabelas auxiliares'!$A$241,"CUSTEIO",IF(Y1212='Tabelas auxiliares'!$A$240,"INVESTIMENTO","ERRO - VERIFICAR"))))</f>
        <v/>
      </c>
      <c r="AA1212" s="46" t="str">
        <f t="shared" si="59"/>
        <v/>
      </c>
      <c r="AB1212" s="205"/>
      <c r="AC1212" s="207"/>
      <c r="AD1212" s="26"/>
      <c r="AE1212" s="54" t="str">
        <f t="shared" si="60"/>
        <v/>
      </c>
      <c r="AF1212" s="54"/>
      <c r="AG1212" s="54"/>
      <c r="AH1212" s="54"/>
      <c r="AI1212" s="54"/>
      <c r="AJ1212" s="54"/>
      <c r="AK1212" s="54"/>
      <c r="AL1212" s="54"/>
      <c r="AM1212" s="54"/>
      <c r="AN1212" s="54"/>
      <c r="AO1212" s="54"/>
      <c r="AP1212" s="54"/>
    </row>
    <row r="1213" spans="1:42" x14ac:dyDescent="0.25">
      <c r="A1213" s="205"/>
      <c r="F1213" s="33" t="str">
        <f>IFERROR(VLOOKUP(D1213,'Tabelas auxiliares'!$A$3:$B$62,2,FALSE),"")</f>
        <v/>
      </c>
      <c r="G1213" s="33" t="str">
        <f>IFERROR(VLOOKUP($B1213,'Tabelas auxiliares'!$A$66:$C$106,2,FALSE),"")</f>
        <v/>
      </c>
      <c r="H1213" s="33" t="str">
        <f>IFERROR(VLOOKUP($B1213,'Tabelas auxiliares'!$A$66:$C$106,3,FALSE),"")</f>
        <v/>
      </c>
      <c r="I1213" s="205"/>
      <c r="J1213" s="205"/>
      <c r="K1213" s="205"/>
      <c r="L1213" s="205"/>
      <c r="M1213" s="205"/>
      <c r="N1213" s="205"/>
      <c r="O1213" s="205"/>
      <c r="P1213" s="205"/>
      <c r="Q1213" s="205"/>
      <c r="R1213" s="205"/>
      <c r="S1213" s="205"/>
      <c r="T1213" s="205"/>
      <c r="U1213" s="205"/>
      <c r="V1213" s="205"/>
      <c r="W1213" s="205"/>
      <c r="X1213" s="205"/>
      <c r="Y1213" s="33" t="str">
        <f t="shared" si="58"/>
        <v/>
      </c>
      <c r="Z1213" s="33" t="str">
        <f>IF(T1213="","",IF(AND(T1213&lt;&gt;'Tabelas auxiliares'!$B$240,T1213&lt;&gt;'Tabelas auxiliares'!$B$241,T1213&lt;&gt;'Tabelas auxiliares'!$C$240,T1213&lt;&gt;'Tabelas auxiliares'!$C$241,T1213&lt;&gt;'Tabelas auxiliares'!$D$240),"FOLHA DE PESSOAL",IF(Y1213='Tabelas auxiliares'!$A$241,"CUSTEIO",IF(Y1213='Tabelas auxiliares'!$A$240,"INVESTIMENTO","ERRO - VERIFICAR"))))</f>
        <v/>
      </c>
      <c r="AA1213" s="46" t="str">
        <f t="shared" si="59"/>
        <v/>
      </c>
      <c r="AB1213" s="205"/>
      <c r="AC1213" s="207"/>
      <c r="AD1213" s="26"/>
      <c r="AE1213" s="54" t="str">
        <f t="shared" si="60"/>
        <v/>
      </c>
      <c r="AF1213" s="54"/>
      <c r="AG1213" s="54"/>
      <c r="AH1213" s="54"/>
      <c r="AI1213" s="54"/>
      <c r="AJ1213" s="54"/>
      <c r="AK1213" s="54"/>
      <c r="AL1213" s="54"/>
      <c r="AM1213" s="54"/>
      <c r="AN1213" s="54"/>
      <c r="AO1213" s="54"/>
      <c r="AP1213" s="54"/>
    </row>
    <row r="1214" spans="1:42" x14ac:dyDescent="0.25">
      <c r="A1214" s="205"/>
      <c r="F1214" s="33" t="str">
        <f>IFERROR(VLOOKUP(D1214,'Tabelas auxiliares'!$A$3:$B$62,2,FALSE),"")</f>
        <v/>
      </c>
      <c r="G1214" s="33" t="str">
        <f>IFERROR(VLOOKUP($B1214,'Tabelas auxiliares'!$A$66:$C$106,2,FALSE),"")</f>
        <v/>
      </c>
      <c r="H1214" s="33" t="str">
        <f>IFERROR(VLOOKUP($B1214,'Tabelas auxiliares'!$A$66:$C$106,3,FALSE),"")</f>
        <v/>
      </c>
      <c r="I1214" s="205"/>
      <c r="J1214" s="205"/>
      <c r="K1214" s="205"/>
      <c r="L1214" s="205"/>
      <c r="M1214" s="205"/>
      <c r="N1214" s="205"/>
      <c r="O1214" s="205"/>
      <c r="P1214" s="205"/>
      <c r="Q1214" s="205"/>
      <c r="R1214" s="205"/>
      <c r="S1214" s="205"/>
      <c r="T1214" s="205"/>
      <c r="U1214" s="205"/>
      <c r="V1214" s="205"/>
      <c r="W1214" s="205"/>
      <c r="X1214" s="205"/>
      <c r="Y1214" s="33" t="str">
        <f t="shared" si="58"/>
        <v/>
      </c>
      <c r="Z1214" s="33" t="str">
        <f>IF(T1214="","",IF(AND(T1214&lt;&gt;'Tabelas auxiliares'!$B$240,T1214&lt;&gt;'Tabelas auxiliares'!$B$241,T1214&lt;&gt;'Tabelas auxiliares'!$C$240,T1214&lt;&gt;'Tabelas auxiliares'!$C$241,T1214&lt;&gt;'Tabelas auxiliares'!$D$240),"FOLHA DE PESSOAL",IF(Y1214='Tabelas auxiliares'!$A$241,"CUSTEIO",IF(Y1214='Tabelas auxiliares'!$A$240,"INVESTIMENTO","ERRO - VERIFICAR"))))</f>
        <v/>
      </c>
      <c r="AA1214" s="46" t="str">
        <f t="shared" si="59"/>
        <v/>
      </c>
      <c r="AB1214" s="205"/>
      <c r="AC1214" s="207"/>
      <c r="AD1214" s="26"/>
      <c r="AE1214" s="54" t="str">
        <f t="shared" si="60"/>
        <v/>
      </c>
      <c r="AF1214" s="54"/>
      <c r="AG1214" s="54"/>
      <c r="AH1214" s="54"/>
      <c r="AI1214" s="54"/>
      <c r="AJ1214" s="54"/>
      <c r="AK1214" s="54"/>
      <c r="AL1214" s="54"/>
      <c r="AM1214" s="54"/>
      <c r="AN1214" s="54"/>
      <c r="AO1214" s="54"/>
      <c r="AP1214" s="54"/>
    </row>
    <row r="1215" spans="1:42" x14ac:dyDescent="0.25">
      <c r="A1215" s="205"/>
      <c r="F1215" s="33" t="str">
        <f>IFERROR(VLOOKUP(D1215,'Tabelas auxiliares'!$A$3:$B$62,2,FALSE),"")</f>
        <v/>
      </c>
      <c r="G1215" s="33" t="str">
        <f>IFERROR(VLOOKUP($B1215,'Tabelas auxiliares'!$A$66:$C$106,2,FALSE),"")</f>
        <v/>
      </c>
      <c r="H1215" s="33" t="str">
        <f>IFERROR(VLOOKUP($B1215,'Tabelas auxiliares'!$A$66:$C$106,3,FALSE),"")</f>
        <v/>
      </c>
      <c r="I1215" s="205"/>
      <c r="J1215" s="205"/>
      <c r="K1215" s="205"/>
      <c r="L1215" s="205"/>
      <c r="M1215" s="205"/>
      <c r="N1215" s="205"/>
      <c r="O1215" s="205"/>
      <c r="P1215" s="205"/>
      <c r="Q1215" s="205"/>
      <c r="R1215" s="205"/>
      <c r="S1215" s="205"/>
      <c r="T1215" s="205"/>
      <c r="U1215" s="205"/>
      <c r="V1215" s="205"/>
      <c r="W1215" s="205"/>
      <c r="X1215" s="205"/>
      <c r="Y1215" s="33" t="str">
        <f t="shared" si="58"/>
        <v/>
      </c>
      <c r="Z1215" s="33" t="str">
        <f>IF(T1215="","",IF(AND(T1215&lt;&gt;'Tabelas auxiliares'!$B$240,T1215&lt;&gt;'Tabelas auxiliares'!$B$241,T1215&lt;&gt;'Tabelas auxiliares'!$C$240,T1215&lt;&gt;'Tabelas auxiliares'!$C$241,T1215&lt;&gt;'Tabelas auxiliares'!$D$240),"FOLHA DE PESSOAL",IF(Y1215='Tabelas auxiliares'!$A$241,"CUSTEIO",IF(Y1215='Tabelas auxiliares'!$A$240,"INVESTIMENTO","ERRO - VERIFICAR"))))</f>
        <v/>
      </c>
      <c r="AA1215" s="46" t="str">
        <f t="shared" si="59"/>
        <v/>
      </c>
      <c r="AB1215" s="205"/>
      <c r="AC1215" s="207"/>
      <c r="AD1215" s="26"/>
      <c r="AE1215" s="54" t="str">
        <f t="shared" si="60"/>
        <v/>
      </c>
      <c r="AF1215" s="54"/>
      <c r="AG1215" s="54"/>
      <c r="AH1215" s="54"/>
      <c r="AI1215" s="54"/>
      <c r="AJ1215" s="54"/>
      <c r="AK1215" s="54"/>
      <c r="AL1215" s="54"/>
      <c r="AM1215" s="54"/>
      <c r="AN1215" s="54"/>
      <c r="AO1215" s="54"/>
      <c r="AP1215" s="54"/>
    </row>
    <row r="1216" spans="1:42" x14ac:dyDescent="0.25">
      <c r="A1216" s="205"/>
      <c r="F1216" s="33" t="str">
        <f>IFERROR(VLOOKUP(D1216,'Tabelas auxiliares'!$A$3:$B$62,2,FALSE),"")</f>
        <v/>
      </c>
      <c r="G1216" s="33" t="str">
        <f>IFERROR(VLOOKUP($B1216,'Tabelas auxiliares'!$A$66:$C$106,2,FALSE),"")</f>
        <v/>
      </c>
      <c r="H1216" s="33" t="str">
        <f>IFERROR(VLOOKUP($B1216,'Tabelas auxiliares'!$A$66:$C$106,3,FALSE),"")</f>
        <v/>
      </c>
      <c r="I1216" s="205"/>
      <c r="J1216" s="205"/>
      <c r="K1216" s="205"/>
      <c r="L1216" s="205"/>
      <c r="M1216" s="205"/>
      <c r="N1216" s="205"/>
      <c r="O1216" s="205"/>
      <c r="P1216" s="205"/>
      <c r="Q1216" s="205"/>
      <c r="R1216" s="205"/>
      <c r="S1216" s="205"/>
      <c r="T1216" s="205"/>
      <c r="U1216" s="205"/>
      <c r="V1216" s="205"/>
      <c r="W1216" s="205"/>
      <c r="X1216" s="205"/>
      <c r="Y1216" s="33" t="str">
        <f t="shared" si="58"/>
        <v/>
      </c>
      <c r="Z1216" s="33" t="str">
        <f>IF(T1216="","",IF(AND(T1216&lt;&gt;'Tabelas auxiliares'!$B$240,T1216&lt;&gt;'Tabelas auxiliares'!$B$241,T1216&lt;&gt;'Tabelas auxiliares'!$C$240,T1216&lt;&gt;'Tabelas auxiliares'!$C$241,T1216&lt;&gt;'Tabelas auxiliares'!$D$240),"FOLHA DE PESSOAL",IF(Y1216='Tabelas auxiliares'!$A$241,"CUSTEIO",IF(Y1216='Tabelas auxiliares'!$A$240,"INVESTIMENTO","ERRO - VERIFICAR"))))</f>
        <v/>
      </c>
      <c r="AA1216" s="46" t="str">
        <f t="shared" si="59"/>
        <v/>
      </c>
      <c r="AB1216" s="205"/>
      <c r="AC1216" s="207"/>
      <c r="AD1216" s="26"/>
      <c r="AE1216" s="54" t="str">
        <f t="shared" si="60"/>
        <v/>
      </c>
      <c r="AF1216" s="54"/>
      <c r="AG1216" s="54"/>
      <c r="AH1216" s="54"/>
      <c r="AI1216" s="54"/>
      <c r="AJ1216" s="54"/>
      <c r="AK1216" s="54"/>
      <c r="AL1216" s="54"/>
      <c r="AM1216" s="54"/>
      <c r="AN1216" s="54"/>
      <c r="AO1216" s="54"/>
      <c r="AP1216" s="54"/>
    </row>
    <row r="1217" spans="1:42" x14ac:dyDescent="0.25">
      <c r="A1217" s="205"/>
      <c r="F1217" s="33" t="str">
        <f>IFERROR(VLOOKUP(D1217,'Tabelas auxiliares'!$A$3:$B$62,2,FALSE),"")</f>
        <v/>
      </c>
      <c r="G1217" s="33" t="str">
        <f>IFERROR(VLOOKUP($B1217,'Tabelas auxiliares'!$A$66:$C$106,2,FALSE),"")</f>
        <v/>
      </c>
      <c r="H1217" s="33" t="str">
        <f>IFERROR(VLOOKUP($B1217,'Tabelas auxiliares'!$A$66:$C$106,3,FALSE),"")</f>
        <v/>
      </c>
      <c r="I1217" s="205"/>
      <c r="J1217" s="205"/>
      <c r="K1217" s="205"/>
      <c r="L1217" s="205"/>
      <c r="M1217" s="205"/>
      <c r="N1217" s="205"/>
      <c r="O1217" s="205"/>
      <c r="P1217" s="205"/>
      <c r="Q1217" s="205"/>
      <c r="R1217" s="205"/>
      <c r="S1217" s="205"/>
      <c r="T1217" s="205"/>
      <c r="U1217" s="205"/>
      <c r="V1217" s="205"/>
      <c r="W1217" s="205"/>
      <c r="X1217" s="205"/>
      <c r="Y1217" s="33" t="str">
        <f t="shared" si="58"/>
        <v/>
      </c>
      <c r="Z1217" s="33" t="str">
        <f>IF(T1217="","",IF(AND(T1217&lt;&gt;'Tabelas auxiliares'!$B$240,T1217&lt;&gt;'Tabelas auxiliares'!$B$241,T1217&lt;&gt;'Tabelas auxiliares'!$C$240,T1217&lt;&gt;'Tabelas auxiliares'!$C$241,T1217&lt;&gt;'Tabelas auxiliares'!$D$240),"FOLHA DE PESSOAL",IF(Y1217='Tabelas auxiliares'!$A$241,"CUSTEIO",IF(Y1217='Tabelas auxiliares'!$A$240,"INVESTIMENTO","ERRO - VERIFICAR"))))</f>
        <v/>
      </c>
      <c r="AA1217" s="46" t="str">
        <f t="shared" si="59"/>
        <v/>
      </c>
      <c r="AB1217" s="205"/>
      <c r="AC1217" s="207"/>
      <c r="AD1217" s="26"/>
      <c r="AE1217" s="54" t="str">
        <f t="shared" si="60"/>
        <v/>
      </c>
      <c r="AF1217" s="54"/>
      <c r="AG1217" s="54"/>
      <c r="AH1217" s="54"/>
      <c r="AI1217" s="54"/>
      <c r="AJ1217" s="54"/>
      <c r="AK1217" s="54"/>
      <c r="AL1217" s="54"/>
      <c r="AM1217" s="54"/>
      <c r="AN1217" s="54"/>
      <c r="AO1217" s="54"/>
      <c r="AP1217" s="54"/>
    </row>
    <row r="1218" spans="1:42" x14ac:dyDescent="0.25">
      <c r="A1218" s="205"/>
      <c r="F1218" s="33" t="str">
        <f>IFERROR(VLOOKUP(D1218,'Tabelas auxiliares'!$A$3:$B$62,2,FALSE),"")</f>
        <v/>
      </c>
      <c r="G1218" s="33" t="str">
        <f>IFERROR(VLOOKUP($B1218,'Tabelas auxiliares'!$A$66:$C$106,2,FALSE),"")</f>
        <v/>
      </c>
      <c r="H1218" s="33" t="str">
        <f>IFERROR(VLOOKUP($B1218,'Tabelas auxiliares'!$A$66:$C$106,3,FALSE),"")</f>
        <v/>
      </c>
      <c r="I1218" s="205"/>
      <c r="J1218" s="205"/>
      <c r="K1218" s="205"/>
      <c r="L1218" s="205"/>
      <c r="M1218" s="205"/>
      <c r="N1218" s="205"/>
      <c r="O1218" s="205"/>
      <c r="P1218" s="205"/>
      <c r="Q1218" s="205"/>
      <c r="R1218" s="205"/>
      <c r="S1218" s="205"/>
      <c r="T1218" s="205"/>
      <c r="U1218" s="205"/>
      <c r="V1218" s="205"/>
      <c r="W1218" s="205"/>
      <c r="X1218" s="205"/>
      <c r="Y1218" s="33" t="str">
        <f t="shared" si="58"/>
        <v/>
      </c>
      <c r="Z1218" s="33" t="str">
        <f>IF(T1218="","",IF(AND(T1218&lt;&gt;'Tabelas auxiliares'!$B$240,T1218&lt;&gt;'Tabelas auxiliares'!$B$241,T1218&lt;&gt;'Tabelas auxiliares'!$C$240,T1218&lt;&gt;'Tabelas auxiliares'!$C$241,T1218&lt;&gt;'Tabelas auxiliares'!$D$240),"FOLHA DE PESSOAL",IF(Y1218='Tabelas auxiliares'!$A$241,"CUSTEIO",IF(Y1218='Tabelas auxiliares'!$A$240,"INVESTIMENTO","ERRO - VERIFICAR"))))</f>
        <v/>
      </c>
      <c r="AA1218" s="46" t="str">
        <f t="shared" si="59"/>
        <v/>
      </c>
      <c r="AB1218" s="205"/>
      <c r="AC1218" s="207"/>
      <c r="AD1218" s="26"/>
      <c r="AE1218" s="54" t="str">
        <f t="shared" si="60"/>
        <v/>
      </c>
      <c r="AF1218" s="54"/>
      <c r="AG1218" s="54"/>
      <c r="AH1218" s="54"/>
      <c r="AI1218" s="54"/>
      <c r="AJ1218" s="54"/>
      <c r="AK1218" s="54"/>
      <c r="AL1218" s="54"/>
      <c r="AM1218" s="54"/>
      <c r="AN1218" s="54"/>
      <c r="AO1218" s="54"/>
      <c r="AP1218" s="54"/>
    </row>
    <row r="1219" spans="1:42" x14ac:dyDescent="0.25">
      <c r="A1219" s="205"/>
      <c r="F1219" s="33" t="str">
        <f>IFERROR(VLOOKUP(D1219,'Tabelas auxiliares'!$A$3:$B$62,2,FALSE),"")</f>
        <v/>
      </c>
      <c r="G1219" s="33" t="str">
        <f>IFERROR(VLOOKUP($B1219,'Tabelas auxiliares'!$A$66:$C$106,2,FALSE),"")</f>
        <v/>
      </c>
      <c r="H1219" s="33" t="str">
        <f>IFERROR(VLOOKUP($B1219,'Tabelas auxiliares'!$A$66:$C$106,3,FALSE),"")</f>
        <v/>
      </c>
      <c r="I1219" s="205"/>
      <c r="J1219" s="205"/>
      <c r="K1219" s="205"/>
      <c r="L1219" s="205"/>
      <c r="M1219" s="205"/>
      <c r="N1219" s="205"/>
      <c r="O1219" s="205"/>
      <c r="P1219" s="205"/>
      <c r="Q1219" s="205"/>
      <c r="R1219" s="205"/>
      <c r="S1219" s="205"/>
      <c r="T1219" s="205"/>
      <c r="U1219" s="205"/>
      <c r="V1219" s="205"/>
      <c r="W1219" s="205"/>
      <c r="X1219" s="205"/>
      <c r="Y1219" s="33" t="str">
        <f t="shared" si="58"/>
        <v/>
      </c>
      <c r="Z1219" s="33" t="str">
        <f>IF(T1219="","",IF(AND(T1219&lt;&gt;'Tabelas auxiliares'!$B$240,T1219&lt;&gt;'Tabelas auxiliares'!$B$241,T1219&lt;&gt;'Tabelas auxiliares'!$C$240,T1219&lt;&gt;'Tabelas auxiliares'!$C$241,T1219&lt;&gt;'Tabelas auxiliares'!$D$240),"FOLHA DE PESSOAL",IF(Y1219='Tabelas auxiliares'!$A$241,"CUSTEIO",IF(Y1219='Tabelas auxiliares'!$A$240,"INVESTIMENTO","ERRO - VERIFICAR"))))</f>
        <v/>
      </c>
      <c r="AA1219" s="46" t="str">
        <f t="shared" si="59"/>
        <v/>
      </c>
      <c r="AB1219" s="205"/>
      <c r="AC1219" s="207"/>
      <c r="AD1219" s="26"/>
      <c r="AE1219" s="54" t="str">
        <f t="shared" si="60"/>
        <v/>
      </c>
      <c r="AF1219" s="54"/>
      <c r="AG1219" s="54"/>
      <c r="AH1219" s="54"/>
      <c r="AI1219" s="54"/>
      <c r="AJ1219" s="54"/>
      <c r="AK1219" s="54"/>
      <c r="AL1219" s="54"/>
      <c r="AM1219" s="54"/>
      <c r="AN1219" s="54"/>
      <c r="AO1219" s="54"/>
      <c r="AP1219" s="54"/>
    </row>
    <row r="1220" spans="1:42" x14ac:dyDescent="0.25">
      <c r="A1220" s="205"/>
      <c r="F1220" s="33" t="str">
        <f>IFERROR(VLOOKUP(D1220,'Tabelas auxiliares'!$A$3:$B$62,2,FALSE),"")</f>
        <v/>
      </c>
      <c r="G1220" s="33" t="str">
        <f>IFERROR(VLOOKUP($B1220,'Tabelas auxiliares'!$A$66:$C$106,2,FALSE),"")</f>
        <v/>
      </c>
      <c r="H1220" s="33" t="str">
        <f>IFERROR(VLOOKUP($B1220,'Tabelas auxiliares'!$A$66:$C$106,3,FALSE),"")</f>
        <v/>
      </c>
      <c r="I1220" s="205"/>
      <c r="J1220" s="205"/>
      <c r="K1220" s="205"/>
      <c r="L1220" s="205"/>
      <c r="M1220" s="205"/>
      <c r="N1220" s="205"/>
      <c r="O1220" s="205"/>
      <c r="P1220" s="205"/>
      <c r="Q1220" s="205"/>
      <c r="R1220" s="205"/>
      <c r="S1220" s="205"/>
      <c r="T1220" s="205"/>
      <c r="U1220" s="205"/>
      <c r="V1220" s="205"/>
      <c r="W1220" s="205"/>
      <c r="X1220" s="205"/>
      <c r="Y1220" s="33" t="str">
        <f t="shared" ref="Y1220:Y1269" si="61">LEFT(V1220,1)</f>
        <v/>
      </c>
      <c r="Z1220" s="33" t="str">
        <f>IF(T1220="","",IF(AND(T1220&lt;&gt;'Tabelas auxiliares'!$B$240,T1220&lt;&gt;'Tabelas auxiliares'!$B$241,T1220&lt;&gt;'Tabelas auxiliares'!$C$240,T1220&lt;&gt;'Tabelas auxiliares'!$C$241,T1220&lt;&gt;'Tabelas auxiliares'!$D$240),"FOLHA DE PESSOAL",IF(Y1220='Tabelas auxiliares'!$A$241,"CUSTEIO",IF(Y1220='Tabelas auxiliares'!$A$240,"INVESTIMENTO","ERRO - VERIFICAR"))))</f>
        <v/>
      </c>
      <c r="AA1220" s="46" t="str">
        <f t="shared" ref="AA1220:AA1269" si="62">IF(AB1220+AC1220+AD1220&lt;&gt;0,AB1220+AC1220+AD1220,"")</f>
        <v/>
      </c>
      <c r="AB1220" s="205"/>
      <c r="AC1220" s="207"/>
      <c r="AD1220" s="26"/>
      <c r="AE1220" s="54" t="str">
        <f t="shared" si="60"/>
        <v/>
      </c>
      <c r="AF1220" s="54"/>
      <c r="AG1220" s="54"/>
      <c r="AH1220" s="54"/>
      <c r="AI1220" s="54"/>
      <c r="AJ1220" s="54"/>
      <c r="AK1220" s="54"/>
      <c r="AL1220" s="54"/>
      <c r="AM1220" s="54"/>
      <c r="AN1220" s="54"/>
      <c r="AO1220" s="54"/>
      <c r="AP1220" s="54"/>
    </row>
    <row r="1221" spans="1:42" x14ac:dyDescent="0.25">
      <c r="A1221" s="205"/>
      <c r="F1221" s="33" t="str">
        <f>IFERROR(VLOOKUP(D1221,'Tabelas auxiliares'!$A$3:$B$62,2,FALSE),"")</f>
        <v/>
      </c>
      <c r="G1221" s="33" t="str">
        <f>IFERROR(VLOOKUP($B1221,'Tabelas auxiliares'!$A$66:$C$106,2,FALSE),"")</f>
        <v/>
      </c>
      <c r="H1221" s="33" t="str">
        <f>IFERROR(VLOOKUP($B1221,'Tabelas auxiliares'!$A$66:$C$106,3,FALSE),"")</f>
        <v/>
      </c>
      <c r="I1221" s="205"/>
      <c r="J1221" s="205"/>
      <c r="K1221" s="205"/>
      <c r="L1221" s="205"/>
      <c r="M1221" s="205"/>
      <c r="N1221" s="205"/>
      <c r="O1221" s="205"/>
      <c r="P1221" s="205"/>
      <c r="Q1221" s="205"/>
      <c r="R1221" s="205"/>
      <c r="S1221" s="205"/>
      <c r="T1221" s="205"/>
      <c r="U1221" s="205"/>
      <c r="V1221" s="205"/>
      <c r="W1221" s="205"/>
      <c r="X1221" s="205"/>
      <c r="Y1221" s="33" t="str">
        <f t="shared" si="61"/>
        <v/>
      </c>
      <c r="Z1221" s="33" t="str">
        <f>IF(T1221="","",IF(AND(T1221&lt;&gt;'Tabelas auxiliares'!$B$240,T1221&lt;&gt;'Tabelas auxiliares'!$B$241,T1221&lt;&gt;'Tabelas auxiliares'!$C$240,T1221&lt;&gt;'Tabelas auxiliares'!$C$241,T1221&lt;&gt;'Tabelas auxiliares'!$D$240),"FOLHA DE PESSOAL",IF(Y1221='Tabelas auxiliares'!$A$241,"CUSTEIO",IF(Y1221='Tabelas auxiliares'!$A$240,"INVESTIMENTO","ERRO - VERIFICAR"))))</f>
        <v/>
      </c>
      <c r="AA1221" s="46" t="str">
        <f t="shared" si="62"/>
        <v/>
      </c>
      <c r="AB1221" s="205"/>
      <c r="AC1221" s="207"/>
      <c r="AD1221" s="26"/>
      <c r="AE1221" s="54" t="str">
        <f t="shared" si="60"/>
        <v/>
      </c>
      <c r="AF1221" s="54"/>
      <c r="AG1221" s="54"/>
      <c r="AH1221" s="54"/>
      <c r="AI1221" s="54"/>
      <c r="AJ1221" s="54"/>
      <c r="AK1221" s="54"/>
      <c r="AL1221" s="54"/>
      <c r="AM1221" s="54"/>
      <c r="AN1221" s="54"/>
      <c r="AO1221" s="54"/>
      <c r="AP1221" s="54"/>
    </row>
    <row r="1222" spans="1:42" x14ac:dyDescent="0.25">
      <c r="A1222" s="205"/>
      <c r="F1222" s="33" t="str">
        <f>IFERROR(VLOOKUP(D1222,'Tabelas auxiliares'!$A$3:$B$62,2,FALSE),"")</f>
        <v/>
      </c>
      <c r="G1222" s="33" t="str">
        <f>IFERROR(VLOOKUP($B1222,'Tabelas auxiliares'!$A$66:$C$106,2,FALSE),"")</f>
        <v/>
      </c>
      <c r="H1222" s="33" t="str">
        <f>IFERROR(VLOOKUP($B1222,'Tabelas auxiliares'!$A$66:$C$106,3,FALSE),"")</f>
        <v/>
      </c>
      <c r="I1222" s="205"/>
      <c r="J1222" s="205"/>
      <c r="K1222" s="205"/>
      <c r="L1222" s="205"/>
      <c r="M1222" s="205"/>
      <c r="N1222" s="205"/>
      <c r="O1222" s="205"/>
      <c r="P1222" s="205"/>
      <c r="Q1222" s="205"/>
      <c r="R1222" s="205"/>
      <c r="S1222" s="205"/>
      <c r="T1222" s="205"/>
      <c r="U1222" s="205"/>
      <c r="V1222" s="205"/>
      <c r="W1222" s="205"/>
      <c r="X1222" s="205"/>
      <c r="Y1222" s="33" t="str">
        <f t="shared" si="61"/>
        <v/>
      </c>
      <c r="Z1222" s="33" t="str">
        <f>IF(T1222="","",IF(AND(T1222&lt;&gt;'Tabelas auxiliares'!$B$240,T1222&lt;&gt;'Tabelas auxiliares'!$B$241,T1222&lt;&gt;'Tabelas auxiliares'!$C$240,T1222&lt;&gt;'Tabelas auxiliares'!$C$241,T1222&lt;&gt;'Tabelas auxiliares'!$D$240),"FOLHA DE PESSOAL",IF(Y1222='Tabelas auxiliares'!$A$241,"CUSTEIO",IF(Y1222='Tabelas auxiliares'!$A$240,"INVESTIMENTO","ERRO - VERIFICAR"))))</f>
        <v/>
      </c>
      <c r="AA1222" s="46" t="str">
        <f t="shared" si="62"/>
        <v/>
      </c>
      <c r="AB1222" s="205"/>
      <c r="AC1222" s="207"/>
      <c r="AD1222" s="26"/>
      <c r="AE1222" s="54" t="str">
        <f t="shared" si="60"/>
        <v/>
      </c>
      <c r="AF1222" s="54"/>
      <c r="AG1222" s="54"/>
      <c r="AH1222" s="54"/>
      <c r="AI1222" s="54"/>
      <c r="AJ1222" s="54"/>
      <c r="AK1222" s="54"/>
      <c r="AL1222" s="54"/>
      <c r="AM1222" s="54"/>
      <c r="AN1222" s="54"/>
      <c r="AO1222" s="54"/>
      <c r="AP1222" s="54"/>
    </row>
    <row r="1223" spans="1:42" x14ac:dyDescent="0.25">
      <c r="A1223" s="205"/>
      <c r="F1223" s="33" t="str">
        <f>IFERROR(VLOOKUP(D1223,'Tabelas auxiliares'!$A$3:$B$62,2,FALSE),"")</f>
        <v/>
      </c>
      <c r="G1223" s="33" t="str">
        <f>IFERROR(VLOOKUP($B1223,'Tabelas auxiliares'!$A$66:$C$106,2,FALSE),"")</f>
        <v/>
      </c>
      <c r="H1223" s="33" t="str">
        <f>IFERROR(VLOOKUP($B1223,'Tabelas auxiliares'!$A$66:$C$106,3,FALSE),"")</f>
        <v/>
      </c>
      <c r="I1223" s="205"/>
      <c r="J1223" s="205"/>
      <c r="K1223" s="205"/>
      <c r="L1223" s="205"/>
      <c r="M1223" s="205"/>
      <c r="N1223" s="205"/>
      <c r="O1223" s="205"/>
      <c r="P1223" s="205"/>
      <c r="Q1223" s="205"/>
      <c r="R1223" s="205"/>
      <c r="S1223" s="205"/>
      <c r="T1223" s="205"/>
      <c r="U1223" s="205"/>
      <c r="V1223" s="205"/>
      <c r="W1223" s="205"/>
      <c r="X1223" s="205"/>
      <c r="Y1223" s="33" t="str">
        <f t="shared" si="61"/>
        <v/>
      </c>
      <c r="Z1223" s="33" t="str">
        <f>IF(T1223="","",IF(AND(T1223&lt;&gt;'Tabelas auxiliares'!$B$240,T1223&lt;&gt;'Tabelas auxiliares'!$B$241,T1223&lt;&gt;'Tabelas auxiliares'!$C$240,T1223&lt;&gt;'Tabelas auxiliares'!$C$241,T1223&lt;&gt;'Tabelas auxiliares'!$D$240),"FOLHA DE PESSOAL",IF(Y1223='Tabelas auxiliares'!$A$241,"CUSTEIO",IF(Y1223='Tabelas auxiliares'!$A$240,"INVESTIMENTO","ERRO - VERIFICAR"))))</f>
        <v/>
      </c>
      <c r="AA1223" s="46" t="str">
        <f t="shared" si="62"/>
        <v/>
      </c>
      <c r="AB1223" s="205"/>
      <c r="AC1223" s="207"/>
      <c r="AD1223" s="26"/>
      <c r="AE1223" s="54" t="str">
        <f t="shared" si="60"/>
        <v/>
      </c>
      <c r="AF1223" s="54"/>
      <c r="AG1223" s="54"/>
      <c r="AH1223" s="54"/>
      <c r="AI1223" s="54"/>
      <c r="AJ1223" s="54"/>
      <c r="AK1223" s="54"/>
      <c r="AL1223" s="54"/>
      <c r="AM1223" s="54"/>
      <c r="AN1223" s="54"/>
      <c r="AO1223" s="54"/>
      <c r="AP1223" s="54"/>
    </row>
    <row r="1224" spans="1:42" x14ac:dyDescent="0.25">
      <c r="A1224" s="205"/>
      <c r="F1224" s="33" t="str">
        <f>IFERROR(VLOOKUP(D1224,'Tabelas auxiliares'!$A$3:$B$62,2,FALSE),"")</f>
        <v/>
      </c>
      <c r="G1224" s="33" t="str">
        <f>IFERROR(VLOOKUP($B1224,'Tabelas auxiliares'!$A$66:$C$106,2,FALSE),"")</f>
        <v/>
      </c>
      <c r="H1224" s="33" t="str">
        <f>IFERROR(VLOOKUP($B1224,'Tabelas auxiliares'!$A$66:$C$106,3,FALSE),"")</f>
        <v/>
      </c>
      <c r="I1224" s="205"/>
      <c r="J1224" s="205"/>
      <c r="K1224" s="205"/>
      <c r="L1224" s="205"/>
      <c r="M1224" s="205"/>
      <c r="N1224" s="205"/>
      <c r="O1224" s="205"/>
      <c r="P1224" s="205"/>
      <c r="Q1224" s="205"/>
      <c r="R1224" s="205"/>
      <c r="S1224" s="205"/>
      <c r="T1224" s="205"/>
      <c r="U1224" s="205"/>
      <c r="V1224" s="205"/>
      <c r="W1224" s="205"/>
      <c r="X1224" s="205"/>
      <c r="Y1224" s="33" t="str">
        <f t="shared" si="61"/>
        <v/>
      </c>
      <c r="Z1224" s="33" t="str">
        <f>IF(T1224="","",IF(AND(T1224&lt;&gt;'Tabelas auxiliares'!$B$240,T1224&lt;&gt;'Tabelas auxiliares'!$B$241,T1224&lt;&gt;'Tabelas auxiliares'!$C$240,T1224&lt;&gt;'Tabelas auxiliares'!$C$241,T1224&lt;&gt;'Tabelas auxiliares'!$D$240),"FOLHA DE PESSOAL",IF(Y1224='Tabelas auxiliares'!$A$241,"CUSTEIO",IF(Y1224='Tabelas auxiliares'!$A$240,"INVESTIMENTO","ERRO - VERIFICAR"))))</f>
        <v/>
      </c>
      <c r="AA1224" s="46" t="str">
        <f t="shared" si="62"/>
        <v/>
      </c>
      <c r="AB1224" s="205"/>
      <c r="AC1224" s="207"/>
      <c r="AD1224" s="26"/>
      <c r="AE1224" s="54" t="str">
        <f t="shared" si="60"/>
        <v/>
      </c>
      <c r="AF1224" s="54"/>
      <c r="AG1224" s="54"/>
      <c r="AH1224" s="54"/>
      <c r="AI1224" s="54"/>
      <c r="AJ1224" s="54"/>
      <c r="AK1224" s="54"/>
      <c r="AL1224" s="54"/>
      <c r="AM1224" s="54"/>
      <c r="AN1224" s="54"/>
      <c r="AO1224" s="54"/>
      <c r="AP1224" s="54"/>
    </row>
    <row r="1225" spans="1:42" x14ac:dyDescent="0.25">
      <c r="A1225" s="205"/>
      <c r="F1225" s="33" t="str">
        <f>IFERROR(VLOOKUP(D1225,'Tabelas auxiliares'!$A$3:$B$62,2,FALSE),"")</f>
        <v/>
      </c>
      <c r="G1225" s="33" t="str">
        <f>IFERROR(VLOOKUP($B1225,'Tabelas auxiliares'!$A$66:$C$106,2,FALSE),"")</f>
        <v/>
      </c>
      <c r="H1225" s="33" t="str">
        <f>IFERROR(VLOOKUP($B1225,'Tabelas auxiliares'!$A$66:$C$106,3,FALSE),"")</f>
        <v/>
      </c>
      <c r="I1225" s="205"/>
      <c r="J1225" s="205"/>
      <c r="K1225" s="205"/>
      <c r="L1225" s="205"/>
      <c r="M1225" s="205"/>
      <c r="N1225" s="205"/>
      <c r="O1225" s="205"/>
      <c r="P1225" s="205"/>
      <c r="Q1225" s="205"/>
      <c r="R1225" s="205"/>
      <c r="S1225" s="205"/>
      <c r="T1225" s="205"/>
      <c r="U1225" s="205"/>
      <c r="V1225" s="205"/>
      <c r="W1225" s="205"/>
      <c r="X1225" s="205"/>
      <c r="Y1225" s="33" t="str">
        <f t="shared" si="61"/>
        <v/>
      </c>
      <c r="Z1225" s="33" t="str">
        <f>IF(T1225="","",IF(AND(T1225&lt;&gt;'Tabelas auxiliares'!$B$240,T1225&lt;&gt;'Tabelas auxiliares'!$B$241,T1225&lt;&gt;'Tabelas auxiliares'!$C$240,T1225&lt;&gt;'Tabelas auxiliares'!$C$241,T1225&lt;&gt;'Tabelas auxiliares'!$D$240),"FOLHA DE PESSOAL",IF(Y1225='Tabelas auxiliares'!$A$241,"CUSTEIO",IF(Y1225='Tabelas auxiliares'!$A$240,"INVESTIMENTO","ERRO - VERIFICAR"))))</f>
        <v/>
      </c>
      <c r="AA1225" s="46" t="str">
        <f t="shared" si="62"/>
        <v/>
      </c>
      <c r="AB1225" s="205"/>
      <c r="AC1225" s="207"/>
      <c r="AD1225" s="26"/>
      <c r="AE1225" s="54" t="str">
        <f t="shared" si="60"/>
        <v/>
      </c>
      <c r="AF1225" s="54"/>
      <c r="AG1225" s="54"/>
      <c r="AH1225" s="54"/>
      <c r="AI1225" s="54"/>
      <c r="AJ1225" s="54"/>
      <c r="AK1225" s="54"/>
      <c r="AL1225" s="54"/>
      <c r="AM1225" s="54"/>
      <c r="AN1225" s="54"/>
      <c r="AO1225" s="54"/>
      <c r="AP1225" s="54"/>
    </row>
    <row r="1226" spans="1:42" x14ac:dyDescent="0.25">
      <c r="A1226" s="205"/>
      <c r="F1226" s="33" t="str">
        <f>IFERROR(VLOOKUP(D1226,'Tabelas auxiliares'!$A$3:$B$62,2,FALSE),"")</f>
        <v/>
      </c>
      <c r="G1226" s="33" t="str">
        <f>IFERROR(VLOOKUP($B1226,'Tabelas auxiliares'!$A$66:$C$106,2,FALSE),"")</f>
        <v/>
      </c>
      <c r="H1226" s="33" t="str">
        <f>IFERROR(VLOOKUP($B1226,'Tabelas auxiliares'!$A$66:$C$106,3,FALSE),"")</f>
        <v/>
      </c>
      <c r="I1226" s="205"/>
      <c r="J1226" s="205"/>
      <c r="K1226" s="205"/>
      <c r="L1226" s="205"/>
      <c r="M1226" s="205"/>
      <c r="N1226" s="205"/>
      <c r="O1226" s="205"/>
      <c r="P1226" s="205"/>
      <c r="Q1226" s="205"/>
      <c r="R1226" s="205"/>
      <c r="S1226" s="205"/>
      <c r="T1226" s="205"/>
      <c r="U1226" s="205"/>
      <c r="V1226" s="205"/>
      <c r="W1226" s="205"/>
      <c r="X1226" s="205"/>
      <c r="Y1226" s="33" t="str">
        <f t="shared" si="61"/>
        <v/>
      </c>
      <c r="Z1226" s="33" t="str">
        <f>IF(T1226="","",IF(AND(T1226&lt;&gt;'Tabelas auxiliares'!$B$240,T1226&lt;&gt;'Tabelas auxiliares'!$B$241,T1226&lt;&gt;'Tabelas auxiliares'!$C$240,T1226&lt;&gt;'Tabelas auxiliares'!$C$241,T1226&lt;&gt;'Tabelas auxiliares'!$D$240),"FOLHA DE PESSOAL",IF(Y1226='Tabelas auxiliares'!$A$241,"CUSTEIO",IF(Y1226='Tabelas auxiliares'!$A$240,"INVESTIMENTO","ERRO - VERIFICAR"))))</f>
        <v/>
      </c>
      <c r="AA1226" s="46" t="str">
        <f t="shared" si="62"/>
        <v/>
      </c>
      <c r="AB1226" s="205"/>
      <c r="AC1226" s="207"/>
      <c r="AD1226" s="26"/>
      <c r="AE1226" s="54" t="str">
        <f t="shared" si="60"/>
        <v/>
      </c>
      <c r="AF1226" s="54"/>
      <c r="AG1226" s="54"/>
      <c r="AH1226" s="54"/>
      <c r="AI1226" s="54"/>
      <c r="AJ1226" s="54"/>
      <c r="AK1226" s="54"/>
      <c r="AL1226" s="54"/>
      <c r="AM1226" s="54"/>
      <c r="AN1226" s="54"/>
      <c r="AO1226" s="54"/>
      <c r="AP1226" s="54"/>
    </row>
    <row r="1227" spans="1:42" x14ac:dyDescent="0.25">
      <c r="A1227" s="205"/>
      <c r="F1227" s="33" t="str">
        <f>IFERROR(VLOOKUP(D1227,'Tabelas auxiliares'!$A$3:$B$62,2,FALSE),"")</f>
        <v/>
      </c>
      <c r="G1227" s="33" t="str">
        <f>IFERROR(VLOOKUP($B1227,'Tabelas auxiliares'!$A$66:$C$106,2,FALSE),"")</f>
        <v/>
      </c>
      <c r="H1227" s="33" t="str">
        <f>IFERROR(VLOOKUP($B1227,'Tabelas auxiliares'!$A$66:$C$106,3,FALSE),"")</f>
        <v/>
      </c>
      <c r="I1227" s="205"/>
      <c r="J1227" s="205"/>
      <c r="K1227" s="205"/>
      <c r="L1227" s="205"/>
      <c r="M1227" s="205"/>
      <c r="N1227" s="205"/>
      <c r="O1227" s="205"/>
      <c r="P1227" s="205"/>
      <c r="Q1227" s="205"/>
      <c r="R1227" s="205"/>
      <c r="S1227" s="205"/>
      <c r="T1227" s="205"/>
      <c r="U1227" s="205"/>
      <c r="V1227" s="205"/>
      <c r="W1227" s="205"/>
      <c r="X1227" s="205"/>
      <c r="Y1227" s="33" t="str">
        <f t="shared" si="61"/>
        <v/>
      </c>
      <c r="Z1227" s="33" t="str">
        <f>IF(T1227="","",IF(AND(T1227&lt;&gt;'Tabelas auxiliares'!$B$240,T1227&lt;&gt;'Tabelas auxiliares'!$B$241,T1227&lt;&gt;'Tabelas auxiliares'!$C$240,T1227&lt;&gt;'Tabelas auxiliares'!$C$241,T1227&lt;&gt;'Tabelas auxiliares'!$D$240),"FOLHA DE PESSOAL",IF(Y1227='Tabelas auxiliares'!$A$241,"CUSTEIO",IF(Y1227='Tabelas auxiliares'!$A$240,"INVESTIMENTO","ERRO - VERIFICAR"))))</f>
        <v/>
      </c>
      <c r="AA1227" s="46" t="str">
        <f t="shared" si="62"/>
        <v/>
      </c>
      <c r="AB1227" s="205"/>
      <c r="AC1227" s="207"/>
      <c r="AD1227" s="26"/>
      <c r="AE1227" s="54" t="str">
        <f t="shared" si="60"/>
        <v/>
      </c>
      <c r="AF1227" s="54"/>
      <c r="AG1227" s="54"/>
      <c r="AH1227" s="54"/>
      <c r="AI1227" s="54"/>
      <c r="AJ1227" s="54"/>
      <c r="AK1227" s="54"/>
      <c r="AL1227" s="54"/>
      <c r="AM1227" s="54"/>
      <c r="AN1227" s="54"/>
      <c r="AO1227" s="54"/>
      <c r="AP1227" s="54"/>
    </row>
    <row r="1228" spans="1:42" x14ac:dyDescent="0.25">
      <c r="A1228" s="205"/>
      <c r="F1228" s="33" t="str">
        <f>IFERROR(VLOOKUP(D1228,'Tabelas auxiliares'!$A$3:$B$62,2,FALSE),"")</f>
        <v/>
      </c>
      <c r="G1228" s="33" t="str">
        <f>IFERROR(VLOOKUP($B1228,'Tabelas auxiliares'!$A$66:$C$106,2,FALSE),"")</f>
        <v/>
      </c>
      <c r="H1228" s="33" t="str">
        <f>IFERROR(VLOOKUP($B1228,'Tabelas auxiliares'!$A$66:$C$106,3,FALSE),"")</f>
        <v/>
      </c>
      <c r="I1228" s="205"/>
      <c r="J1228" s="205"/>
      <c r="K1228" s="205"/>
      <c r="L1228" s="205"/>
      <c r="M1228" s="205"/>
      <c r="N1228" s="205"/>
      <c r="O1228" s="205"/>
      <c r="P1228" s="205"/>
      <c r="Q1228" s="205"/>
      <c r="R1228" s="205"/>
      <c r="S1228" s="205"/>
      <c r="T1228" s="205"/>
      <c r="U1228" s="205"/>
      <c r="V1228" s="205"/>
      <c r="W1228" s="205"/>
      <c r="X1228" s="205"/>
      <c r="Y1228" s="33" t="str">
        <f t="shared" si="61"/>
        <v/>
      </c>
      <c r="Z1228" s="33" t="str">
        <f>IF(T1228="","",IF(AND(T1228&lt;&gt;'Tabelas auxiliares'!$B$240,T1228&lt;&gt;'Tabelas auxiliares'!$B$241,T1228&lt;&gt;'Tabelas auxiliares'!$C$240,T1228&lt;&gt;'Tabelas auxiliares'!$C$241,T1228&lt;&gt;'Tabelas auxiliares'!$D$240),"FOLHA DE PESSOAL",IF(Y1228='Tabelas auxiliares'!$A$241,"CUSTEIO",IF(Y1228='Tabelas auxiliares'!$A$240,"INVESTIMENTO","ERRO - VERIFICAR"))))</f>
        <v/>
      </c>
      <c r="AA1228" s="46" t="str">
        <f t="shared" si="62"/>
        <v/>
      </c>
      <c r="AB1228" s="205"/>
      <c r="AC1228" s="207"/>
      <c r="AD1228" s="26"/>
      <c r="AE1228" s="54" t="str">
        <f t="shared" si="60"/>
        <v/>
      </c>
      <c r="AF1228" s="54"/>
      <c r="AG1228" s="54"/>
      <c r="AH1228" s="54"/>
      <c r="AI1228" s="54"/>
      <c r="AJ1228" s="54"/>
      <c r="AK1228" s="54"/>
      <c r="AL1228" s="54"/>
      <c r="AM1228" s="54"/>
      <c r="AN1228" s="54"/>
      <c r="AO1228" s="54"/>
      <c r="AP1228" s="54"/>
    </row>
    <row r="1229" spans="1:42" x14ac:dyDescent="0.25">
      <c r="A1229" s="205"/>
      <c r="F1229" s="33" t="str">
        <f>IFERROR(VLOOKUP(D1229,'Tabelas auxiliares'!$A$3:$B$62,2,FALSE),"")</f>
        <v/>
      </c>
      <c r="G1229" s="33" t="str">
        <f>IFERROR(VLOOKUP($B1229,'Tabelas auxiliares'!$A$66:$C$106,2,FALSE),"")</f>
        <v/>
      </c>
      <c r="H1229" s="33" t="str">
        <f>IFERROR(VLOOKUP($B1229,'Tabelas auxiliares'!$A$66:$C$106,3,FALSE),"")</f>
        <v/>
      </c>
      <c r="I1229" s="205"/>
      <c r="J1229" s="205"/>
      <c r="K1229" s="205"/>
      <c r="L1229" s="205"/>
      <c r="M1229" s="205"/>
      <c r="N1229" s="205"/>
      <c r="O1229" s="205"/>
      <c r="P1229" s="205"/>
      <c r="Q1229" s="205"/>
      <c r="R1229" s="205"/>
      <c r="S1229" s="205"/>
      <c r="T1229" s="205"/>
      <c r="U1229" s="205"/>
      <c r="V1229" s="205"/>
      <c r="W1229" s="205"/>
      <c r="X1229" s="205"/>
      <c r="Y1229" s="33" t="str">
        <f t="shared" si="61"/>
        <v/>
      </c>
      <c r="Z1229" s="33" t="str">
        <f>IF(T1229="","",IF(AND(T1229&lt;&gt;'Tabelas auxiliares'!$B$240,T1229&lt;&gt;'Tabelas auxiliares'!$B$241,T1229&lt;&gt;'Tabelas auxiliares'!$C$240,T1229&lt;&gt;'Tabelas auxiliares'!$C$241,T1229&lt;&gt;'Tabelas auxiliares'!$D$240),"FOLHA DE PESSOAL",IF(Y1229='Tabelas auxiliares'!$A$241,"CUSTEIO",IF(Y1229='Tabelas auxiliares'!$A$240,"INVESTIMENTO","ERRO - VERIFICAR"))))</f>
        <v/>
      </c>
      <c r="AA1229" s="46" t="str">
        <f t="shared" si="62"/>
        <v/>
      </c>
      <c r="AB1229" s="205"/>
      <c r="AC1229" s="207"/>
      <c r="AD1229" s="26"/>
      <c r="AE1229" s="54" t="str">
        <f t="shared" si="60"/>
        <v/>
      </c>
      <c r="AF1229" s="54"/>
      <c r="AG1229" s="54"/>
      <c r="AH1229" s="54"/>
      <c r="AI1229" s="54"/>
      <c r="AJ1229" s="54"/>
      <c r="AK1229" s="54"/>
      <c r="AL1229" s="54"/>
      <c r="AM1229" s="54"/>
      <c r="AN1229" s="54"/>
      <c r="AO1229" s="54"/>
      <c r="AP1229" s="54"/>
    </row>
    <row r="1230" spans="1:42" x14ac:dyDescent="0.25">
      <c r="A1230" s="205"/>
      <c r="F1230" s="33" t="str">
        <f>IFERROR(VLOOKUP(D1230,'Tabelas auxiliares'!$A$3:$B$62,2,FALSE),"")</f>
        <v/>
      </c>
      <c r="G1230" s="33" t="str">
        <f>IFERROR(VLOOKUP($B1230,'Tabelas auxiliares'!$A$66:$C$106,2,FALSE),"")</f>
        <v/>
      </c>
      <c r="H1230" s="33" t="str">
        <f>IFERROR(VLOOKUP($B1230,'Tabelas auxiliares'!$A$66:$C$106,3,FALSE),"")</f>
        <v/>
      </c>
      <c r="I1230" s="205"/>
      <c r="J1230" s="205"/>
      <c r="K1230" s="205"/>
      <c r="L1230" s="205"/>
      <c r="M1230" s="205"/>
      <c r="N1230" s="205"/>
      <c r="O1230" s="205"/>
      <c r="P1230" s="205"/>
      <c r="Q1230" s="205"/>
      <c r="R1230" s="205"/>
      <c r="S1230" s="205"/>
      <c r="T1230" s="205"/>
      <c r="U1230" s="205"/>
      <c r="V1230" s="205"/>
      <c r="W1230" s="205"/>
      <c r="X1230" s="205"/>
      <c r="Y1230" s="33" t="str">
        <f t="shared" si="61"/>
        <v/>
      </c>
      <c r="Z1230" s="33" t="str">
        <f>IF(T1230="","",IF(AND(T1230&lt;&gt;'Tabelas auxiliares'!$B$240,T1230&lt;&gt;'Tabelas auxiliares'!$B$241,T1230&lt;&gt;'Tabelas auxiliares'!$C$240,T1230&lt;&gt;'Tabelas auxiliares'!$C$241,T1230&lt;&gt;'Tabelas auxiliares'!$D$240),"FOLHA DE PESSOAL",IF(Y1230='Tabelas auxiliares'!$A$241,"CUSTEIO",IF(Y1230='Tabelas auxiliares'!$A$240,"INVESTIMENTO","ERRO - VERIFICAR"))))</f>
        <v/>
      </c>
      <c r="AA1230" s="46" t="str">
        <f t="shared" si="62"/>
        <v/>
      </c>
      <c r="AB1230" s="205"/>
      <c r="AC1230" s="207"/>
      <c r="AD1230" s="26"/>
      <c r="AE1230" s="54" t="str">
        <f t="shared" si="60"/>
        <v/>
      </c>
      <c r="AF1230" s="54"/>
      <c r="AG1230" s="54"/>
      <c r="AH1230" s="54"/>
      <c r="AI1230" s="54"/>
      <c r="AJ1230" s="54"/>
      <c r="AK1230" s="54"/>
      <c r="AL1230" s="54"/>
      <c r="AM1230" s="54"/>
      <c r="AN1230" s="54"/>
      <c r="AO1230" s="54"/>
      <c r="AP1230" s="54"/>
    </row>
    <row r="1231" spans="1:42" x14ac:dyDescent="0.25">
      <c r="A1231" s="205"/>
      <c r="F1231" s="33" t="str">
        <f>IFERROR(VLOOKUP(D1231,'Tabelas auxiliares'!$A$3:$B$62,2,FALSE),"")</f>
        <v/>
      </c>
      <c r="G1231" s="33" t="str">
        <f>IFERROR(VLOOKUP($B1231,'Tabelas auxiliares'!$A$66:$C$106,2,FALSE),"")</f>
        <v/>
      </c>
      <c r="H1231" s="33" t="str">
        <f>IFERROR(VLOOKUP($B1231,'Tabelas auxiliares'!$A$66:$C$106,3,FALSE),"")</f>
        <v/>
      </c>
      <c r="I1231" s="205"/>
      <c r="J1231" s="205"/>
      <c r="K1231" s="205"/>
      <c r="L1231" s="205"/>
      <c r="M1231" s="205"/>
      <c r="N1231" s="205"/>
      <c r="O1231" s="205"/>
      <c r="P1231" s="205"/>
      <c r="Q1231" s="205"/>
      <c r="R1231" s="205"/>
      <c r="S1231" s="205"/>
      <c r="T1231" s="205"/>
      <c r="U1231" s="205"/>
      <c r="V1231" s="205"/>
      <c r="W1231" s="205"/>
      <c r="X1231" s="205"/>
      <c r="Y1231" s="33" t="str">
        <f t="shared" si="61"/>
        <v/>
      </c>
      <c r="Z1231" s="33" t="str">
        <f>IF(T1231="","",IF(AND(T1231&lt;&gt;'Tabelas auxiliares'!$B$240,T1231&lt;&gt;'Tabelas auxiliares'!$B$241,T1231&lt;&gt;'Tabelas auxiliares'!$C$240,T1231&lt;&gt;'Tabelas auxiliares'!$C$241,T1231&lt;&gt;'Tabelas auxiliares'!$D$240),"FOLHA DE PESSOAL",IF(Y1231='Tabelas auxiliares'!$A$241,"CUSTEIO",IF(Y1231='Tabelas auxiliares'!$A$240,"INVESTIMENTO","ERRO - VERIFICAR"))))</f>
        <v/>
      </c>
      <c r="AA1231" s="46" t="str">
        <f t="shared" si="62"/>
        <v/>
      </c>
      <c r="AB1231" s="205"/>
      <c r="AC1231" s="207"/>
      <c r="AD1231" s="26"/>
      <c r="AE1231" s="54" t="str">
        <f t="shared" si="60"/>
        <v/>
      </c>
      <c r="AF1231" s="54"/>
      <c r="AG1231" s="54"/>
      <c r="AH1231" s="54"/>
      <c r="AI1231" s="54"/>
      <c r="AJ1231" s="54"/>
      <c r="AK1231" s="54"/>
      <c r="AL1231" s="54"/>
      <c r="AM1231" s="54"/>
      <c r="AN1231" s="54"/>
      <c r="AO1231" s="54"/>
      <c r="AP1231" s="54"/>
    </row>
    <row r="1232" spans="1:42" x14ac:dyDescent="0.25">
      <c r="A1232" s="205"/>
      <c r="F1232" s="33" t="str">
        <f>IFERROR(VLOOKUP(D1232,'Tabelas auxiliares'!$A$3:$B$62,2,FALSE),"")</f>
        <v/>
      </c>
      <c r="G1232" s="33" t="str">
        <f>IFERROR(VLOOKUP($B1232,'Tabelas auxiliares'!$A$66:$C$106,2,FALSE),"")</f>
        <v/>
      </c>
      <c r="H1232" s="33" t="str">
        <f>IFERROR(VLOOKUP($B1232,'Tabelas auxiliares'!$A$66:$C$106,3,FALSE),"")</f>
        <v/>
      </c>
      <c r="I1232" s="205"/>
      <c r="J1232" s="205"/>
      <c r="K1232" s="205"/>
      <c r="L1232" s="205"/>
      <c r="M1232" s="205"/>
      <c r="N1232" s="205"/>
      <c r="O1232" s="205"/>
      <c r="P1232" s="205"/>
      <c r="Q1232" s="205"/>
      <c r="R1232" s="205"/>
      <c r="S1232" s="205"/>
      <c r="T1232" s="205"/>
      <c r="U1232" s="205"/>
      <c r="V1232" s="205"/>
      <c r="W1232" s="205"/>
      <c r="X1232" s="205"/>
      <c r="Y1232" s="33" t="str">
        <f t="shared" si="61"/>
        <v/>
      </c>
      <c r="Z1232" s="33" t="str">
        <f>IF(T1232="","",IF(AND(T1232&lt;&gt;'Tabelas auxiliares'!$B$240,T1232&lt;&gt;'Tabelas auxiliares'!$B$241,T1232&lt;&gt;'Tabelas auxiliares'!$C$240,T1232&lt;&gt;'Tabelas auxiliares'!$C$241,T1232&lt;&gt;'Tabelas auxiliares'!$D$240),"FOLHA DE PESSOAL",IF(Y1232='Tabelas auxiliares'!$A$241,"CUSTEIO",IF(Y1232='Tabelas auxiliares'!$A$240,"INVESTIMENTO","ERRO - VERIFICAR"))))</f>
        <v/>
      </c>
      <c r="AA1232" s="46" t="str">
        <f t="shared" si="62"/>
        <v/>
      </c>
      <c r="AB1232" s="205"/>
      <c r="AC1232" s="207"/>
      <c r="AD1232" s="26"/>
      <c r="AE1232" s="54" t="str">
        <f t="shared" si="60"/>
        <v/>
      </c>
      <c r="AF1232" s="54"/>
      <c r="AG1232" s="54"/>
      <c r="AH1232" s="54"/>
      <c r="AI1232" s="54"/>
      <c r="AJ1232" s="54"/>
      <c r="AK1232" s="54"/>
      <c r="AL1232" s="54"/>
      <c r="AM1232" s="54"/>
      <c r="AN1232" s="54"/>
      <c r="AO1232" s="54"/>
      <c r="AP1232" s="54"/>
    </row>
    <row r="1233" spans="1:42" x14ac:dyDescent="0.25">
      <c r="A1233" s="205"/>
      <c r="F1233" s="33" t="str">
        <f>IFERROR(VLOOKUP(D1233,'Tabelas auxiliares'!$A$3:$B$62,2,FALSE),"")</f>
        <v/>
      </c>
      <c r="G1233" s="33" t="str">
        <f>IFERROR(VLOOKUP($B1233,'Tabelas auxiliares'!$A$66:$C$106,2,FALSE),"")</f>
        <v/>
      </c>
      <c r="H1233" s="33" t="str">
        <f>IFERROR(VLOOKUP($B1233,'Tabelas auxiliares'!$A$66:$C$106,3,FALSE),"")</f>
        <v/>
      </c>
      <c r="I1233" s="205"/>
      <c r="J1233" s="205"/>
      <c r="K1233" s="205"/>
      <c r="L1233" s="205"/>
      <c r="M1233" s="205"/>
      <c r="N1233" s="205"/>
      <c r="O1233" s="205"/>
      <c r="P1233" s="205"/>
      <c r="Q1233" s="205"/>
      <c r="R1233" s="205"/>
      <c r="S1233" s="205"/>
      <c r="T1233" s="205"/>
      <c r="U1233" s="205"/>
      <c r="V1233" s="205"/>
      <c r="W1233" s="205"/>
      <c r="X1233" s="205"/>
      <c r="Y1233" s="33" t="str">
        <f t="shared" si="61"/>
        <v/>
      </c>
      <c r="Z1233" s="33" t="str">
        <f>IF(T1233="","",IF(AND(T1233&lt;&gt;'Tabelas auxiliares'!$B$240,T1233&lt;&gt;'Tabelas auxiliares'!$B$241,T1233&lt;&gt;'Tabelas auxiliares'!$C$240,T1233&lt;&gt;'Tabelas auxiliares'!$C$241,T1233&lt;&gt;'Tabelas auxiliares'!$D$240),"FOLHA DE PESSOAL",IF(Y1233='Tabelas auxiliares'!$A$241,"CUSTEIO",IF(Y1233='Tabelas auxiliares'!$A$240,"INVESTIMENTO","ERRO - VERIFICAR"))))</f>
        <v/>
      </c>
      <c r="AA1233" s="46" t="str">
        <f t="shared" si="62"/>
        <v/>
      </c>
      <c r="AB1233" s="205"/>
      <c r="AC1233" s="207"/>
      <c r="AD1233" s="26"/>
      <c r="AE1233" s="54" t="str">
        <f t="shared" si="60"/>
        <v/>
      </c>
      <c r="AF1233" s="54"/>
      <c r="AG1233" s="54"/>
      <c r="AH1233" s="54"/>
      <c r="AI1233" s="54"/>
      <c r="AJ1233" s="54"/>
      <c r="AK1233" s="54"/>
      <c r="AL1233" s="54"/>
      <c r="AM1233" s="54"/>
      <c r="AN1233" s="54"/>
      <c r="AO1233" s="54"/>
      <c r="AP1233" s="54"/>
    </row>
    <row r="1234" spans="1:42" x14ac:dyDescent="0.25">
      <c r="A1234" s="205"/>
      <c r="F1234" s="33" t="str">
        <f>IFERROR(VLOOKUP(D1234,'Tabelas auxiliares'!$A$3:$B$62,2,FALSE),"")</f>
        <v/>
      </c>
      <c r="G1234" s="33" t="str">
        <f>IFERROR(VLOOKUP($B1234,'Tabelas auxiliares'!$A$66:$C$106,2,FALSE),"")</f>
        <v/>
      </c>
      <c r="H1234" s="33" t="str">
        <f>IFERROR(VLOOKUP($B1234,'Tabelas auxiliares'!$A$66:$C$106,3,FALSE),"")</f>
        <v/>
      </c>
      <c r="I1234" s="205"/>
      <c r="J1234" s="205"/>
      <c r="K1234" s="205"/>
      <c r="L1234" s="205"/>
      <c r="M1234" s="205"/>
      <c r="N1234" s="205"/>
      <c r="O1234" s="205"/>
      <c r="P1234" s="205"/>
      <c r="Q1234" s="205"/>
      <c r="R1234" s="205"/>
      <c r="S1234" s="205"/>
      <c r="T1234" s="205"/>
      <c r="U1234" s="205"/>
      <c r="V1234" s="205"/>
      <c r="W1234" s="205"/>
      <c r="X1234" s="205"/>
      <c r="Y1234" s="33" t="str">
        <f t="shared" si="61"/>
        <v/>
      </c>
      <c r="Z1234" s="33" t="str">
        <f>IF(T1234="","",IF(AND(T1234&lt;&gt;'Tabelas auxiliares'!$B$240,T1234&lt;&gt;'Tabelas auxiliares'!$B$241,T1234&lt;&gt;'Tabelas auxiliares'!$C$240,T1234&lt;&gt;'Tabelas auxiliares'!$C$241,T1234&lt;&gt;'Tabelas auxiliares'!$D$240),"FOLHA DE PESSOAL",IF(Y1234='Tabelas auxiliares'!$A$241,"CUSTEIO",IF(Y1234='Tabelas auxiliares'!$A$240,"INVESTIMENTO","ERRO - VERIFICAR"))))</f>
        <v/>
      </c>
      <c r="AA1234" s="46" t="str">
        <f t="shared" si="62"/>
        <v/>
      </c>
      <c r="AB1234" s="205"/>
      <c r="AC1234" s="207"/>
      <c r="AD1234" s="26"/>
      <c r="AE1234" s="54" t="str">
        <f t="shared" si="60"/>
        <v/>
      </c>
      <c r="AF1234" s="54"/>
      <c r="AG1234" s="54"/>
      <c r="AH1234" s="54"/>
      <c r="AI1234" s="54"/>
      <c r="AJ1234" s="54"/>
      <c r="AK1234" s="54"/>
      <c r="AL1234" s="54"/>
      <c r="AM1234" s="54"/>
      <c r="AN1234" s="54"/>
      <c r="AO1234" s="54"/>
      <c r="AP1234" s="54"/>
    </row>
    <row r="1235" spans="1:42" x14ac:dyDescent="0.25">
      <c r="A1235" s="205"/>
      <c r="F1235" s="33" t="str">
        <f>IFERROR(VLOOKUP(D1235,'Tabelas auxiliares'!$A$3:$B$62,2,FALSE),"")</f>
        <v/>
      </c>
      <c r="G1235" s="33" t="str">
        <f>IFERROR(VLOOKUP($B1235,'Tabelas auxiliares'!$A$66:$C$106,2,FALSE),"")</f>
        <v/>
      </c>
      <c r="H1235" s="33" t="str">
        <f>IFERROR(VLOOKUP($B1235,'Tabelas auxiliares'!$A$66:$C$106,3,FALSE),"")</f>
        <v/>
      </c>
      <c r="I1235" s="205"/>
      <c r="J1235" s="205"/>
      <c r="K1235" s="205"/>
      <c r="L1235" s="205"/>
      <c r="M1235" s="205"/>
      <c r="N1235" s="205"/>
      <c r="O1235" s="205"/>
      <c r="P1235" s="205"/>
      <c r="Q1235" s="205"/>
      <c r="R1235" s="205"/>
      <c r="S1235" s="205"/>
      <c r="T1235" s="205"/>
      <c r="U1235" s="205"/>
      <c r="V1235" s="205"/>
      <c r="W1235" s="205"/>
      <c r="X1235" s="205"/>
      <c r="Y1235" s="33" t="str">
        <f t="shared" si="61"/>
        <v/>
      </c>
      <c r="Z1235" s="33" t="str">
        <f>IF(T1235="","",IF(AND(T1235&lt;&gt;'Tabelas auxiliares'!$B$240,T1235&lt;&gt;'Tabelas auxiliares'!$B$241,T1235&lt;&gt;'Tabelas auxiliares'!$C$240,T1235&lt;&gt;'Tabelas auxiliares'!$C$241,T1235&lt;&gt;'Tabelas auxiliares'!$D$240),"FOLHA DE PESSOAL",IF(Y1235='Tabelas auxiliares'!$A$241,"CUSTEIO",IF(Y1235='Tabelas auxiliares'!$A$240,"INVESTIMENTO","ERRO - VERIFICAR"))))</f>
        <v/>
      </c>
      <c r="AA1235" s="46" t="str">
        <f t="shared" si="62"/>
        <v/>
      </c>
      <c r="AB1235" s="205"/>
      <c r="AC1235" s="207"/>
      <c r="AD1235" s="26"/>
      <c r="AE1235" s="54" t="str">
        <f t="shared" si="60"/>
        <v/>
      </c>
      <c r="AF1235" s="54"/>
      <c r="AG1235" s="54"/>
      <c r="AH1235" s="54"/>
      <c r="AI1235" s="54"/>
      <c r="AJ1235" s="54"/>
      <c r="AK1235" s="54"/>
      <c r="AL1235" s="54"/>
      <c r="AM1235" s="54"/>
      <c r="AN1235" s="54"/>
      <c r="AO1235" s="54"/>
      <c r="AP1235" s="54"/>
    </row>
    <row r="1236" spans="1:42" x14ac:dyDescent="0.25">
      <c r="A1236" s="205"/>
      <c r="F1236" s="33" t="str">
        <f>IFERROR(VLOOKUP(D1236,'Tabelas auxiliares'!$A$3:$B$62,2,FALSE),"")</f>
        <v/>
      </c>
      <c r="G1236" s="33" t="str">
        <f>IFERROR(VLOOKUP($B1236,'Tabelas auxiliares'!$A$66:$C$106,2,FALSE),"")</f>
        <v/>
      </c>
      <c r="H1236" s="33" t="str">
        <f>IFERROR(VLOOKUP($B1236,'Tabelas auxiliares'!$A$66:$C$106,3,FALSE),"")</f>
        <v/>
      </c>
      <c r="I1236" s="205"/>
      <c r="J1236" s="205"/>
      <c r="K1236" s="205"/>
      <c r="L1236" s="205"/>
      <c r="M1236" s="205"/>
      <c r="N1236" s="205"/>
      <c r="O1236" s="205"/>
      <c r="P1236" s="205"/>
      <c r="Q1236" s="205"/>
      <c r="R1236" s="205"/>
      <c r="S1236" s="205"/>
      <c r="T1236" s="205"/>
      <c r="U1236" s="205"/>
      <c r="V1236" s="205"/>
      <c r="W1236" s="205"/>
      <c r="X1236" s="205"/>
      <c r="Y1236" s="33" t="str">
        <f t="shared" si="61"/>
        <v/>
      </c>
      <c r="Z1236" s="33" t="str">
        <f>IF(T1236="","",IF(AND(T1236&lt;&gt;'Tabelas auxiliares'!$B$240,T1236&lt;&gt;'Tabelas auxiliares'!$B$241,T1236&lt;&gt;'Tabelas auxiliares'!$C$240,T1236&lt;&gt;'Tabelas auxiliares'!$C$241,T1236&lt;&gt;'Tabelas auxiliares'!$D$240),"FOLHA DE PESSOAL",IF(Y1236='Tabelas auxiliares'!$A$241,"CUSTEIO",IF(Y1236='Tabelas auxiliares'!$A$240,"INVESTIMENTO","ERRO - VERIFICAR"))))</f>
        <v/>
      </c>
      <c r="AA1236" s="46" t="str">
        <f t="shared" si="62"/>
        <v/>
      </c>
      <c r="AB1236" s="205"/>
      <c r="AC1236" s="207"/>
      <c r="AD1236" s="26"/>
      <c r="AE1236" s="54" t="str">
        <f t="shared" si="60"/>
        <v/>
      </c>
      <c r="AF1236" s="54"/>
      <c r="AG1236" s="54"/>
      <c r="AH1236" s="54"/>
      <c r="AI1236" s="54"/>
      <c r="AJ1236" s="54"/>
      <c r="AK1236" s="54"/>
      <c r="AL1236" s="54"/>
      <c r="AM1236" s="54"/>
      <c r="AN1236" s="54"/>
      <c r="AO1236" s="54"/>
      <c r="AP1236" s="54"/>
    </row>
    <row r="1237" spans="1:42" x14ac:dyDescent="0.25">
      <c r="A1237" s="205"/>
      <c r="F1237" s="33" t="str">
        <f>IFERROR(VLOOKUP(D1237,'Tabelas auxiliares'!$A$3:$B$62,2,FALSE),"")</f>
        <v/>
      </c>
      <c r="G1237" s="33" t="str">
        <f>IFERROR(VLOOKUP($B1237,'Tabelas auxiliares'!$A$66:$C$106,2,FALSE),"")</f>
        <v/>
      </c>
      <c r="H1237" s="33" t="str">
        <f>IFERROR(VLOOKUP($B1237,'Tabelas auxiliares'!$A$66:$C$106,3,FALSE),"")</f>
        <v/>
      </c>
      <c r="I1237" s="205"/>
      <c r="J1237" s="205"/>
      <c r="K1237" s="205"/>
      <c r="L1237" s="205"/>
      <c r="M1237" s="205"/>
      <c r="N1237" s="205"/>
      <c r="O1237" s="205"/>
      <c r="P1237" s="205"/>
      <c r="Q1237" s="205"/>
      <c r="R1237" s="205"/>
      <c r="S1237" s="205"/>
      <c r="T1237" s="205"/>
      <c r="U1237" s="205"/>
      <c r="V1237" s="205"/>
      <c r="W1237" s="205"/>
      <c r="X1237" s="205"/>
      <c r="Y1237" s="33" t="str">
        <f t="shared" si="61"/>
        <v/>
      </c>
      <c r="Z1237" s="33" t="str">
        <f>IF(T1237="","",IF(AND(T1237&lt;&gt;'Tabelas auxiliares'!$B$240,T1237&lt;&gt;'Tabelas auxiliares'!$B$241,T1237&lt;&gt;'Tabelas auxiliares'!$C$240,T1237&lt;&gt;'Tabelas auxiliares'!$C$241,T1237&lt;&gt;'Tabelas auxiliares'!$D$240),"FOLHA DE PESSOAL",IF(Y1237='Tabelas auxiliares'!$A$241,"CUSTEIO",IF(Y1237='Tabelas auxiliares'!$A$240,"INVESTIMENTO","ERRO - VERIFICAR"))))</f>
        <v/>
      </c>
      <c r="AA1237" s="46" t="str">
        <f t="shared" si="62"/>
        <v/>
      </c>
      <c r="AB1237" s="205"/>
      <c r="AC1237" s="207"/>
      <c r="AD1237" s="26"/>
      <c r="AE1237" s="54" t="str">
        <f t="shared" si="60"/>
        <v/>
      </c>
      <c r="AF1237" s="54"/>
      <c r="AG1237" s="54"/>
      <c r="AH1237" s="54"/>
      <c r="AI1237" s="54"/>
      <c r="AJ1237" s="54"/>
      <c r="AK1237" s="54"/>
      <c r="AL1237" s="54"/>
      <c r="AM1237" s="54"/>
      <c r="AN1237" s="54"/>
      <c r="AO1237" s="54"/>
      <c r="AP1237" s="54"/>
    </row>
    <row r="1238" spans="1:42" x14ac:dyDescent="0.25">
      <c r="A1238" s="205"/>
      <c r="F1238" s="33" t="str">
        <f>IFERROR(VLOOKUP(D1238,'Tabelas auxiliares'!$A$3:$B$62,2,FALSE),"")</f>
        <v/>
      </c>
      <c r="G1238" s="33" t="str">
        <f>IFERROR(VLOOKUP($B1238,'Tabelas auxiliares'!$A$66:$C$106,2,FALSE),"")</f>
        <v/>
      </c>
      <c r="H1238" s="33" t="str">
        <f>IFERROR(VLOOKUP($B1238,'Tabelas auxiliares'!$A$66:$C$106,3,FALSE),"")</f>
        <v/>
      </c>
      <c r="I1238" s="205"/>
      <c r="J1238" s="205"/>
      <c r="K1238" s="205"/>
      <c r="L1238" s="205"/>
      <c r="M1238" s="205"/>
      <c r="N1238" s="205"/>
      <c r="O1238" s="205"/>
      <c r="P1238" s="205"/>
      <c r="Q1238" s="205"/>
      <c r="R1238" s="205"/>
      <c r="S1238" s="205"/>
      <c r="T1238" s="205"/>
      <c r="U1238" s="205"/>
      <c r="V1238" s="205"/>
      <c r="W1238" s="205"/>
      <c r="X1238" s="205"/>
      <c r="Y1238" s="33" t="str">
        <f t="shared" si="61"/>
        <v/>
      </c>
      <c r="Z1238" s="33" t="str">
        <f>IF(T1238="","",IF(AND(T1238&lt;&gt;'Tabelas auxiliares'!$B$240,T1238&lt;&gt;'Tabelas auxiliares'!$B$241,T1238&lt;&gt;'Tabelas auxiliares'!$C$240,T1238&lt;&gt;'Tabelas auxiliares'!$C$241,T1238&lt;&gt;'Tabelas auxiliares'!$D$240),"FOLHA DE PESSOAL",IF(Y1238='Tabelas auxiliares'!$A$241,"CUSTEIO",IF(Y1238='Tabelas auxiliares'!$A$240,"INVESTIMENTO","ERRO - VERIFICAR"))))</f>
        <v/>
      </c>
      <c r="AA1238" s="46" t="str">
        <f t="shared" si="62"/>
        <v/>
      </c>
      <c r="AB1238" s="205"/>
      <c r="AC1238" s="207"/>
      <c r="AD1238" s="26"/>
      <c r="AE1238" s="54" t="str">
        <f t="shared" si="60"/>
        <v/>
      </c>
      <c r="AF1238" s="54"/>
      <c r="AG1238" s="54"/>
      <c r="AH1238" s="54"/>
      <c r="AI1238" s="54"/>
      <c r="AJ1238" s="54"/>
      <c r="AK1238" s="54"/>
      <c r="AL1238" s="54"/>
      <c r="AM1238" s="54"/>
      <c r="AN1238" s="54"/>
      <c r="AO1238" s="54"/>
      <c r="AP1238" s="54"/>
    </row>
    <row r="1239" spans="1:42" x14ac:dyDescent="0.25">
      <c r="A1239" s="205"/>
      <c r="F1239" s="33" t="str">
        <f>IFERROR(VLOOKUP(D1239,'Tabelas auxiliares'!$A$3:$B$62,2,FALSE),"")</f>
        <v/>
      </c>
      <c r="G1239" s="33" t="str">
        <f>IFERROR(VLOOKUP($B1239,'Tabelas auxiliares'!$A$66:$C$106,2,FALSE),"")</f>
        <v/>
      </c>
      <c r="H1239" s="33" t="str">
        <f>IFERROR(VLOOKUP($B1239,'Tabelas auxiliares'!$A$66:$C$106,3,FALSE),"")</f>
        <v/>
      </c>
      <c r="I1239" s="205"/>
      <c r="J1239" s="205"/>
      <c r="K1239" s="205"/>
      <c r="L1239" s="205"/>
      <c r="M1239" s="205"/>
      <c r="N1239" s="205"/>
      <c r="O1239" s="205"/>
      <c r="P1239" s="205"/>
      <c r="Q1239" s="205"/>
      <c r="R1239" s="205"/>
      <c r="S1239" s="205"/>
      <c r="T1239" s="205"/>
      <c r="U1239" s="205"/>
      <c r="V1239" s="205"/>
      <c r="W1239" s="205"/>
      <c r="X1239" s="205"/>
      <c r="Y1239" s="33" t="str">
        <f t="shared" si="61"/>
        <v/>
      </c>
      <c r="Z1239" s="33" t="str">
        <f>IF(T1239="","",IF(AND(T1239&lt;&gt;'Tabelas auxiliares'!$B$240,T1239&lt;&gt;'Tabelas auxiliares'!$B$241,T1239&lt;&gt;'Tabelas auxiliares'!$C$240,T1239&lt;&gt;'Tabelas auxiliares'!$C$241,T1239&lt;&gt;'Tabelas auxiliares'!$D$240),"FOLHA DE PESSOAL",IF(Y1239='Tabelas auxiliares'!$A$241,"CUSTEIO",IF(Y1239='Tabelas auxiliares'!$A$240,"INVESTIMENTO","ERRO - VERIFICAR"))))</f>
        <v/>
      </c>
      <c r="AA1239" s="46" t="str">
        <f t="shared" si="62"/>
        <v/>
      </c>
      <c r="AB1239" s="205"/>
      <c r="AC1239" s="207"/>
      <c r="AD1239" s="26"/>
      <c r="AE1239" s="54" t="str">
        <f t="shared" si="60"/>
        <v/>
      </c>
      <c r="AF1239" s="54"/>
      <c r="AG1239" s="54"/>
      <c r="AH1239" s="54"/>
      <c r="AI1239" s="54"/>
      <c r="AJ1239" s="54"/>
      <c r="AK1239" s="54"/>
      <c r="AL1239" s="54"/>
      <c r="AM1239" s="54"/>
      <c r="AN1239" s="54"/>
      <c r="AO1239" s="54"/>
      <c r="AP1239" s="54"/>
    </row>
    <row r="1240" spans="1:42" x14ac:dyDescent="0.25">
      <c r="A1240" s="205"/>
      <c r="F1240" s="33" t="str">
        <f>IFERROR(VLOOKUP(D1240,'Tabelas auxiliares'!$A$3:$B$62,2,FALSE),"")</f>
        <v/>
      </c>
      <c r="G1240" s="33" t="str">
        <f>IFERROR(VLOOKUP($B1240,'Tabelas auxiliares'!$A$66:$C$106,2,FALSE),"")</f>
        <v/>
      </c>
      <c r="H1240" s="33" t="str">
        <f>IFERROR(VLOOKUP($B1240,'Tabelas auxiliares'!$A$66:$C$106,3,FALSE),"")</f>
        <v/>
      </c>
      <c r="I1240" s="205"/>
      <c r="J1240" s="205"/>
      <c r="K1240" s="205"/>
      <c r="L1240" s="205"/>
      <c r="M1240" s="205"/>
      <c r="N1240" s="205"/>
      <c r="O1240" s="205"/>
      <c r="P1240" s="205"/>
      <c r="Q1240" s="205"/>
      <c r="R1240" s="205"/>
      <c r="S1240" s="205"/>
      <c r="T1240" s="205"/>
      <c r="U1240" s="205"/>
      <c r="V1240" s="205"/>
      <c r="W1240" s="205"/>
      <c r="X1240" s="205"/>
      <c r="Y1240" s="33" t="str">
        <f t="shared" si="61"/>
        <v/>
      </c>
      <c r="Z1240" s="33" t="str">
        <f>IF(T1240="","",IF(AND(T1240&lt;&gt;'Tabelas auxiliares'!$B$240,T1240&lt;&gt;'Tabelas auxiliares'!$B$241,T1240&lt;&gt;'Tabelas auxiliares'!$C$240,T1240&lt;&gt;'Tabelas auxiliares'!$C$241,T1240&lt;&gt;'Tabelas auxiliares'!$D$240),"FOLHA DE PESSOAL",IF(Y1240='Tabelas auxiliares'!$A$241,"CUSTEIO",IF(Y1240='Tabelas auxiliares'!$A$240,"INVESTIMENTO","ERRO - VERIFICAR"))))</f>
        <v/>
      </c>
      <c r="AA1240" s="46" t="str">
        <f t="shared" si="62"/>
        <v/>
      </c>
      <c r="AB1240" s="207"/>
      <c r="AC1240" s="205"/>
      <c r="AD1240" s="26"/>
      <c r="AE1240" s="54" t="str">
        <f t="shared" si="60"/>
        <v/>
      </c>
      <c r="AF1240" s="54"/>
      <c r="AG1240" s="54"/>
      <c r="AH1240" s="54"/>
      <c r="AI1240" s="54"/>
      <c r="AJ1240" s="54"/>
      <c r="AK1240" s="54"/>
      <c r="AL1240" s="54"/>
      <c r="AM1240" s="54"/>
      <c r="AN1240" s="54"/>
      <c r="AO1240" s="54"/>
      <c r="AP1240" s="54"/>
    </row>
    <row r="1241" spans="1:42" x14ac:dyDescent="0.25">
      <c r="A1241" s="205"/>
      <c r="F1241" s="33" t="str">
        <f>IFERROR(VLOOKUP(D1241,'Tabelas auxiliares'!$A$3:$B$62,2,FALSE),"")</f>
        <v/>
      </c>
      <c r="G1241" s="33" t="str">
        <f>IFERROR(VLOOKUP($B1241,'Tabelas auxiliares'!$A$66:$C$106,2,FALSE),"")</f>
        <v/>
      </c>
      <c r="H1241" s="33" t="str">
        <f>IFERROR(VLOOKUP($B1241,'Tabelas auxiliares'!$A$66:$C$106,3,FALSE),"")</f>
        <v/>
      </c>
      <c r="I1241" s="205"/>
      <c r="J1241" s="205"/>
      <c r="K1241" s="205"/>
      <c r="L1241" s="205"/>
      <c r="M1241" s="205"/>
      <c r="N1241" s="205"/>
      <c r="O1241" s="205"/>
      <c r="P1241" s="205"/>
      <c r="Q1241" s="205"/>
      <c r="R1241" s="205"/>
      <c r="S1241" s="205"/>
      <c r="T1241" s="205"/>
      <c r="U1241" s="205"/>
      <c r="V1241" s="205"/>
      <c r="W1241" s="205"/>
      <c r="X1241" s="205"/>
      <c r="Y1241" s="33" t="str">
        <f t="shared" si="61"/>
        <v/>
      </c>
      <c r="Z1241" s="33" t="str">
        <f>IF(T1241="","",IF(AND(T1241&lt;&gt;'Tabelas auxiliares'!$B$240,T1241&lt;&gt;'Tabelas auxiliares'!$B$241,T1241&lt;&gt;'Tabelas auxiliares'!$C$240,T1241&lt;&gt;'Tabelas auxiliares'!$C$241,T1241&lt;&gt;'Tabelas auxiliares'!$D$240),"FOLHA DE PESSOAL",IF(Y1241='Tabelas auxiliares'!$A$241,"CUSTEIO",IF(Y1241='Tabelas auxiliares'!$A$240,"INVESTIMENTO","ERRO - VERIFICAR"))))</f>
        <v/>
      </c>
      <c r="AA1241" s="46" t="str">
        <f t="shared" si="62"/>
        <v/>
      </c>
      <c r="AB1241" s="207"/>
      <c r="AC1241" s="205"/>
      <c r="AD1241" s="26"/>
      <c r="AE1241" s="54" t="str">
        <f t="shared" si="60"/>
        <v/>
      </c>
      <c r="AF1241" s="54"/>
      <c r="AG1241" s="54"/>
      <c r="AH1241" s="54"/>
      <c r="AI1241" s="54"/>
      <c r="AJ1241" s="54"/>
      <c r="AK1241" s="54"/>
      <c r="AL1241" s="54"/>
      <c r="AM1241" s="54"/>
      <c r="AN1241" s="54"/>
      <c r="AO1241" s="54"/>
      <c r="AP1241" s="54"/>
    </row>
    <row r="1242" spans="1:42" x14ac:dyDescent="0.25">
      <c r="A1242" s="205"/>
      <c r="F1242" s="33" t="str">
        <f>IFERROR(VLOOKUP(D1242,'Tabelas auxiliares'!$A$3:$B$62,2,FALSE),"")</f>
        <v/>
      </c>
      <c r="G1242" s="33" t="str">
        <f>IFERROR(VLOOKUP($B1242,'Tabelas auxiliares'!$A$66:$C$106,2,FALSE),"")</f>
        <v/>
      </c>
      <c r="H1242" s="33" t="str">
        <f>IFERROR(VLOOKUP($B1242,'Tabelas auxiliares'!$A$66:$C$106,3,FALSE),"")</f>
        <v/>
      </c>
      <c r="I1242" s="205"/>
      <c r="J1242" s="205"/>
      <c r="K1242" s="205"/>
      <c r="L1242" s="205"/>
      <c r="M1242" s="205"/>
      <c r="N1242" s="205"/>
      <c r="O1242" s="205"/>
      <c r="P1242" s="205"/>
      <c r="Q1242" s="205"/>
      <c r="R1242" s="205"/>
      <c r="S1242" s="205"/>
      <c r="T1242" s="205"/>
      <c r="U1242" s="205"/>
      <c r="V1242" s="205"/>
      <c r="W1242" s="205"/>
      <c r="X1242" s="205"/>
      <c r="Y1242" s="33" t="str">
        <f t="shared" si="61"/>
        <v/>
      </c>
      <c r="Z1242" s="33" t="str">
        <f>IF(T1242="","",IF(AND(T1242&lt;&gt;'Tabelas auxiliares'!$B$240,T1242&lt;&gt;'Tabelas auxiliares'!$B$241,T1242&lt;&gt;'Tabelas auxiliares'!$C$240,T1242&lt;&gt;'Tabelas auxiliares'!$C$241,T1242&lt;&gt;'Tabelas auxiliares'!$D$240),"FOLHA DE PESSOAL",IF(Y1242='Tabelas auxiliares'!$A$241,"CUSTEIO",IF(Y1242='Tabelas auxiliares'!$A$240,"INVESTIMENTO","ERRO - VERIFICAR"))))</f>
        <v/>
      </c>
      <c r="AA1242" s="46" t="str">
        <f t="shared" si="62"/>
        <v/>
      </c>
      <c r="AB1242" s="207"/>
      <c r="AC1242" s="205"/>
      <c r="AD1242" s="26"/>
      <c r="AE1242" s="54" t="str">
        <f t="shared" si="60"/>
        <v/>
      </c>
      <c r="AF1242" s="54"/>
      <c r="AG1242" s="54"/>
      <c r="AH1242" s="54"/>
      <c r="AI1242" s="54"/>
      <c r="AJ1242" s="54"/>
      <c r="AK1242" s="54"/>
      <c r="AL1242" s="54"/>
      <c r="AM1242" s="54"/>
      <c r="AN1242" s="54"/>
      <c r="AO1242" s="54"/>
      <c r="AP1242" s="54"/>
    </row>
    <row r="1243" spans="1:42" x14ac:dyDescent="0.25">
      <c r="A1243" s="205"/>
      <c r="F1243" s="33" t="str">
        <f>IFERROR(VLOOKUP(D1243,'Tabelas auxiliares'!$A$3:$B$62,2,FALSE),"")</f>
        <v/>
      </c>
      <c r="G1243" s="33" t="str">
        <f>IFERROR(VLOOKUP($B1243,'Tabelas auxiliares'!$A$66:$C$106,2,FALSE),"")</f>
        <v/>
      </c>
      <c r="H1243" s="33" t="str">
        <f>IFERROR(VLOOKUP($B1243,'Tabelas auxiliares'!$A$66:$C$106,3,FALSE),"")</f>
        <v/>
      </c>
      <c r="I1243" s="205"/>
      <c r="J1243" s="205"/>
      <c r="K1243" s="205"/>
      <c r="L1243" s="205"/>
      <c r="M1243" s="205"/>
      <c r="N1243" s="205"/>
      <c r="O1243" s="205"/>
      <c r="P1243" s="205"/>
      <c r="Q1243" s="205"/>
      <c r="R1243" s="205"/>
      <c r="S1243" s="205"/>
      <c r="T1243" s="205"/>
      <c r="U1243" s="205"/>
      <c r="V1243" s="205"/>
      <c r="W1243" s="205"/>
      <c r="X1243" s="205"/>
      <c r="Y1243" s="33" t="str">
        <f t="shared" si="61"/>
        <v/>
      </c>
      <c r="Z1243" s="33" t="str">
        <f>IF(T1243="","",IF(AND(T1243&lt;&gt;'Tabelas auxiliares'!$B$240,T1243&lt;&gt;'Tabelas auxiliares'!$B$241,T1243&lt;&gt;'Tabelas auxiliares'!$C$240,T1243&lt;&gt;'Tabelas auxiliares'!$C$241,T1243&lt;&gt;'Tabelas auxiliares'!$D$240),"FOLHA DE PESSOAL",IF(Y1243='Tabelas auxiliares'!$A$241,"CUSTEIO",IF(Y1243='Tabelas auxiliares'!$A$240,"INVESTIMENTO","ERRO - VERIFICAR"))))</f>
        <v/>
      </c>
      <c r="AA1243" s="46" t="str">
        <f t="shared" si="62"/>
        <v/>
      </c>
      <c r="AB1243" s="207"/>
      <c r="AC1243" s="205"/>
      <c r="AD1243" s="26"/>
      <c r="AE1243" s="54" t="str">
        <f t="shared" si="60"/>
        <v/>
      </c>
      <c r="AF1243" s="54"/>
      <c r="AG1243" s="54"/>
      <c r="AH1243" s="54"/>
      <c r="AI1243" s="54"/>
      <c r="AJ1243" s="54"/>
      <c r="AK1243" s="54"/>
      <c r="AL1243" s="54"/>
      <c r="AM1243" s="54"/>
      <c r="AN1243" s="54"/>
      <c r="AO1243" s="54"/>
      <c r="AP1243" s="54"/>
    </row>
    <row r="1244" spans="1:42" x14ac:dyDescent="0.25">
      <c r="A1244" s="205"/>
      <c r="F1244" s="33" t="str">
        <f>IFERROR(VLOOKUP(D1244,'Tabelas auxiliares'!$A$3:$B$62,2,FALSE),"")</f>
        <v/>
      </c>
      <c r="G1244" s="33" t="str">
        <f>IFERROR(VLOOKUP($B1244,'Tabelas auxiliares'!$A$66:$C$106,2,FALSE),"")</f>
        <v/>
      </c>
      <c r="H1244" s="33" t="str">
        <f>IFERROR(VLOOKUP($B1244,'Tabelas auxiliares'!$A$66:$C$106,3,FALSE),"")</f>
        <v/>
      </c>
      <c r="I1244" s="205"/>
      <c r="J1244" s="205"/>
      <c r="K1244" s="205"/>
      <c r="L1244" s="205"/>
      <c r="M1244" s="205"/>
      <c r="N1244" s="205"/>
      <c r="O1244" s="205"/>
      <c r="P1244" s="205"/>
      <c r="Q1244" s="205"/>
      <c r="R1244" s="205"/>
      <c r="S1244" s="205"/>
      <c r="T1244" s="205"/>
      <c r="U1244" s="205"/>
      <c r="V1244" s="205"/>
      <c r="W1244" s="205"/>
      <c r="X1244" s="205"/>
      <c r="Y1244" s="33" t="str">
        <f t="shared" si="61"/>
        <v/>
      </c>
      <c r="Z1244" s="33" t="str">
        <f>IF(T1244="","",IF(AND(T1244&lt;&gt;'Tabelas auxiliares'!$B$240,T1244&lt;&gt;'Tabelas auxiliares'!$B$241,T1244&lt;&gt;'Tabelas auxiliares'!$C$240,T1244&lt;&gt;'Tabelas auxiliares'!$C$241,T1244&lt;&gt;'Tabelas auxiliares'!$D$240),"FOLHA DE PESSOAL",IF(Y1244='Tabelas auxiliares'!$A$241,"CUSTEIO",IF(Y1244='Tabelas auxiliares'!$A$240,"INVESTIMENTO","ERRO - VERIFICAR"))))</f>
        <v/>
      </c>
      <c r="AA1244" s="46" t="str">
        <f t="shared" si="62"/>
        <v/>
      </c>
      <c r="AB1244" s="207"/>
      <c r="AC1244" s="205"/>
      <c r="AD1244" s="26"/>
      <c r="AE1244" s="54" t="str">
        <f t="shared" si="60"/>
        <v/>
      </c>
      <c r="AF1244" s="54"/>
      <c r="AG1244" s="54"/>
      <c r="AH1244" s="54"/>
      <c r="AI1244" s="54"/>
      <c r="AJ1244" s="54"/>
      <c r="AK1244" s="54"/>
      <c r="AL1244" s="54"/>
      <c r="AM1244" s="54"/>
      <c r="AN1244" s="54"/>
      <c r="AO1244" s="54"/>
      <c r="AP1244" s="54"/>
    </row>
    <row r="1245" spans="1:42" x14ac:dyDescent="0.25">
      <c r="A1245" s="205"/>
      <c r="F1245" s="33" t="str">
        <f>IFERROR(VLOOKUP(D1245,'Tabelas auxiliares'!$A$3:$B$62,2,FALSE),"")</f>
        <v/>
      </c>
      <c r="G1245" s="33" t="str">
        <f>IFERROR(VLOOKUP($B1245,'Tabelas auxiliares'!$A$66:$C$106,2,FALSE),"")</f>
        <v/>
      </c>
      <c r="H1245" s="33" t="str">
        <f>IFERROR(VLOOKUP($B1245,'Tabelas auxiliares'!$A$66:$C$106,3,FALSE),"")</f>
        <v/>
      </c>
      <c r="I1245" s="205"/>
      <c r="J1245" s="205"/>
      <c r="K1245" s="205"/>
      <c r="L1245" s="205"/>
      <c r="M1245" s="205"/>
      <c r="N1245" s="205"/>
      <c r="O1245" s="205"/>
      <c r="P1245" s="205"/>
      <c r="Q1245" s="205"/>
      <c r="R1245" s="205"/>
      <c r="S1245" s="205"/>
      <c r="T1245" s="205"/>
      <c r="U1245" s="205"/>
      <c r="V1245" s="205"/>
      <c r="W1245" s="205"/>
      <c r="X1245" s="205"/>
      <c r="Y1245" s="33" t="str">
        <f t="shared" si="61"/>
        <v/>
      </c>
      <c r="Z1245" s="33" t="str">
        <f>IF(T1245="","",IF(AND(T1245&lt;&gt;'Tabelas auxiliares'!$B$240,T1245&lt;&gt;'Tabelas auxiliares'!$B$241,T1245&lt;&gt;'Tabelas auxiliares'!$C$240,T1245&lt;&gt;'Tabelas auxiliares'!$C$241,T1245&lt;&gt;'Tabelas auxiliares'!$D$240),"FOLHA DE PESSOAL",IF(Y1245='Tabelas auxiliares'!$A$241,"CUSTEIO",IF(Y1245='Tabelas auxiliares'!$A$240,"INVESTIMENTO","ERRO - VERIFICAR"))))</f>
        <v/>
      </c>
      <c r="AA1245" s="46" t="str">
        <f t="shared" si="62"/>
        <v/>
      </c>
      <c r="AB1245" s="207"/>
      <c r="AC1245" s="205"/>
      <c r="AD1245" s="26"/>
      <c r="AE1245" s="54" t="str">
        <f t="shared" si="60"/>
        <v/>
      </c>
      <c r="AF1245" s="54"/>
      <c r="AG1245" s="54"/>
      <c r="AH1245" s="54"/>
      <c r="AI1245" s="54"/>
      <c r="AJ1245" s="54"/>
      <c r="AK1245" s="54"/>
      <c r="AL1245" s="54"/>
      <c r="AM1245" s="54"/>
      <c r="AN1245" s="54"/>
      <c r="AO1245" s="54"/>
      <c r="AP1245" s="54"/>
    </row>
    <row r="1246" spans="1:42" x14ac:dyDescent="0.25">
      <c r="A1246" s="205"/>
      <c r="F1246" s="33" t="str">
        <f>IFERROR(VLOOKUP(D1246,'Tabelas auxiliares'!$A$3:$B$62,2,FALSE),"")</f>
        <v/>
      </c>
      <c r="G1246" s="33" t="str">
        <f>IFERROR(VLOOKUP($B1246,'Tabelas auxiliares'!$A$66:$C$106,2,FALSE),"")</f>
        <v/>
      </c>
      <c r="H1246" s="33" t="str">
        <f>IFERROR(VLOOKUP($B1246,'Tabelas auxiliares'!$A$66:$C$106,3,FALSE),"")</f>
        <v/>
      </c>
      <c r="I1246" s="205"/>
      <c r="J1246" s="205"/>
      <c r="K1246" s="205"/>
      <c r="L1246" s="205"/>
      <c r="M1246" s="205"/>
      <c r="N1246" s="205"/>
      <c r="O1246" s="205"/>
      <c r="P1246" s="205"/>
      <c r="Q1246" s="205"/>
      <c r="R1246" s="205"/>
      <c r="S1246" s="205"/>
      <c r="T1246" s="205"/>
      <c r="U1246" s="205"/>
      <c r="V1246" s="205"/>
      <c r="W1246" s="205"/>
      <c r="X1246" s="205"/>
      <c r="Y1246" s="33" t="str">
        <f t="shared" si="61"/>
        <v/>
      </c>
      <c r="Z1246" s="33" t="str">
        <f>IF(T1246="","",IF(AND(T1246&lt;&gt;'Tabelas auxiliares'!$B$240,T1246&lt;&gt;'Tabelas auxiliares'!$B$241,T1246&lt;&gt;'Tabelas auxiliares'!$C$240,T1246&lt;&gt;'Tabelas auxiliares'!$C$241,T1246&lt;&gt;'Tabelas auxiliares'!$D$240),"FOLHA DE PESSOAL",IF(Y1246='Tabelas auxiliares'!$A$241,"CUSTEIO",IF(Y1246='Tabelas auxiliares'!$A$240,"INVESTIMENTO","ERRO - VERIFICAR"))))</f>
        <v/>
      </c>
      <c r="AA1246" s="46" t="str">
        <f t="shared" si="62"/>
        <v/>
      </c>
      <c r="AB1246" s="207"/>
      <c r="AC1246" s="205"/>
      <c r="AD1246" s="26"/>
      <c r="AE1246" s="54" t="str">
        <f t="shared" si="60"/>
        <v/>
      </c>
      <c r="AF1246" s="54"/>
      <c r="AG1246" s="54"/>
      <c r="AH1246" s="54"/>
      <c r="AI1246" s="54"/>
      <c r="AJ1246" s="54"/>
      <c r="AK1246" s="54"/>
      <c r="AL1246" s="54"/>
      <c r="AM1246" s="54"/>
      <c r="AN1246" s="54"/>
      <c r="AO1246" s="54"/>
      <c r="AP1246" s="54"/>
    </row>
    <row r="1247" spans="1:42" x14ac:dyDescent="0.25">
      <c r="A1247" s="205"/>
      <c r="F1247" s="33" t="str">
        <f>IFERROR(VLOOKUP(D1247,'Tabelas auxiliares'!$A$3:$B$62,2,FALSE),"")</f>
        <v/>
      </c>
      <c r="G1247" s="33" t="str">
        <f>IFERROR(VLOOKUP($B1247,'Tabelas auxiliares'!$A$66:$C$106,2,FALSE),"")</f>
        <v/>
      </c>
      <c r="H1247" s="33" t="str">
        <f>IFERROR(VLOOKUP($B1247,'Tabelas auxiliares'!$A$66:$C$106,3,FALSE),"")</f>
        <v/>
      </c>
      <c r="I1247" s="205"/>
      <c r="J1247" s="205"/>
      <c r="K1247" s="205"/>
      <c r="L1247" s="205"/>
      <c r="M1247" s="205"/>
      <c r="N1247" s="205"/>
      <c r="O1247" s="205"/>
      <c r="P1247" s="205"/>
      <c r="Q1247" s="205"/>
      <c r="R1247" s="205"/>
      <c r="S1247" s="205"/>
      <c r="T1247" s="205"/>
      <c r="U1247" s="205"/>
      <c r="V1247" s="205"/>
      <c r="W1247" s="205"/>
      <c r="X1247" s="205"/>
      <c r="Y1247" s="33" t="str">
        <f t="shared" si="61"/>
        <v/>
      </c>
      <c r="Z1247" s="33" t="str">
        <f>IF(T1247="","",IF(AND(T1247&lt;&gt;'Tabelas auxiliares'!$B$240,T1247&lt;&gt;'Tabelas auxiliares'!$B$241,T1247&lt;&gt;'Tabelas auxiliares'!$C$240,T1247&lt;&gt;'Tabelas auxiliares'!$C$241,T1247&lt;&gt;'Tabelas auxiliares'!$D$240),"FOLHA DE PESSOAL",IF(Y1247='Tabelas auxiliares'!$A$241,"CUSTEIO",IF(Y1247='Tabelas auxiliares'!$A$240,"INVESTIMENTO","ERRO - VERIFICAR"))))</f>
        <v/>
      </c>
      <c r="AA1247" s="46" t="str">
        <f t="shared" si="62"/>
        <v/>
      </c>
      <c r="AB1247" s="207"/>
      <c r="AC1247" s="205"/>
      <c r="AD1247" s="26"/>
      <c r="AE1247" s="54" t="str">
        <f t="shared" si="60"/>
        <v/>
      </c>
      <c r="AF1247" s="54"/>
      <c r="AG1247" s="54"/>
      <c r="AH1247" s="54"/>
      <c r="AI1247" s="54"/>
      <c r="AJ1247" s="54"/>
      <c r="AK1247" s="54"/>
      <c r="AL1247" s="54"/>
      <c r="AM1247" s="54"/>
      <c r="AN1247" s="54"/>
      <c r="AO1247" s="54"/>
      <c r="AP1247" s="54"/>
    </row>
    <row r="1248" spans="1:42" x14ac:dyDescent="0.25">
      <c r="A1248" s="205"/>
      <c r="F1248" s="33" t="str">
        <f>IFERROR(VLOOKUP(D1248,'Tabelas auxiliares'!$A$3:$B$62,2,FALSE),"")</f>
        <v/>
      </c>
      <c r="G1248" s="33" t="str">
        <f>IFERROR(VLOOKUP($B1248,'Tabelas auxiliares'!$A$66:$C$106,2,FALSE),"")</f>
        <v/>
      </c>
      <c r="H1248" s="33" t="str">
        <f>IFERROR(VLOOKUP($B1248,'Tabelas auxiliares'!$A$66:$C$106,3,FALSE),"")</f>
        <v/>
      </c>
      <c r="I1248" s="205"/>
      <c r="J1248" s="205"/>
      <c r="K1248" s="205"/>
      <c r="L1248" s="205"/>
      <c r="M1248" s="205"/>
      <c r="N1248" s="205"/>
      <c r="O1248" s="205"/>
      <c r="P1248" s="205"/>
      <c r="Q1248" s="205"/>
      <c r="R1248" s="205"/>
      <c r="S1248" s="205"/>
      <c r="T1248" s="205"/>
      <c r="U1248" s="205"/>
      <c r="V1248" s="205"/>
      <c r="W1248" s="205"/>
      <c r="X1248" s="205"/>
      <c r="Y1248" s="33" t="str">
        <f t="shared" si="61"/>
        <v/>
      </c>
      <c r="Z1248" s="33" t="str">
        <f>IF(T1248="","",IF(AND(T1248&lt;&gt;'Tabelas auxiliares'!$B$240,T1248&lt;&gt;'Tabelas auxiliares'!$B$241,T1248&lt;&gt;'Tabelas auxiliares'!$C$240,T1248&lt;&gt;'Tabelas auxiliares'!$C$241,T1248&lt;&gt;'Tabelas auxiliares'!$D$240),"FOLHA DE PESSOAL",IF(Y1248='Tabelas auxiliares'!$A$241,"CUSTEIO",IF(Y1248='Tabelas auxiliares'!$A$240,"INVESTIMENTO","ERRO - VERIFICAR"))))</f>
        <v/>
      </c>
      <c r="AA1248" s="46" t="str">
        <f t="shared" si="62"/>
        <v/>
      </c>
      <c r="AB1248" s="207"/>
      <c r="AC1248" s="205"/>
      <c r="AD1248" s="26"/>
      <c r="AE1248" s="54" t="str">
        <f t="shared" si="60"/>
        <v/>
      </c>
      <c r="AF1248" s="54"/>
      <c r="AG1248" s="54"/>
      <c r="AH1248" s="54"/>
      <c r="AI1248" s="54"/>
      <c r="AJ1248" s="54"/>
      <c r="AK1248" s="54"/>
      <c r="AL1248" s="54"/>
      <c r="AM1248" s="54"/>
      <c r="AN1248" s="54"/>
      <c r="AO1248" s="54"/>
      <c r="AP1248" s="54"/>
    </row>
    <row r="1249" spans="1:42" x14ac:dyDescent="0.25">
      <c r="A1249" s="205"/>
      <c r="F1249" s="33" t="str">
        <f>IFERROR(VLOOKUP(D1249,'Tabelas auxiliares'!$A$3:$B$62,2,FALSE),"")</f>
        <v/>
      </c>
      <c r="G1249" s="33" t="str">
        <f>IFERROR(VLOOKUP($B1249,'Tabelas auxiliares'!$A$66:$C$106,2,FALSE),"")</f>
        <v/>
      </c>
      <c r="H1249" s="33" t="str">
        <f>IFERROR(VLOOKUP($B1249,'Tabelas auxiliares'!$A$66:$C$106,3,FALSE),"")</f>
        <v/>
      </c>
      <c r="I1249" s="205"/>
      <c r="J1249" s="205"/>
      <c r="K1249" s="205"/>
      <c r="L1249" s="205"/>
      <c r="M1249" s="205"/>
      <c r="N1249" s="205"/>
      <c r="O1249" s="205"/>
      <c r="P1249" s="205"/>
      <c r="Q1249" s="205"/>
      <c r="R1249" s="205"/>
      <c r="S1249" s="205"/>
      <c r="T1249" s="205"/>
      <c r="U1249" s="205"/>
      <c r="V1249" s="205"/>
      <c r="W1249" s="205"/>
      <c r="X1249" s="205"/>
      <c r="Y1249" s="33" t="str">
        <f t="shared" si="61"/>
        <v/>
      </c>
      <c r="Z1249" s="33" t="str">
        <f>IF(T1249="","",IF(AND(T1249&lt;&gt;'Tabelas auxiliares'!$B$240,T1249&lt;&gt;'Tabelas auxiliares'!$B$241,T1249&lt;&gt;'Tabelas auxiliares'!$C$240,T1249&lt;&gt;'Tabelas auxiliares'!$C$241,T1249&lt;&gt;'Tabelas auxiliares'!$D$240),"FOLHA DE PESSOAL",IF(Y1249='Tabelas auxiliares'!$A$241,"CUSTEIO",IF(Y1249='Tabelas auxiliares'!$A$240,"INVESTIMENTO","ERRO - VERIFICAR"))))</f>
        <v/>
      </c>
      <c r="AA1249" s="46" t="str">
        <f t="shared" si="62"/>
        <v/>
      </c>
      <c r="AB1249" s="207"/>
      <c r="AC1249" s="205"/>
      <c r="AD1249" s="26"/>
      <c r="AE1249" s="54" t="str">
        <f t="shared" si="60"/>
        <v/>
      </c>
      <c r="AF1249" s="54"/>
      <c r="AG1249" s="54"/>
      <c r="AH1249" s="54"/>
      <c r="AI1249" s="54"/>
      <c r="AJ1249" s="54"/>
      <c r="AK1249" s="54"/>
      <c r="AL1249" s="54"/>
      <c r="AM1249" s="54"/>
      <c r="AN1249" s="54"/>
      <c r="AO1249" s="54"/>
      <c r="AP1249" s="54"/>
    </row>
    <row r="1250" spans="1:42" x14ac:dyDescent="0.25">
      <c r="A1250" s="205"/>
      <c r="F1250" s="33" t="str">
        <f>IFERROR(VLOOKUP(D1250,'Tabelas auxiliares'!$A$3:$B$62,2,FALSE),"")</f>
        <v/>
      </c>
      <c r="G1250" s="33" t="str">
        <f>IFERROR(VLOOKUP($B1250,'Tabelas auxiliares'!$A$66:$C$106,2,FALSE),"")</f>
        <v/>
      </c>
      <c r="H1250" s="33" t="str">
        <f>IFERROR(VLOOKUP($B1250,'Tabelas auxiliares'!$A$66:$C$106,3,FALSE),"")</f>
        <v/>
      </c>
      <c r="I1250" s="205"/>
      <c r="J1250" s="205"/>
      <c r="K1250" s="205"/>
      <c r="L1250" s="205"/>
      <c r="M1250" s="205"/>
      <c r="N1250" s="205"/>
      <c r="O1250" s="205"/>
      <c r="P1250" s="205"/>
      <c r="Q1250" s="205"/>
      <c r="R1250" s="205"/>
      <c r="S1250" s="205"/>
      <c r="T1250" s="205"/>
      <c r="U1250" s="205"/>
      <c r="V1250" s="205"/>
      <c r="W1250" s="205"/>
      <c r="X1250" s="205"/>
      <c r="Y1250" s="33" t="str">
        <f t="shared" si="61"/>
        <v/>
      </c>
      <c r="Z1250" s="33" t="str">
        <f>IF(T1250="","",IF(AND(T1250&lt;&gt;'Tabelas auxiliares'!$B$240,T1250&lt;&gt;'Tabelas auxiliares'!$B$241,T1250&lt;&gt;'Tabelas auxiliares'!$C$240,T1250&lt;&gt;'Tabelas auxiliares'!$C$241,T1250&lt;&gt;'Tabelas auxiliares'!$D$240),"FOLHA DE PESSOAL",IF(Y1250='Tabelas auxiliares'!$A$241,"CUSTEIO",IF(Y1250='Tabelas auxiliares'!$A$240,"INVESTIMENTO","ERRO - VERIFICAR"))))</f>
        <v/>
      </c>
      <c r="AA1250" s="46" t="str">
        <f t="shared" si="62"/>
        <v/>
      </c>
      <c r="AB1250" s="207"/>
      <c r="AC1250" s="205"/>
      <c r="AD1250" s="26"/>
      <c r="AE1250" s="54" t="str">
        <f t="shared" si="60"/>
        <v/>
      </c>
      <c r="AF1250" s="54"/>
      <c r="AG1250" s="54"/>
      <c r="AH1250" s="54"/>
      <c r="AI1250" s="54"/>
      <c r="AJ1250" s="54"/>
      <c r="AK1250" s="54"/>
      <c r="AL1250" s="54"/>
      <c r="AM1250" s="54"/>
      <c r="AN1250" s="54"/>
      <c r="AO1250" s="54"/>
      <c r="AP1250" s="54"/>
    </row>
    <row r="1251" spans="1:42" x14ac:dyDescent="0.25">
      <c r="A1251" s="205"/>
      <c r="F1251" s="33" t="str">
        <f>IFERROR(VLOOKUP(D1251,'Tabelas auxiliares'!$A$3:$B$62,2,FALSE),"")</f>
        <v/>
      </c>
      <c r="G1251" s="33" t="str">
        <f>IFERROR(VLOOKUP($B1251,'Tabelas auxiliares'!$A$66:$C$106,2,FALSE),"")</f>
        <v/>
      </c>
      <c r="H1251" s="33" t="str">
        <f>IFERROR(VLOOKUP($B1251,'Tabelas auxiliares'!$A$66:$C$106,3,FALSE),"")</f>
        <v/>
      </c>
      <c r="I1251" s="205"/>
      <c r="J1251" s="205"/>
      <c r="K1251" s="205"/>
      <c r="L1251" s="205"/>
      <c r="M1251" s="205"/>
      <c r="N1251" s="205"/>
      <c r="O1251" s="205"/>
      <c r="P1251" s="205"/>
      <c r="Q1251" s="205"/>
      <c r="R1251" s="205"/>
      <c r="S1251" s="205"/>
      <c r="T1251" s="205"/>
      <c r="U1251" s="205"/>
      <c r="V1251" s="205"/>
      <c r="W1251" s="205"/>
      <c r="X1251" s="205"/>
      <c r="Y1251" s="33" t="str">
        <f t="shared" si="61"/>
        <v/>
      </c>
      <c r="Z1251" s="33" t="str">
        <f>IF(T1251="","",IF(AND(T1251&lt;&gt;'Tabelas auxiliares'!$B$240,T1251&lt;&gt;'Tabelas auxiliares'!$B$241,T1251&lt;&gt;'Tabelas auxiliares'!$C$240,T1251&lt;&gt;'Tabelas auxiliares'!$C$241,T1251&lt;&gt;'Tabelas auxiliares'!$D$240),"FOLHA DE PESSOAL",IF(Y1251='Tabelas auxiliares'!$A$241,"CUSTEIO",IF(Y1251='Tabelas auxiliares'!$A$240,"INVESTIMENTO","ERRO - VERIFICAR"))))</f>
        <v/>
      </c>
      <c r="AA1251" s="46" t="str">
        <f t="shared" si="62"/>
        <v/>
      </c>
      <c r="AB1251" s="207"/>
      <c r="AC1251" s="205"/>
      <c r="AD1251" s="26"/>
      <c r="AE1251" s="54" t="str">
        <f t="shared" si="60"/>
        <v/>
      </c>
      <c r="AF1251" s="54"/>
      <c r="AG1251" s="54"/>
      <c r="AH1251" s="54"/>
      <c r="AI1251" s="54"/>
      <c r="AJ1251" s="54"/>
      <c r="AK1251" s="54"/>
      <c r="AL1251" s="54"/>
      <c r="AM1251" s="54"/>
      <c r="AN1251" s="54"/>
      <c r="AO1251" s="54"/>
      <c r="AP1251" s="54"/>
    </row>
    <row r="1252" spans="1:42" x14ac:dyDescent="0.25">
      <c r="A1252" s="205"/>
      <c r="F1252" s="33" t="str">
        <f>IFERROR(VLOOKUP(D1252,'Tabelas auxiliares'!$A$3:$B$62,2,FALSE),"")</f>
        <v/>
      </c>
      <c r="G1252" s="33" t="str">
        <f>IFERROR(VLOOKUP($B1252,'Tabelas auxiliares'!$A$66:$C$106,2,FALSE),"")</f>
        <v/>
      </c>
      <c r="H1252" s="33" t="str">
        <f>IFERROR(VLOOKUP($B1252,'Tabelas auxiliares'!$A$66:$C$106,3,FALSE),"")</f>
        <v/>
      </c>
      <c r="I1252" s="205"/>
      <c r="J1252" s="205"/>
      <c r="K1252" s="205"/>
      <c r="L1252" s="205"/>
      <c r="M1252" s="205"/>
      <c r="N1252" s="205"/>
      <c r="O1252" s="205"/>
      <c r="P1252" s="205"/>
      <c r="Q1252" s="205"/>
      <c r="R1252" s="205"/>
      <c r="S1252" s="205"/>
      <c r="T1252" s="205"/>
      <c r="U1252" s="205"/>
      <c r="V1252" s="205"/>
      <c r="W1252" s="205"/>
      <c r="X1252" s="205"/>
      <c r="Y1252" s="33" t="str">
        <f t="shared" si="61"/>
        <v/>
      </c>
      <c r="Z1252" s="33" t="str">
        <f>IF(T1252="","",IF(AND(T1252&lt;&gt;'Tabelas auxiliares'!$B$240,T1252&lt;&gt;'Tabelas auxiliares'!$B$241,T1252&lt;&gt;'Tabelas auxiliares'!$C$240,T1252&lt;&gt;'Tabelas auxiliares'!$C$241,T1252&lt;&gt;'Tabelas auxiliares'!$D$240),"FOLHA DE PESSOAL",IF(Y1252='Tabelas auxiliares'!$A$241,"CUSTEIO",IF(Y1252='Tabelas auxiliares'!$A$240,"INVESTIMENTO","ERRO - VERIFICAR"))))</f>
        <v/>
      </c>
      <c r="AA1252" s="46" t="str">
        <f t="shared" si="62"/>
        <v/>
      </c>
      <c r="AB1252" s="207"/>
      <c r="AC1252" s="205"/>
      <c r="AD1252" s="26"/>
      <c r="AE1252" s="54" t="str">
        <f t="shared" si="60"/>
        <v/>
      </c>
      <c r="AF1252" s="54"/>
      <c r="AG1252" s="54"/>
      <c r="AH1252" s="54"/>
      <c r="AI1252" s="54"/>
      <c r="AJ1252" s="54"/>
      <c r="AK1252" s="54"/>
      <c r="AL1252" s="54"/>
      <c r="AM1252" s="54"/>
      <c r="AN1252" s="54"/>
      <c r="AO1252" s="54"/>
      <c r="AP1252" s="54"/>
    </row>
    <row r="1253" spans="1:42" x14ac:dyDescent="0.25">
      <c r="A1253" s="205"/>
      <c r="F1253" s="33" t="str">
        <f>IFERROR(VLOOKUP(D1253,'Tabelas auxiliares'!$A$3:$B$62,2,FALSE),"")</f>
        <v/>
      </c>
      <c r="G1253" s="33" t="str">
        <f>IFERROR(VLOOKUP($B1253,'Tabelas auxiliares'!$A$66:$C$106,2,FALSE),"")</f>
        <v/>
      </c>
      <c r="H1253" s="33" t="str">
        <f>IFERROR(VLOOKUP($B1253,'Tabelas auxiliares'!$A$66:$C$106,3,FALSE),"")</f>
        <v/>
      </c>
      <c r="I1253" s="205"/>
      <c r="J1253" s="205"/>
      <c r="K1253" s="205"/>
      <c r="L1253" s="205"/>
      <c r="M1253" s="205"/>
      <c r="N1253" s="205"/>
      <c r="O1253" s="205"/>
      <c r="P1253" s="205"/>
      <c r="Q1253" s="205"/>
      <c r="R1253" s="205"/>
      <c r="S1253" s="205"/>
      <c r="T1253" s="205"/>
      <c r="U1253" s="205"/>
      <c r="V1253" s="205"/>
      <c r="W1253" s="205"/>
      <c r="X1253" s="205"/>
      <c r="Y1253" s="33" t="str">
        <f t="shared" si="61"/>
        <v/>
      </c>
      <c r="Z1253" s="33" t="str">
        <f>IF(T1253="","",IF(AND(T1253&lt;&gt;'Tabelas auxiliares'!$B$240,T1253&lt;&gt;'Tabelas auxiliares'!$B$241,T1253&lt;&gt;'Tabelas auxiliares'!$C$240,T1253&lt;&gt;'Tabelas auxiliares'!$C$241,T1253&lt;&gt;'Tabelas auxiliares'!$D$240),"FOLHA DE PESSOAL",IF(Y1253='Tabelas auxiliares'!$A$241,"CUSTEIO",IF(Y1253='Tabelas auxiliares'!$A$240,"INVESTIMENTO","ERRO - VERIFICAR"))))</f>
        <v/>
      </c>
      <c r="AA1253" s="46" t="str">
        <f t="shared" si="62"/>
        <v/>
      </c>
      <c r="AB1253" s="207"/>
      <c r="AC1253" s="205"/>
      <c r="AD1253" s="26"/>
      <c r="AE1253" s="54" t="str">
        <f t="shared" si="60"/>
        <v/>
      </c>
      <c r="AF1253" s="54"/>
      <c r="AG1253" s="54"/>
      <c r="AH1253" s="54"/>
      <c r="AI1253" s="54"/>
      <c r="AJ1253" s="54"/>
      <c r="AK1253" s="54"/>
      <c r="AL1253" s="54"/>
      <c r="AM1253" s="54"/>
      <c r="AN1253" s="54"/>
      <c r="AO1253" s="54"/>
      <c r="AP1253" s="54"/>
    </row>
    <row r="1254" spans="1:42" x14ac:dyDescent="0.25">
      <c r="A1254" s="205"/>
      <c r="F1254" s="33" t="str">
        <f>IFERROR(VLOOKUP(D1254,'Tabelas auxiliares'!$A$3:$B$62,2,FALSE),"")</f>
        <v/>
      </c>
      <c r="G1254" s="33" t="str">
        <f>IFERROR(VLOOKUP($B1254,'Tabelas auxiliares'!$A$66:$C$106,2,FALSE),"")</f>
        <v/>
      </c>
      <c r="H1254" s="33" t="str">
        <f>IFERROR(VLOOKUP($B1254,'Tabelas auxiliares'!$A$66:$C$106,3,FALSE),"")</f>
        <v/>
      </c>
      <c r="I1254" s="205"/>
      <c r="J1254" s="205"/>
      <c r="K1254" s="205"/>
      <c r="L1254" s="205"/>
      <c r="M1254" s="205"/>
      <c r="N1254" s="205"/>
      <c r="O1254" s="205"/>
      <c r="P1254" s="205"/>
      <c r="Q1254" s="205"/>
      <c r="R1254" s="205"/>
      <c r="S1254" s="205"/>
      <c r="T1254" s="205"/>
      <c r="U1254" s="205"/>
      <c r="V1254" s="205"/>
      <c r="W1254" s="205"/>
      <c r="X1254" s="205"/>
      <c r="Y1254" s="33" t="str">
        <f t="shared" si="61"/>
        <v/>
      </c>
      <c r="Z1254" s="33" t="str">
        <f>IF(T1254="","",IF(AND(T1254&lt;&gt;'Tabelas auxiliares'!$B$240,T1254&lt;&gt;'Tabelas auxiliares'!$B$241,T1254&lt;&gt;'Tabelas auxiliares'!$C$240,T1254&lt;&gt;'Tabelas auxiliares'!$C$241,T1254&lt;&gt;'Tabelas auxiliares'!$D$240),"FOLHA DE PESSOAL",IF(Y1254='Tabelas auxiliares'!$A$241,"CUSTEIO",IF(Y1254='Tabelas auxiliares'!$A$240,"INVESTIMENTO","ERRO - VERIFICAR"))))</f>
        <v/>
      </c>
      <c r="AA1254" s="46" t="str">
        <f t="shared" si="62"/>
        <v/>
      </c>
      <c r="AB1254" s="207"/>
      <c r="AC1254" s="205"/>
      <c r="AD1254" s="26"/>
      <c r="AE1254" s="54" t="str">
        <f t="shared" ref="AE1254:AE1305" si="63">LEFT(X1254,4)</f>
        <v/>
      </c>
      <c r="AF1254" s="54"/>
      <c r="AG1254" s="54"/>
      <c r="AH1254" s="54"/>
      <c r="AI1254" s="54"/>
      <c r="AJ1254" s="54"/>
      <c r="AK1254" s="54"/>
      <c r="AL1254" s="54"/>
      <c r="AM1254" s="54"/>
      <c r="AN1254" s="54"/>
      <c r="AO1254" s="54"/>
      <c r="AP1254" s="54"/>
    </row>
    <row r="1255" spans="1:42" x14ac:dyDescent="0.25">
      <c r="A1255" s="205"/>
      <c r="F1255" s="33" t="str">
        <f>IFERROR(VLOOKUP(D1255,'Tabelas auxiliares'!$A$3:$B$62,2,FALSE),"")</f>
        <v/>
      </c>
      <c r="G1255" s="33" t="str">
        <f>IFERROR(VLOOKUP($B1255,'Tabelas auxiliares'!$A$66:$C$106,2,FALSE),"")</f>
        <v/>
      </c>
      <c r="H1255" s="33" t="str">
        <f>IFERROR(VLOOKUP($B1255,'Tabelas auxiliares'!$A$66:$C$106,3,FALSE),"")</f>
        <v/>
      </c>
      <c r="I1255" s="205"/>
      <c r="J1255" s="205"/>
      <c r="K1255" s="205"/>
      <c r="L1255" s="205"/>
      <c r="M1255" s="205"/>
      <c r="N1255" s="205"/>
      <c r="O1255" s="205"/>
      <c r="P1255" s="205"/>
      <c r="Q1255" s="205"/>
      <c r="R1255" s="205"/>
      <c r="S1255" s="205"/>
      <c r="T1255" s="205"/>
      <c r="U1255" s="205"/>
      <c r="V1255" s="205"/>
      <c r="W1255" s="205"/>
      <c r="X1255" s="205"/>
      <c r="Y1255" s="33" t="str">
        <f t="shared" si="61"/>
        <v/>
      </c>
      <c r="Z1255" s="33" t="str">
        <f>IF(T1255="","",IF(AND(T1255&lt;&gt;'Tabelas auxiliares'!$B$240,T1255&lt;&gt;'Tabelas auxiliares'!$B$241,T1255&lt;&gt;'Tabelas auxiliares'!$C$240,T1255&lt;&gt;'Tabelas auxiliares'!$C$241,T1255&lt;&gt;'Tabelas auxiliares'!$D$240),"FOLHA DE PESSOAL",IF(Y1255='Tabelas auxiliares'!$A$241,"CUSTEIO",IF(Y1255='Tabelas auxiliares'!$A$240,"INVESTIMENTO","ERRO - VERIFICAR"))))</f>
        <v/>
      </c>
      <c r="AA1255" s="46" t="str">
        <f t="shared" si="62"/>
        <v/>
      </c>
      <c r="AB1255" s="207"/>
      <c r="AC1255" s="205"/>
      <c r="AD1255" s="26"/>
      <c r="AE1255" s="54" t="str">
        <f t="shared" si="63"/>
        <v/>
      </c>
      <c r="AF1255" s="54"/>
      <c r="AG1255" s="54"/>
      <c r="AH1255" s="54"/>
      <c r="AI1255" s="54"/>
      <c r="AJ1255" s="54"/>
      <c r="AK1255" s="54"/>
      <c r="AL1255" s="54"/>
      <c r="AM1255" s="54"/>
      <c r="AN1255" s="54"/>
      <c r="AO1255" s="54"/>
      <c r="AP1255" s="54"/>
    </row>
    <row r="1256" spans="1:42" x14ac:dyDescent="0.25">
      <c r="A1256" s="205"/>
      <c r="F1256" s="33" t="str">
        <f>IFERROR(VLOOKUP(D1256,'Tabelas auxiliares'!$A$3:$B$62,2,FALSE),"")</f>
        <v/>
      </c>
      <c r="G1256" s="33" t="str">
        <f>IFERROR(VLOOKUP($B1256,'Tabelas auxiliares'!$A$66:$C$106,2,FALSE),"")</f>
        <v/>
      </c>
      <c r="H1256" s="33" t="str">
        <f>IFERROR(VLOOKUP($B1256,'Tabelas auxiliares'!$A$66:$C$106,3,FALSE),"")</f>
        <v/>
      </c>
      <c r="I1256" s="205"/>
      <c r="J1256" s="205"/>
      <c r="K1256" s="205"/>
      <c r="L1256" s="205"/>
      <c r="M1256" s="205"/>
      <c r="N1256" s="205"/>
      <c r="O1256" s="205"/>
      <c r="P1256" s="205"/>
      <c r="Q1256" s="205"/>
      <c r="R1256" s="205"/>
      <c r="S1256" s="205"/>
      <c r="T1256" s="205"/>
      <c r="U1256" s="205"/>
      <c r="V1256" s="205"/>
      <c r="W1256" s="205"/>
      <c r="X1256" s="205"/>
      <c r="Y1256" s="33" t="str">
        <f t="shared" si="61"/>
        <v/>
      </c>
      <c r="Z1256" s="33" t="str">
        <f>IF(T1256="","",IF(AND(T1256&lt;&gt;'Tabelas auxiliares'!$B$240,T1256&lt;&gt;'Tabelas auxiliares'!$B$241,T1256&lt;&gt;'Tabelas auxiliares'!$C$240,T1256&lt;&gt;'Tabelas auxiliares'!$C$241,T1256&lt;&gt;'Tabelas auxiliares'!$D$240),"FOLHA DE PESSOAL",IF(Y1256='Tabelas auxiliares'!$A$241,"CUSTEIO",IF(Y1256='Tabelas auxiliares'!$A$240,"INVESTIMENTO","ERRO - VERIFICAR"))))</f>
        <v/>
      </c>
      <c r="AA1256" s="46" t="str">
        <f t="shared" si="62"/>
        <v/>
      </c>
      <c r="AB1256" s="207"/>
      <c r="AC1256" s="205"/>
      <c r="AD1256" s="26"/>
      <c r="AE1256" s="54" t="str">
        <f t="shared" si="63"/>
        <v/>
      </c>
      <c r="AF1256" s="54"/>
      <c r="AG1256" s="54"/>
      <c r="AH1256" s="54"/>
      <c r="AI1256" s="54"/>
      <c r="AJ1256" s="54"/>
      <c r="AK1256" s="54"/>
      <c r="AL1256" s="54"/>
      <c r="AM1256" s="54"/>
      <c r="AN1256" s="54"/>
      <c r="AO1256" s="54"/>
      <c r="AP1256" s="54"/>
    </row>
    <row r="1257" spans="1:42" x14ac:dyDescent="0.25">
      <c r="A1257" s="205"/>
      <c r="F1257" s="33" t="str">
        <f>IFERROR(VLOOKUP(D1257,'Tabelas auxiliares'!$A$3:$B$62,2,FALSE),"")</f>
        <v/>
      </c>
      <c r="G1257" s="33" t="str">
        <f>IFERROR(VLOOKUP($B1257,'Tabelas auxiliares'!$A$66:$C$106,2,FALSE),"")</f>
        <v/>
      </c>
      <c r="H1257" s="33" t="str">
        <f>IFERROR(VLOOKUP($B1257,'Tabelas auxiliares'!$A$66:$C$106,3,FALSE),"")</f>
        <v/>
      </c>
      <c r="I1257" s="205"/>
      <c r="J1257" s="205"/>
      <c r="K1257" s="205"/>
      <c r="L1257" s="205"/>
      <c r="M1257" s="205"/>
      <c r="N1257" s="205"/>
      <c r="O1257" s="205"/>
      <c r="P1257" s="205"/>
      <c r="Q1257" s="205"/>
      <c r="R1257" s="205"/>
      <c r="S1257" s="205"/>
      <c r="T1257" s="205"/>
      <c r="U1257" s="205"/>
      <c r="V1257" s="205"/>
      <c r="W1257" s="205"/>
      <c r="X1257" s="205"/>
      <c r="Y1257" s="33" t="str">
        <f t="shared" si="61"/>
        <v/>
      </c>
      <c r="Z1257" s="33" t="str">
        <f>IF(T1257="","",IF(AND(T1257&lt;&gt;'Tabelas auxiliares'!$B$240,T1257&lt;&gt;'Tabelas auxiliares'!$B$241,T1257&lt;&gt;'Tabelas auxiliares'!$C$240,T1257&lt;&gt;'Tabelas auxiliares'!$C$241,T1257&lt;&gt;'Tabelas auxiliares'!$D$240),"FOLHA DE PESSOAL",IF(Y1257='Tabelas auxiliares'!$A$241,"CUSTEIO",IF(Y1257='Tabelas auxiliares'!$A$240,"INVESTIMENTO","ERRO - VERIFICAR"))))</f>
        <v/>
      </c>
      <c r="AA1257" s="46" t="str">
        <f t="shared" si="62"/>
        <v/>
      </c>
      <c r="AB1257" s="207"/>
      <c r="AC1257" s="205"/>
      <c r="AD1257" s="26"/>
      <c r="AE1257" s="54" t="str">
        <f t="shared" si="63"/>
        <v/>
      </c>
      <c r="AF1257" s="54"/>
      <c r="AG1257" s="54"/>
      <c r="AH1257" s="54"/>
      <c r="AI1257" s="54"/>
      <c r="AJ1257" s="54"/>
      <c r="AK1257" s="54"/>
      <c r="AL1257" s="54"/>
      <c r="AM1257" s="54"/>
      <c r="AN1257" s="54"/>
      <c r="AO1257" s="54"/>
      <c r="AP1257" s="54"/>
    </row>
    <row r="1258" spans="1:42" x14ac:dyDescent="0.25">
      <c r="A1258" s="205"/>
      <c r="F1258" s="33" t="str">
        <f>IFERROR(VLOOKUP(D1258,'Tabelas auxiliares'!$A$3:$B$62,2,FALSE),"")</f>
        <v/>
      </c>
      <c r="G1258" s="33" t="str">
        <f>IFERROR(VLOOKUP($B1258,'Tabelas auxiliares'!$A$66:$C$106,2,FALSE),"")</f>
        <v/>
      </c>
      <c r="H1258" s="33" t="str">
        <f>IFERROR(VLOOKUP($B1258,'Tabelas auxiliares'!$A$66:$C$106,3,FALSE),"")</f>
        <v/>
      </c>
      <c r="I1258" s="205"/>
      <c r="J1258" s="205"/>
      <c r="K1258" s="205"/>
      <c r="L1258" s="205"/>
      <c r="M1258" s="205"/>
      <c r="N1258" s="205"/>
      <c r="O1258" s="205"/>
      <c r="P1258" s="205"/>
      <c r="Q1258" s="205"/>
      <c r="R1258" s="205"/>
      <c r="S1258" s="205"/>
      <c r="T1258" s="205"/>
      <c r="U1258" s="205"/>
      <c r="V1258" s="205"/>
      <c r="W1258" s="205"/>
      <c r="X1258" s="205"/>
      <c r="Y1258" s="33" t="str">
        <f t="shared" si="61"/>
        <v/>
      </c>
      <c r="Z1258" s="33" t="str">
        <f>IF(T1258="","",IF(AND(T1258&lt;&gt;'Tabelas auxiliares'!$B$240,T1258&lt;&gt;'Tabelas auxiliares'!$B$241,T1258&lt;&gt;'Tabelas auxiliares'!$C$240,T1258&lt;&gt;'Tabelas auxiliares'!$C$241,T1258&lt;&gt;'Tabelas auxiliares'!$D$240),"FOLHA DE PESSOAL",IF(Y1258='Tabelas auxiliares'!$A$241,"CUSTEIO",IF(Y1258='Tabelas auxiliares'!$A$240,"INVESTIMENTO","ERRO - VERIFICAR"))))</f>
        <v/>
      </c>
      <c r="AA1258" s="46" t="str">
        <f t="shared" si="62"/>
        <v/>
      </c>
      <c r="AB1258" s="207"/>
      <c r="AC1258" s="205"/>
      <c r="AD1258" s="26"/>
      <c r="AE1258" s="54" t="str">
        <f t="shared" si="63"/>
        <v/>
      </c>
      <c r="AF1258" s="54"/>
      <c r="AG1258" s="54"/>
      <c r="AH1258" s="54"/>
      <c r="AI1258" s="54"/>
      <c r="AJ1258" s="54"/>
      <c r="AK1258" s="54"/>
      <c r="AL1258" s="54"/>
      <c r="AM1258" s="54"/>
      <c r="AN1258" s="54"/>
      <c r="AO1258" s="54"/>
      <c r="AP1258" s="54"/>
    </row>
    <row r="1259" spans="1:42" x14ac:dyDescent="0.25">
      <c r="A1259" s="205"/>
      <c r="F1259" s="33" t="str">
        <f>IFERROR(VLOOKUP(D1259,'Tabelas auxiliares'!$A$3:$B$62,2,FALSE),"")</f>
        <v/>
      </c>
      <c r="G1259" s="33" t="str">
        <f>IFERROR(VLOOKUP($B1259,'Tabelas auxiliares'!$A$66:$C$106,2,FALSE),"")</f>
        <v/>
      </c>
      <c r="H1259" s="33" t="str">
        <f>IFERROR(VLOOKUP($B1259,'Tabelas auxiliares'!$A$66:$C$106,3,FALSE),"")</f>
        <v/>
      </c>
      <c r="I1259" s="205"/>
      <c r="J1259" s="205"/>
      <c r="K1259" s="205"/>
      <c r="L1259" s="205"/>
      <c r="M1259" s="205"/>
      <c r="N1259" s="205"/>
      <c r="O1259" s="205"/>
      <c r="P1259" s="205"/>
      <c r="Q1259" s="205"/>
      <c r="R1259" s="205"/>
      <c r="S1259" s="205"/>
      <c r="T1259" s="205"/>
      <c r="U1259" s="205"/>
      <c r="V1259" s="205"/>
      <c r="W1259" s="205"/>
      <c r="X1259" s="205"/>
      <c r="Y1259" s="33" t="str">
        <f t="shared" si="61"/>
        <v/>
      </c>
      <c r="Z1259" s="33" t="str">
        <f>IF(T1259="","",IF(AND(T1259&lt;&gt;'Tabelas auxiliares'!$B$240,T1259&lt;&gt;'Tabelas auxiliares'!$B$241,T1259&lt;&gt;'Tabelas auxiliares'!$C$240,T1259&lt;&gt;'Tabelas auxiliares'!$C$241,T1259&lt;&gt;'Tabelas auxiliares'!$D$240),"FOLHA DE PESSOAL",IF(Y1259='Tabelas auxiliares'!$A$241,"CUSTEIO",IF(Y1259='Tabelas auxiliares'!$A$240,"INVESTIMENTO","ERRO - VERIFICAR"))))</f>
        <v/>
      </c>
      <c r="AA1259" s="46" t="str">
        <f t="shared" si="62"/>
        <v/>
      </c>
      <c r="AB1259" s="207"/>
      <c r="AC1259" s="205"/>
      <c r="AD1259" s="26"/>
      <c r="AE1259" s="54" t="str">
        <f t="shared" si="63"/>
        <v/>
      </c>
      <c r="AF1259" s="54"/>
      <c r="AG1259" s="54"/>
      <c r="AH1259" s="54"/>
      <c r="AI1259" s="54"/>
      <c r="AJ1259" s="54"/>
      <c r="AK1259" s="54"/>
      <c r="AL1259" s="54"/>
      <c r="AM1259" s="54"/>
      <c r="AN1259" s="54"/>
      <c r="AO1259" s="54"/>
      <c r="AP1259" s="54"/>
    </row>
    <row r="1260" spans="1:42" x14ac:dyDescent="0.25">
      <c r="A1260" s="205"/>
      <c r="F1260" s="33" t="str">
        <f>IFERROR(VLOOKUP(D1260,'Tabelas auxiliares'!$A$3:$B$62,2,FALSE),"")</f>
        <v/>
      </c>
      <c r="G1260" s="33" t="str">
        <f>IFERROR(VLOOKUP($B1260,'Tabelas auxiliares'!$A$66:$C$106,2,FALSE),"")</f>
        <v/>
      </c>
      <c r="H1260" s="33" t="str">
        <f>IFERROR(VLOOKUP($B1260,'Tabelas auxiliares'!$A$66:$C$106,3,FALSE),"")</f>
        <v/>
      </c>
      <c r="I1260" s="205"/>
      <c r="J1260" s="205"/>
      <c r="K1260" s="205"/>
      <c r="L1260" s="205"/>
      <c r="M1260" s="205"/>
      <c r="N1260" s="205"/>
      <c r="O1260" s="205"/>
      <c r="P1260" s="205"/>
      <c r="Q1260" s="205"/>
      <c r="R1260" s="205"/>
      <c r="S1260" s="205"/>
      <c r="T1260" s="205"/>
      <c r="U1260" s="205"/>
      <c r="V1260" s="205"/>
      <c r="W1260" s="205"/>
      <c r="X1260" s="205"/>
      <c r="Y1260" s="33" t="str">
        <f t="shared" si="61"/>
        <v/>
      </c>
      <c r="Z1260" s="33" t="str">
        <f>IF(T1260="","",IF(AND(T1260&lt;&gt;'Tabelas auxiliares'!$B$240,T1260&lt;&gt;'Tabelas auxiliares'!$B$241,T1260&lt;&gt;'Tabelas auxiliares'!$C$240,T1260&lt;&gt;'Tabelas auxiliares'!$C$241,T1260&lt;&gt;'Tabelas auxiliares'!$D$240),"FOLHA DE PESSOAL",IF(Y1260='Tabelas auxiliares'!$A$241,"CUSTEIO",IF(Y1260='Tabelas auxiliares'!$A$240,"INVESTIMENTO","ERRO - VERIFICAR"))))</f>
        <v/>
      </c>
      <c r="AA1260" s="46" t="str">
        <f t="shared" si="62"/>
        <v/>
      </c>
      <c r="AB1260" s="207"/>
      <c r="AC1260" s="205"/>
      <c r="AD1260" s="26"/>
      <c r="AE1260" s="54" t="str">
        <f t="shared" si="63"/>
        <v/>
      </c>
      <c r="AF1260" s="54"/>
      <c r="AG1260" s="54"/>
      <c r="AH1260" s="54"/>
      <c r="AI1260" s="54"/>
      <c r="AJ1260" s="54"/>
      <c r="AK1260" s="54"/>
      <c r="AL1260" s="54"/>
      <c r="AM1260" s="54"/>
      <c r="AN1260" s="54"/>
      <c r="AO1260" s="54"/>
      <c r="AP1260" s="54"/>
    </row>
    <row r="1261" spans="1:42" x14ac:dyDescent="0.25">
      <c r="A1261" s="205"/>
      <c r="F1261" s="33" t="str">
        <f>IFERROR(VLOOKUP(D1261,'Tabelas auxiliares'!$A$3:$B$62,2,FALSE),"")</f>
        <v/>
      </c>
      <c r="G1261" s="33" t="str">
        <f>IFERROR(VLOOKUP($B1261,'Tabelas auxiliares'!$A$66:$C$106,2,FALSE),"")</f>
        <v/>
      </c>
      <c r="H1261" s="33" t="str">
        <f>IFERROR(VLOOKUP($B1261,'Tabelas auxiliares'!$A$66:$C$106,3,FALSE),"")</f>
        <v/>
      </c>
      <c r="I1261" s="205"/>
      <c r="J1261" s="205"/>
      <c r="K1261" s="205"/>
      <c r="L1261" s="205"/>
      <c r="M1261" s="205"/>
      <c r="N1261" s="205"/>
      <c r="O1261" s="205"/>
      <c r="P1261" s="205"/>
      <c r="Q1261" s="205"/>
      <c r="R1261" s="205"/>
      <c r="S1261" s="205"/>
      <c r="T1261" s="205"/>
      <c r="U1261" s="205"/>
      <c r="V1261" s="205"/>
      <c r="W1261" s="205"/>
      <c r="X1261" s="205"/>
      <c r="Y1261" s="33" t="str">
        <f t="shared" si="61"/>
        <v/>
      </c>
      <c r="Z1261" s="33" t="str">
        <f>IF(T1261="","",IF(AND(T1261&lt;&gt;'Tabelas auxiliares'!$B$240,T1261&lt;&gt;'Tabelas auxiliares'!$B$241,T1261&lt;&gt;'Tabelas auxiliares'!$C$240,T1261&lt;&gt;'Tabelas auxiliares'!$C$241,T1261&lt;&gt;'Tabelas auxiliares'!$D$240),"FOLHA DE PESSOAL",IF(Y1261='Tabelas auxiliares'!$A$241,"CUSTEIO",IF(Y1261='Tabelas auxiliares'!$A$240,"INVESTIMENTO","ERRO - VERIFICAR"))))</f>
        <v/>
      </c>
      <c r="AA1261" s="46" t="str">
        <f t="shared" si="62"/>
        <v/>
      </c>
      <c r="AB1261" s="207"/>
      <c r="AC1261" s="205"/>
      <c r="AD1261" s="26"/>
      <c r="AE1261" s="54" t="str">
        <f t="shared" si="63"/>
        <v/>
      </c>
      <c r="AF1261" s="54"/>
      <c r="AG1261" s="54"/>
      <c r="AH1261" s="54"/>
      <c r="AI1261" s="54"/>
      <c r="AJ1261" s="54"/>
      <c r="AK1261" s="54"/>
      <c r="AL1261" s="54"/>
      <c r="AM1261" s="54"/>
      <c r="AN1261" s="54"/>
      <c r="AO1261" s="54"/>
      <c r="AP1261" s="54"/>
    </row>
    <row r="1262" spans="1:42" x14ac:dyDescent="0.25">
      <c r="A1262" s="205"/>
      <c r="F1262" s="33" t="str">
        <f>IFERROR(VLOOKUP(D1262,'Tabelas auxiliares'!$A$3:$B$62,2,FALSE),"")</f>
        <v/>
      </c>
      <c r="G1262" s="33" t="str">
        <f>IFERROR(VLOOKUP($B1262,'Tabelas auxiliares'!$A$66:$C$106,2,FALSE),"")</f>
        <v/>
      </c>
      <c r="H1262" s="33" t="str">
        <f>IFERROR(VLOOKUP($B1262,'Tabelas auxiliares'!$A$66:$C$106,3,FALSE),"")</f>
        <v/>
      </c>
      <c r="I1262" s="205"/>
      <c r="J1262" s="205"/>
      <c r="K1262" s="205"/>
      <c r="L1262" s="205"/>
      <c r="M1262" s="205"/>
      <c r="N1262" s="205"/>
      <c r="O1262" s="205"/>
      <c r="P1262" s="205"/>
      <c r="Q1262" s="205"/>
      <c r="R1262" s="205"/>
      <c r="S1262" s="205"/>
      <c r="T1262" s="205"/>
      <c r="U1262" s="205"/>
      <c r="V1262" s="205"/>
      <c r="W1262" s="205"/>
      <c r="X1262" s="205"/>
      <c r="Y1262" s="33" t="str">
        <f t="shared" si="61"/>
        <v/>
      </c>
      <c r="Z1262" s="33" t="str">
        <f>IF(T1262="","",IF(AND(T1262&lt;&gt;'Tabelas auxiliares'!$B$240,T1262&lt;&gt;'Tabelas auxiliares'!$B$241,T1262&lt;&gt;'Tabelas auxiliares'!$C$240,T1262&lt;&gt;'Tabelas auxiliares'!$C$241,T1262&lt;&gt;'Tabelas auxiliares'!$D$240),"FOLHA DE PESSOAL",IF(Y1262='Tabelas auxiliares'!$A$241,"CUSTEIO",IF(Y1262='Tabelas auxiliares'!$A$240,"INVESTIMENTO","ERRO - VERIFICAR"))))</f>
        <v/>
      </c>
      <c r="AA1262" s="46" t="str">
        <f t="shared" si="62"/>
        <v/>
      </c>
      <c r="AB1262" s="207"/>
      <c r="AC1262" s="205"/>
      <c r="AD1262" s="26"/>
      <c r="AE1262" s="54" t="str">
        <f t="shared" si="63"/>
        <v/>
      </c>
      <c r="AF1262" s="54"/>
      <c r="AG1262" s="54"/>
      <c r="AH1262" s="54"/>
      <c r="AI1262" s="54"/>
      <c r="AJ1262" s="54"/>
      <c r="AK1262" s="54"/>
      <c r="AL1262" s="54"/>
      <c r="AM1262" s="54"/>
      <c r="AN1262" s="54"/>
      <c r="AO1262" s="54"/>
      <c r="AP1262" s="54"/>
    </row>
    <row r="1263" spans="1:42" x14ac:dyDescent="0.25">
      <c r="A1263" s="205"/>
      <c r="F1263" s="33" t="str">
        <f>IFERROR(VLOOKUP(D1263,'Tabelas auxiliares'!$A$3:$B$62,2,FALSE),"")</f>
        <v/>
      </c>
      <c r="G1263" s="33" t="str">
        <f>IFERROR(VLOOKUP($B1263,'Tabelas auxiliares'!$A$66:$C$106,2,FALSE),"")</f>
        <v/>
      </c>
      <c r="H1263" s="33" t="str">
        <f>IFERROR(VLOOKUP($B1263,'Tabelas auxiliares'!$A$66:$C$106,3,FALSE),"")</f>
        <v/>
      </c>
      <c r="I1263" s="205"/>
      <c r="J1263" s="205"/>
      <c r="K1263" s="205"/>
      <c r="L1263" s="205"/>
      <c r="M1263" s="205"/>
      <c r="N1263" s="205"/>
      <c r="O1263" s="205"/>
      <c r="P1263" s="205"/>
      <c r="Q1263" s="205"/>
      <c r="R1263" s="205"/>
      <c r="S1263" s="205"/>
      <c r="T1263" s="205"/>
      <c r="U1263" s="205"/>
      <c r="V1263" s="205"/>
      <c r="W1263" s="205"/>
      <c r="X1263" s="205"/>
      <c r="Y1263" s="33" t="str">
        <f t="shared" si="61"/>
        <v/>
      </c>
      <c r="Z1263" s="33" t="str">
        <f>IF(T1263="","",IF(AND(T1263&lt;&gt;'Tabelas auxiliares'!$B$240,T1263&lt;&gt;'Tabelas auxiliares'!$B$241,T1263&lt;&gt;'Tabelas auxiliares'!$C$240,T1263&lt;&gt;'Tabelas auxiliares'!$C$241,T1263&lt;&gt;'Tabelas auxiliares'!$D$240),"FOLHA DE PESSOAL",IF(Y1263='Tabelas auxiliares'!$A$241,"CUSTEIO",IF(Y1263='Tabelas auxiliares'!$A$240,"INVESTIMENTO","ERRO - VERIFICAR"))))</f>
        <v/>
      </c>
      <c r="AA1263" s="46" t="str">
        <f t="shared" si="62"/>
        <v/>
      </c>
      <c r="AB1263" s="207"/>
      <c r="AC1263" s="205"/>
      <c r="AD1263" s="26"/>
      <c r="AE1263" s="54" t="str">
        <f t="shared" si="63"/>
        <v/>
      </c>
      <c r="AF1263" s="54"/>
      <c r="AG1263" s="54"/>
      <c r="AH1263" s="54"/>
      <c r="AI1263" s="54"/>
      <c r="AJ1263" s="54"/>
      <c r="AK1263" s="54"/>
      <c r="AL1263" s="54"/>
      <c r="AM1263" s="54"/>
      <c r="AN1263" s="54"/>
      <c r="AO1263" s="54"/>
      <c r="AP1263" s="54"/>
    </row>
    <row r="1264" spans="1:42" x14ac:dyDescent="0.25">
      <c r="A1264" s="205"/>
      <c r="F1264" s="33" t="str">
        <f>IFERROR(VLOOKUP(D1264,'Tabelas auxiliares'!$A$3:$B$62,2,FALSE),"")</f>
        <v/>
      </c>
      <c r="G1264" s="33" t="str">
        <f>IFERROR(VLOOKUP($B1264,'Tabelas auxiliares'!$A$66:$C$106,2,FALSE),"")</f>
        <v/>
      </c>
      <c r="H1264" s="33" t="str">
        <f>IFERROR(VLOOKUP($B1264,'Tabelas auxiliares'!$A$66:$C$106,3,FALSE),"")</f>
        <v/>
      </c>
      <c r="I1264" s="205"/>
      <c r="J1264" s="205"/>
      <c r="K1264" s="205"/>
      <c r="L1264" s="205"/>
      <c r="M1264" s="205"/>
      <c r="N1264" s="205"/>
      <c r="O1264" s="205"/>
      <c r="P1264" s="205"/>
      <c r="Q1264" s="205"/>
      <c r="R1264" s="205"/>
      <c r="S1264" s="205"/>
      <c r="T1264" s="205"/>
      <c r="U1264" s="205"/>
      <c r="V1264" s="205"/>
      <c r="W1264" s="205"/>
      <c r="X1264" s="205"/>
      <c r="Y1264" s="33" t="str">
        <f t="shared" si="61"/>
        <v/>
      </c>
      <c r="Z1264" s="33" t="str">
        <f>IF(T1264="","",IF(AND(T1264&lt;&gt;'Tabelas auxiliares'!$B$240,T1264&lt;&gt;'Tabelas auxiliares'!$B$241,T1264&lt;&gt;'Tabelas auxiliares'!$C$240,T1264&lt;&gt;'Tabelas auxiliares'!$C$241,T1264&lt;&gt;'Tabelas auxiliares'!$D$240),"FOLHA DE PESSOAL",IF(Y1264='Tabelas auxiliares'!$A$241,"CUSTEIO",IF(Y1264='Tabelas auxiliares'!$A$240,"INVESTIMENTO","ERRO - VERIFICAR"))))</f>
        <v/>
      </c>
      <c r="AA1264" s="46" t="str">
        <f t="shared" si="62"/>
        <v/>
      </c>
      <c r="AB1264" s="207"/>
      <c r="AC1264" s="205"/>
      <c r="AD1264" s="26"/>
      <c r="AE1264" s="54" t="str">
        <f t="shared" si="63"/>
        <v/>
      </c>
      <c r="AF1264" s="54"/>
      <c r="AG1264" s="54"/>
      <c r="AH1264" s="54"/>
      <c r="AI1264" s="54"/>
      <c r="AJ1264" s="54"/>
      <c r="AK1264" s="54"/>
      <c r="AL1264" s="54"/>
      <c r="AM1264" s="54"/>
      <c r="AN1264" s="54"/>
      <c r="AO1264" s="54"/>
      <c r="AP1264" s="54"/>
    </row>
    <row r="1265" spans="1:42" x14ac:dyDescent="0.25">
      <c r="A1265" s="205"/>
      <c r="F1265" s="33" t="str">
        <f>IFERROR(VLOOKUP(D1265,'Tabelas auxiliares'!$A$3:$B$62,2,FALSE),"")</f>
        <v/>
      </c>
      <c r="G1265" s="33" t="str">
        <f>IFERROR(VLOOKUP($B1265,'Tabelas auxiliares'!$A$66:$C$106,2,FALSE),"")</f>
        <v/>
      </c>
      <c r="H1265" s="33" t="str">
        <f>IFERROR(VLOOKUP($B1265,'Tabelas auxiliares'!$A$66:$C$106,3,FALSE),"")</f>
        <v/>
      </c>
      <c r="I1265" s="205"/>
      <c r="J1265" s="205"/>
      <c r="K1265" s="205"/>
      <c r="L1265" s="205"/>
      <c r="M1265" s="205"/>
      <c r="N1265" s="205"/>
      <c r="O1265" s="205"/>
      <c r="P1265" s="205"/>
      <c r="Q1265" s="205"/>
      <c r="R1265" s="205"/>
      <c r="S1265" s="205"/>
      <c r="T1265" s="205"/>
      <c r="U1265" s="205"/>
      <c r="V1265" s="205"/>
      <c r="W1265" s="205"/>
      <c r="X1265" s="205"/>
      <c r="Y1265" s="33" t="str">
        <f t="shared" si="61"/>
        <v/>
      </c>
      <c r="Z1265" s="33" t="str">
        <f>IF(T1265="","",IF(AND(T1265&lt;&gt;'Tabelas auxiliares'!$B$240,T1265&lt;&gt;'Tabelas auxiliares'!$B$241,T1265&lt;&gt;'Tabelas auxiliares'!$C$240,T1265&lt;&gt;'Tabelas auxiliares'!$C$241,T1265&lt;&gt;'Tabelas auxiliares'!$D$240),"FOLHA DE PESSOAL",IF(Y1265='Tabelas auxiliares'!$A$241,"CUSTEIO",IF(Y1265='Tabelas auxiliares'!$A$240,"INVESTIMENTO","ERRO - VERIFICAR"))))</f>
        <v/>
      </c>
      <c r="AA1265" s="46" t="str">
        <f t="shared" si="62"/>
        <v/>
      </c>
      <c r="AB1265" s="207"/>
      <c r="AC1265" s="205"/>
      <c r="AD1265" s="26"/>
      <c r="AE1265" s="54" t="str">
        <f t="shared" si="63"/>
        <v/>
      </c>
      <c r="AF1265" s="54"/>
      <c r="AG1265" s="54"/>
      <c r="AH1265" s="54"/>
      <c r="AI1265" s="54"/>
      <c r="AJ1265" s="54"/>
      <c r="AK1265" s="54"/>
      <c r="AL1265" s="54"/>
      <c r="AM1265" s="54"/>
      <c r="AN1265" s="54"/>
      <c r="AO1265" s="54"/>
      <c r="AP1265" s="54"/>
    </row>
    <row r="1266" spans="1:42" x14ac:dyDescent="0.25">
      <c r="A1266" s="205"/>
      <c r="F1266" s="33" t="str">
        <f>IFERROR(VLOOKUP(D1266,'Tabelas auxiliares'!$A$3:$B$62,2,FALSE),"")</f>
        <v/>
      </c>
      <c r="G1266" s="33" t="str">
        <f>IFERROR(VLOOKUP($B1266,'Tabelas auxiliares'!$A$66:$C$106,2,FALSE),"")</f>
        <v/>
      </c>
      <c r="H1266" s="33" t="str">
        <f>IFERROR(VLOOKUP($B1266,'Tabelas auxiliares'!$A$66:$C$106,3,FALSE),"")</f>
        <v/>
      </c>
      <c r="I1266" s="205"/>
      <c r="J1266" s="205"/>
      <c r="K1266" s="205"/>
      <c r="L1266" s="205"/>
      <c r="M1266" s="205"/>
      <c r="N1266" s="205"/>
      <c r="O1266" s="205"/>
      <c r="P1266" s="205"/>
      <c r="Q1266" s="205"/>
      <c r="R1266" s="205"/>
      <c r="S1266" s="205"/>
      <c r="T1266" s="205"/>
      <c r="U1266" s="205"/>
      <c r="V1266" s="205"/>
      <c r="W1266" s="205"/>
      <c r="X1266" s="205"/>
      <c r="Y1266" s="33" t="str">
        <f t="shared" si="61"/>
        <v/>
      </c>
      <c r="Z1266" s="33" t="str">
        <f>IF(T1266="","",IF(AND(T1266&lt;&gt;'Tabelas auxiliares'!$B$240,T1266&lt;&gt;'Tabelas auxiliares'!$B$241,T1266&lt;&gt;'Tabelas auxiliares'!$C$240,T1266&lt;&gt;'Tabelas auxiliares'!$C$241,T1266&lt;&gt;'Tabelas auxiliares'!$D$240),"FOLHA DE PESSOAL",IF(Y1266='Tabelas auxiliares'!$A$241,"CUSTEIO",IF(Y1266='Tabelas auxiliares'!$A$240,"INVESTIMENTO","ERRO - VERIFICAR"))))</f>
        <v/>
      </c>
      <c r="AA1266" s="46" t="str">
        <f t="shared" si="62"/>
        <v/>
      </c>
      <c r="AB1266" s="207"/>
      <c r="AC1266" s="205"/>
      <c r="AD1266" s="26"/>
      <c r="AE1266" s="54" t="str">
        <f t="shared" si="63"/>
        <v/>
      </c>
      <c r="AF1266" s="54"/>
      <c r="AG1266" s="54"/>
      <c r="AH1266" s="54"/>
      <c r="AI1266" s="54"/>
      <c r="AJ1266" s="54"/>
      <c r="AK1266" s="54"/>
      <c r="AL1266" s="54"/>
      <c r="AM1266" s="54"/>
      <c r="AN1266" s="54"/>
      <c r="AO1266" s="54"/>
      <c r="AP1266" s="54"/>
    </row>
    <row r="1267" spans="1:42" x14ac:dyDescent="0.25">
      <c r="A1267" s="205"/>
      <c r="F1267" s="33" t="str">
        <f>IFERROR(VLOOKUP(D1267,'Tabelas auxiliares'!$A$3:$B$62,2,FALSE),"")</f>
        <v/>
      </c>
      <c r="G1267" s="33" t="str">
        <f>IFERROR(VLOOKUP($B1267,'Tabelas auxiliares'!$A$66:$C$106,2,FALSE),"")</f>
        <v/>
      </c>
      <c r="H1267" s="33" t="str">
        <f>IFERROR(VLOOKUP($B1267,'Tabelas auxiliares'!$A$66:$C$106,3,FALSE),"")</f>
        <v/>
      </c>
      <c r="I1267" s="205"/>
      <c r="J1267" s="205"/>
      <c r="K1267" s="205"/>
      <c r="L1267" s="205"/>
      <c r="M1267" s="205"/>
      <c r="N1267" s="205"/>
      <c r="O1267" s="205"/>
      <c r="P1267" s="205"/>
      <c r="Q1267" s="205"/>
      <c r="R1267" s="205"/>
      <c r="S1267" s="205"/>
      <c r="T1267" s="205"/>
      <c r="U1267" s="205"/>
      <c r="V1267" s="205"/>
      <c r="W1267" s="205"/>
      <c r="X1267" s="205"/>
      <c r="Y1267" s="33" t="str">
        <f t="shared" si="61"/>
        <v/>
      </c>
      <c r="Z1267" s="33" t="str">
        <f>IF(T1267="","",IF(AND(T1267&lt;&gt;'Tabelas auxiliares'!$B$240,T1267&lt;&gt;'Tabelas auxiliares'!$B$241,T1267&lt;&gt;'Tabelas auxiliares'!$C$240,T1267&lt;&gt;'Tabelas auxiliares'!$C$241,T1267&lt;&gt;'Tabelas auxiliares'!$D$240),"FOLHA DE PESSOAL",IF(Y1267='Tabelas auxiliares'!$A$241,"CUSTEIO",IF(Y1267='Tabelas auxiliares'!$A$240,"INVESTIMENTO","ERRO - VERIFICAR"))))</f>
        <v/>
      </c>
      <c r="AA1267" s="46" t="str">
        <f t="shared" si="62"/>
        <v/>
      </c>
      <c r="AB1267" s="207"/>
      <c r="AC1267" s="205"/>
      <c r="AD1267" s="26"/>
      <c r="AE1267" s="54" t="str">
        <f t="shared" si="63"/>
        <v/>
      </c>
      <c r="AF1267" s="54"/>
      <c r="AG1267" s="54"/>
      <c r="AH1267" s="54"/>
      <c r="AI1267" s="54"/>
      <c r="AJ1267" s="54"/>
      <c r="AK1267" s="54"/>
      <c r="AL1267" s="54"/>
      <c r="AM1267" s="54"/>
      <c r="AN1267" s="54"/>
      <c r="AO1267" s="54"/>
      <c r="AP1267" s="54"/>
    </row>
    <row r="1268" spans="1:42" x14ac:dyDescent="0.25">
      <c r="A1268" s="205"/>
      <c r="F1268" s="33" t="str">
        <f>IFERROR(VLOOKUP(D1268,'Tabelas auxiliares'!$A$3:$B$62,2,FALSE),"")</f>
        <v/>
      </c>
      <c r="G1268" s="33" t="str">
        <f>IFERROR(VLOOKUP($B1268,'Tabelas auxiliares'!$A$66:$C$106,2,FALSE),"")</f>
        <v/>
      </c>
      <c r="H1268" s="33" t="str">
        <f>IFERROR(VLOOKUP($B1268,'Tabelas auxiliares'!$A$66:$C$106,3,FALSE),"")</f>
        <v/>
      </c>
      <c r="I1268" s="205"/>
      <c r="J1268" s="205"/>
      <c r="K1268" s="205"/>
      <c r="L1268" s="205"/>
      <c r="M1268" s="205"/>
      <c r="N1268" s="205"/>
      <c r="O1268" s="205"/>
      <c r="P1268" s="205"/>
      <c r="Q1268" s="205"/>
      <c r="R1268" s="205"/>
      <c r="S1268" s="205"/>
      <c r="T1268" s="205"/>
      <c r="U1268" s="205"/>
      <c r="V1268" s="205"/>
      <c r="W1268" s="205"/>
      <c r="X1268" s="205"/>
      <c r="Y1268" s="33" t="str">
        <f t="shared" si="61"/>
        <v/>
      </c>
      <c r="Z1268" s="33" t="str">
        <f>IF(T1268="","",IF(AND(T1268&lt;&gt;'Tabelas auxiliares'!$B$240,T1268&lt;&gt;'Tabelas auxiliares'!$B$241,T1268&lt;&gt;'Tabelas auxiliares'!$C$240,T1268&lt;&gt;'Tabelas auxiliares'!$C$241,T1268&lt;&gt;'Tabelas auxiliares'!$D$240),"FOLHA DE PESSOAL",IF(Y1268='Tabelas auxiliares'!$A$241,"CUSTEIO",IF(Y1268='Tabelas auxiliares'!$A$240,"INVESTIMENTO","ERRO - VERIFICAR"))))</f>
        <v/>
      </c>
      <c r="AA1268" s="46" t="str">
        <f t="shared" si="62"/>
        <v/>
      </c>
      <c r="AB1268" s="207"/>
      <c r="AC1268" s="205"/>
      <c r="AD1268" s="26"/>
      <c r="AE1268" s="54" t="str">
        <f t="shared" si="63"/>
        <v/>
      </c>
      <c r="AF1268" s="54"/>
      <c r="AG1268" s="54"/>
      <c r="AH1268" s="54"/>
      <c r="AI1268" s="54"/>
      <c r="AJ1268" s="54"/>
      <c r="AK1268" s="54"/>
      <c r="AL1268" s="54"/>
      <c r="AM1268" s="54"/>
      <c r="AN1268" s="54"/>
      <c r="AO1268" s="54"/>
      <c r="AP1268" s="54"/>
    </row>
    <row r="1269" spans="1:42" x14ac:dyDescent="0.25">
      <c r="A1269" s="205"/>
      <c r="F1269" s="33" t="str">
        <f>IFERROR(VLOOKUP(D1269,'Tabelas auxiliares'!$A$3:$B$62,2,FALSE),"")</f>
        <v/>
      </c>
      <c r="G1269" s="33" t="str">
        <f>IFERROR(VLOOKUP($B1269,'Tabelas auxiliares'!$A$66:$C$106,2,FALSE),"")</f>
        <v/>
      </c>
      <c r="H1269" s="33" t="str">
        <f>IFERROR(VLOOKUP($B1269,'Tabelas auxiliares'!$A$66:$C$106,3,FALSE),"")</f>
        <v/>
      </c>
      <c r="I1269" s="205"/>
      <c r="J1269" s="205"/>
      <c r="K1269" s="205"/>
      <c r="L1269" s="205"/>
      <c r="M1269" s="205"/>
      <c r="N1269" s="205"/>
      <c r="O1269" s="205"/>
      <c r="P1269" s="205"/>
      <c r="Q1269" s="205"/>
      <c r="R1269" s="205"/>
      <c r="S1269" s="205"/>
      <c r="T1269" s="205"/>
      <c r="U1269" s="205"/>
      <c r="V1269" s="205"/>
      <c r="W1269" s="205"/>
      <c r="X1269" s="205"/>
      <c r="Y1269" s="33" t="str">
        <f t="shared" si="61"/>
        <v/>
      </c>
      <c r="Z1269" s="33" t="str">
        <f>IF(T1269="","",IF(AND(T1269&lt;&gt;'Tabelas auxiliares'!$B$240,T1269&lt;&gt;'Tabelas auxiliares'!$B$241,T1269&lt;&gt;'Tabelas auxiliares'!$C$240,T1269&lt;&gt;'Tabelas auxiliares'!$C$241,T1269&lt;&gt;'Tabelas auxiliares'!$D$240),"FOLHA DE PESSOAL",IF(Y1269='Tabelas auxiliares'!$A$241,"CUSTEIO",IF(Y1269='Tabelas auxiliares'!$A$240,"INVESTIMENTO","ERRO - VERIFICAR"))))</f>
        <v/>
      </c>
      <c r="AA1269" s="46" t="str">
        <f t="shared" si="62"/>
        <v/>
      </c>
      <c r="AB1269" s="207"/>
      <c r="AC1269" s="205"/>
      <c r="AD1269" s="26"/>
      <c r="AE1269" s="54" t="str">
        <f t="shared" si="63"/>
        <v/>
      </c>
      <c r="AF1269" s="54"/>
      <c r="AG1269" s="54"/>
      <c r="AH1269" s="54"/>
      <c r="AI1269" s="54"/>
      <c r="AJ1269" s="54"/>
      <c r="AK1269" s="54"/>
      <c r="AL1269" s="54"/>
      <c r="AM1269" s="54"/>
      <c r="AN1269" s="54"/>
      <c r="AO1269" s="54"/>
      <c r="AP1269" s="54"/>
    </row>
    <row r="1270" spans="1:42" x14ac:dyDescent="0.25">
      <c r="A1270" s="205"/>
      <c r="F1270" s="33" t="str">
        <f>IFERROR(VLOOKUP(D1270,'Tabelas auxiliares'!$A$3:$B$62,2,FALSE),"")</f>
        <v/>
      </c>
      <c r="G1270" s="33" t="str">
        <f>IFERROR(VLOOKUP($B1270,'Tabelas auxiliares'!$A$66:$C$106,2,FALSE),"")</f>
        <v/>
      </c>
      <c r="H1270" s="33" t="str">
        <f>IFERROR(VLOOKUP($B1270,'Tabelas auxiliares'!$A$66:$C$106,3,FALSE),"")</f>
        <v/>
      </c>
      <c r="I1270" s="205"/>
      <c r="J1270" s="205"/>
      <c r="K1270" s="205"/>
      <c r="L1270" s="205"/>
      <c r="M1270" s="205"/>
      <c r="N1270" s="205"/>
      <c r="O1270" s="205"/>
      <c r="P1270" s="205"/>
      <c r="Q1270" s="205"/>
      <c r="R1270" s="205"/>
      <c r="S1270" s="205"/>
      <c r="T1270" s="205"/>
      <c r="U1270" s="205"/>
      <c r="V1270" s="205"/>
      <c r="W1270" s="205"/>
      <c r="X1270" s="205"/>
      <c r="Y1270" s="33" t="str">
        <f t="shared" ref="Y1270:Y1320" si="64">LEFT(V1270,1)</f>
        <v/>
      </c>
      <c r="Z1270" s="33" t="str">
        <f>IF(T1270="","",IF(AND(T1270&lt;&gt;'Tabelas auxiliares'!$B$240,T1270&lt;&gt;'Tabelas auxiliares'!$B$241,T1270&lt;&gt;'Tabelas auxiliares'!$C$240,T1270&lt;&gt;'Tabelas auxiliares'!$C$241,T1270&lt;&gt;'Tabelas auxiliares'!$D$240),"FOLHA DE PESSOAL",IF(Y1270='Tabelas auxiliares'!$A$241,"CUSTEIO",IF(Y1270='Tabelas auxiliares'!$A$240,"INVESTIMENTO","ERRO - VERIFICAR"))))</f>
        <v/>
      </c>
      <c r="AA1270" s="46" t="str">
        <f t="shared" ref="AA1270:AA1320" si="65">IF(AB1270+AC1270+AD1270&lt;&gt;0,AB1270+AC1270+AD1270,"")</f>
        <v/>
      </c>
      <c r="AB1270" s="207"/>
      <c r="AC1270" s="205"/>
      <c r="AD1270" s="26"/>
      <c r="AE1270" s="54" t="str">
        <f t="shared" si="63"/>
        <v/>
      </c>
      <c r="AF1270" s="54"/>
      <c r="AG1270" s="54"/>
      <c r="AH1270" s="54"/>
      <c r="AI1270" s="54"/>
      <c r="AJ1270" s="54"/>
      <c r="AK1270" s="54"/>
      <c r="AL1270" s="54"/>
      <c r="AM1270" s="54"/>
      <c r="AN1270" s="54"/>
      <c r="AO1270" s="54"/>
      <c r="AP1270" s="54"/>
    </row>
    <row r="1271" spans="1:42" x14ac:dyDescent="0.25">
      <c r="A1271" s="205"/>
      <c r="F1271" s="33" t="str">
        <f>IFERROR(VLOOKUP(D1271,'Tabelas auxiliares'!$A$3:$B$62,2,FALSE),"")</f>
        <v/>
      </c>
      <c r="G1271" s="33" t="str">
        <f>IFERROR(VLOOKUP($B1271,'Tabelas auxiliares'!$A$66:$C$106,2,FALSE),"")</f>
        <v/>
      </c>
      <c r="H1271" s="33" t="str">
        <f>IFERROR(VLOOKUP($B1271,'Tabelas auxiliares'!$A$66:$C$106,3,FALSE),"")</f>
        <v/>
      </c>
      <c r="I1271" s="205"/>
      <c r="J1271" s="205"/>
      <c r="K1271" s="205"/>
      <c r="L1271" s="205"/>
      <c r="M1271" s="205"/>
      <c r="N1271" s="205"/>
      <c r="O1271" s="205"/>
      <c r="P1271" s="205"/>
      <c r="Q1271" s="205"/>
      <c r="R1271" s="205"/>
      <c r="S1271" s="205"/>
      <c r="T1271" s="205"/>
      <c r="U1271" s="205"/>
      <c r="V1271" s="205"/>
      <c r="W1271" s="205"/>
      <c r="X1271" s="205"/>
      <c r="Y1271" s="33" t="str">
        <f t="shared" si="64"/>
        <v/>
      </c>
      <c r="Z1271" s="33" t="str">
        <f>IF(T1271="","",IF(AND(T1271&lt;&gt;'Tabelas auxiliares'!$B$240,T1271&lt;&gt;'Tabelas auxiliares'!$B$241,T1271&lt;&gt;'Tabelas auxiliares'!$C$240,T1271&lt;&gt;'Tabelas auxiliares'!$C$241,T1271&lt;&gt;'Tabelas auxiliares'!$D$240),"FOLHA DE PESSOAL",IF(Y1271='Tabelas auxiliares'!$A$241,"CUSTEIO",IF(Y1271='Tabelas auxiliares'!$A$240,"INVESTIMENTO","ERRO - VERIFICAR"))))</f>
        <v/>
      </c>
      <c r="AA1271" s="46" t="str">
        <f t="shared" si="65"/>
        <v/>
      </c>
      <c r="AB1271" s="207"/>
      <c r="AC1271" s="205"/>
      <c r="AD1271" s="26"/>
      <c r="AE1271" s="54" t="str">
        <f t="shared" si="63"/>
        <v/>
      </c>
      <c r="AF1271" s="54"/>
      <c r="AG1271" s="54"/>
      <c r="AH1271" s="54"/>
      <c r="AI1271" s="54"/>
      <c r="AJ1271" s="54"/>
      <c r="AK1271" s="54"/>
      <c r="AL1271" s="54"/>
      <c r="AM1271" s="54"/>
      <c r="AN1271" s="54"/>
      <c r="AO1271" s="54"/>
      <c r="AP1271" s="54"/>
    </row>
    <row r="1272" spans="1:42" x14ac:dyDescent="0.25">
      <c r="A1272" s="205"/>
      <c r="F1272" s="33" t="str">
        <f>IFERROR(VLOOKUP(D1272,'Tabelas auxiliares'!$A$3:$B$62,2,FALSE),"")</f>
        <v/>
      </c>
      <c r="G1272" s="33" t="str">
        <f>IFERROR(VLOOKUP($B1272,'Tabelas auxiliares'!$A$66:$C$106,2,FALSE),"")</f>
        <v/>
      </c>
      <c r="H1272" s="33" t="str">
        <f>IFERROR(VLOOKUP($B1272,'Tabelas auxiliares'!$A$66:$C$106,3,FALSE),"")</f>
        <v/>
      </c>
      <c r="I1272" s="205"/>
      <c r="J1272" s="205"/>
      <c r="K1272" s="205"/>
      <c r="L1272" s="205"/>
      <c r="M1272" s="205"/>
      <c r="N1272" s="205"/>
      <c r="O1272" s="205"/>
      <c r="P1272" s="205"/>
      <c r="Q1272" s="205"/>
      <c r="R1272" s="205"/>
      <c r="S1272" s="205"/>
      <c r="T1272" s="205"/>
      <c r="U1272" s="205"/>
      <c r="V1272" s="205"/>
      <c r="W1272" s="205"/>
      <c r="X1272" s="205"/>
      <c r="Y1272" s="33" t="str">
        <f t="shared" si="64"/>
        <v/>
      </c>
      <c r="Z1272" s="33" t="str">
        <f>IF(T1272="","",IF(AND(T1272&lt;&gt;'Tabelas auxiliares'!$B$240,T1272&lt;&gt;'Tabelas auxiliares'!$B$241,T1272&lt;&gt;'Tabelas auxiliares'!$C$240,T1272&lt;&gt;'Tabelas auxiliares'!$C$241,T1272&lt;&gt;'Tabelas auxiliares'!$D$240),"FOLHA DE PESSOAL",IF(Y1272='Tabelas auxiliares'!$A$241,"CUSTEIO",IF(Y1272='Tabelas auxiliares'!$A$240,"INVESTIMENTO","ERRO - VERIFICAR"))))</f>
        <v/>
      </c>
      <c r="AA1272" s="46" t="str">
        <f t="shared" si="65"/>
        <v/>
      </c>
      <c r="AB1272" s="207"/>
      <c r="AC1272" s="205"/>
      <c r="AD1272" s="26"/>
      <c r="AE1272" s="54" t="str">
        <f t="shared" si="63"/>
        <v/>
      </c>
      <c r="AF1272" s="54"/>
      <c r="AG1272" s="54"/>
      <c r="AH1272" s="54"/>
      <c r="AI1272" s="54"/>
      <c r="AJ1272" s="54"/>
      <c r="AK1272" s="54"/>
      <c r="AL1272" s="54"/>
      <c r="AM1272" s="54"/>
      <c r="AN1272" s="54"/>
      <c r="AO1272" s="54"/>
      <c r="AP1272" s="54"/>
    </row>
    <row r="1273" spans="1:42" x14ac:dyDescent="0.25">
      <c r="A1273" s="205"/>
      <c r="F1273" s="33" t="str">
        <f>IFERROR(VLOOKUP(D1273,'Tabelas auxiliares'!$A$3:$B$62,2,FALSE),"")</f>
        <v/>
      </c>
      <c r="G1273" s="33" t="str">
        <f>IFERROR(VLOOKUP($B1273,'Tabelas auxiliares'!$A$66:$C$106,2,FALSE),"")</f>
        <v/>
      </c>
      <c r="H1273" s="33" t="str">
        <f>IFERROR(VLOOKUP($B1273,'Tabelas auxiliares'!$A$66:$C$106,3,FALSE),"")</f>
        <v/>
      </c>
      <c r="I1273" s="205"/>
      <c r="J1273" s="205"/>
      <c r="K1273" s="205"/>
      <c r="L1273" s="205"/>
      <c r="M1273" s="205"/>
      <c r="N1273" s="205"/>
      <c r="O1273" s="205"/>
      <c r="P1273" s="205"/>
      <c r="Q1273" s="205"/>
      <c r="R1273" s="205"/>
      <c r="S1273" s="205"/>
      <c r="T1273" s="205"/>
      <c r="U1273" s="205"/>
      <c r="V1273" s="205"/>
      <c r="W1273" s="205"/>
      <c r="X1273" s="205"/>
      <c r="Y1273" s="33" t="str">
        <f t="shared" si="64"/>
        <v/>
      </c>
      <c r="Z1273" s="33" t="str">
        <f>IF(T1273="","",IF(AND(T1273&lt;&gt;'Tabelas auxiliares'!$B$240,T1273&lt;&gt;'Tabelas auxiliares'!$B$241,T1273&lt;&gt;'Tabelas auxiliares'!$C$240,T1273&lt;&gt;'Tabelas auxiliares'!$C$241,T1273&lt;&gt;'Tabelas auxiliares'!$D$240),"FOLHA DE PESSOAL",IF(Y1273='Tabelas auxiliares'!$A$241,"CUSTEIO",IF(Y1273='Tabelas auxiliares'!$A$240,"INVESTIMENTO","ERRO - VERIFICAR"))))</f>
        <v/>
      </c>
      <c r="AA1273" s="46" t="str">
        <f t="shared" si="65"/>
        <v/>
      </c>
      <c r="AB1273" s="207"/>
      <c r="AC1273" s="205"/>
      <c r="AD1273" s="26"/>
      <c r="AE1273" s="54" t="str">
        <f t="shared" si="63"/>
        <v/>
      </c>
      <c r="AF1273" s="54"/>
      <c r="AG1273" s="54"/>
      <c r="AH1273" s="54"/>
      <c r="AI1273" s="54"/>
      <c r="AJ1273" s="54"/>
      <c r="AK1273" s="54"/>
      <c r="AL1273" s="54"/>
      <c r="AM1273" s="54"/>
      <c r="AN1273" s="54"/>
      <c r="AO1273" s="54"/>
      <c r="AP1273" s="54"/>
    </row>
    <row r="1274" spans="1:42" x14ac:dyDescent="0.25">
      <c r="A1274" s="205"/>
      <c r="F1274" s="33" t="str">
        <f>IFERROR(VLOOKUP(D1274,'Tabelas auxiliares'!$A$3:$B$62,2,FALSE),"")</f>
        <v/>
      </c>
      <c r="G1274" s="33" t="str">
        <f>IFERROR(VLOOKUP($B1274,'Tabelas auxiliares'!$A$66:$C$106,2,FALSE),"")</f>
        <v/>
      </c>
      <c r="H1274" s="33" t="str">
        <f>IFERROR(VLOOKUP($B1274,'Tabelas auxiliares'!$A$66:$C$106,3,FALSE),"")</f>
        <v/>
      </c>
      <c r="I1274" s="205"/>
      <c r="J1274" s="205"/>
      <c r="K1274" s="205"/>
      <c r="L1274" s="205"/>
      <c r="M1274" s="205"/>
      <c r="N1274" s="205"/>
      <c r="O1274" s="205"/>
      <c r="P1274" s="205"/>
      <c r="Q1274" s="205"/>
      <c r="R1274" s="205"/>
      <c r="S1274" s="205"/>
      <c r="T1274" s="205"/>
      <c r="U1274" s="205"/>
      <c r="V1274" s="205"/>
      <c r="W1274" s="205"/>
      <c r="X1274" s="205"/>
      <c r="Y1274" s="33" t="str">
        <f t="shared" si="64"/>
        <v/>
      </c>
      <c r="Z1274" s="33" t="str">
        <f>IF(T1274="","",IF(AND(T1274&lt;&gt;'Tabelas auxiliares'!$B$240,T1274&lt;&gt;'Tabelas auxiliares'!$B$241,T1274&lt;&gt;'Tabelas auxiliares'!$C$240,T1274&lt;&gt;'Tabelas auxiliares'!$C$241,T1274&lt;&gt;'Tabelas auxiliares'!$D$240),"FOLHA DE PESSOAL",IF(Y1274='Tabelas auxiliares'!$A$241,"CUSTEIO",IF(Y1274='Tabelas auxiliares'!$A$240,"INVESTIMENTO","ERRO - VERIFICAR"))))</f>
        <v/>
      </c>
      <c r="AA1274" s="46" t="str">
        <f t="shared" si="65"/>
        <v/>
      </c>
      <c r="AB1274" s="207"/>
      <c r="AC1274" s="205"/>
      <c r="AD1274" s="26"/>
      <c r="AE1274" s="54" t="str">
        <f t="shared" si="63"/>
        <v/>
      </c>
      <c r="AF1274" s="54"/>
      <c r="AG1274" s="54"/>
      <c r="AH1274" s="54"/>
      <c r="AI1274" s="54"/>
      <c r="AJ1274" s="54"/>
      <c r="AK1274" s="54"/>
      <c r="AL1274" s="54"/>
      <c r="AM1274" s="54"/>
      <c r="AN1274" s="54"/>
      <c r="AO1274" s="54"/>
      <c r="AP1274" s="54"/>
    </row>
    <row r="1275" spans="1:42" x14ac:dyDescent="0.25">
      <c r="A1275" s="205"/>
      <c r="F1275" s="33" t="str">
        <f>IFERROR(VLOOKUP(D1275,'Tabelas auxiliares'!$A$3:$B$62,2,FALSE),"")</f>
        <v/>
      </c>
      <c r="G1275" s="33" t="str">
        <f>IFERROR(VLOOKUP($B1275,'Tabelas auxiliares'!$A$66:$C$106,2,FALSE),"")</f>
        <v/>
      </c>
      <c r="H1275" s="33" t="str">
        <f>IFERROR(VLOOKUP($B1275,'Tabelas auxiliares'!$A$66:$C$106,3,FALSE),"")</f>
        <v/>
      </c>
      <c r="I1275" s="205"/>
      <c r="J1275" s="205"/>
      <c r="K1275" s="205"/>
      <c r="L1275" s="205"/>
      <c r="M1275" s="205"/>
      <c r="N1275" s="205"/>
      <c r="O1275" s="205"/>
      <c r="P1275" s="205"/>
      <c r="Q1275" s="205"/>
      <c r="R1275" s="205"/>
      <c r="S1275" s="205"/>
      <c r="T1275" s="205"/>
      <c r="U1275" s="205"/>
      <c r="V1275" s="205"/>
      <c r="W1275" s="205"/>
      <c r="X1275" s="205"/>
      <c r="Y1275" s="33" t="str">
        <f t="shared" si="64"/>
        <v/>
      </c>
      <c r="Z1275" s="33" t="str">
        <f>IF(T1275="","",IF(AND(T1275&lt;&gt;'Tabelas auxiliares'!$B$240,T1275&lt;&gt;'Tabelas auxiliares'!$B$241,T1275&lt;&gt;'Tabelas auxiliares'!$C$240,T1275&lt;&gt;'Tabelas auxiliares'!$C$241,T1275&lt;&gt;'Tabelas auxiliares'!$D$240),"FOLHA DE PESSOAL",IF(Y1275='Tabelas auxiliares'!$A$241,"CUSTEIO",IF(Y1275='Tabelas auxiliares'!$A$240,"INVESTIMENTO","ERRO - VERIFICAR"))))</f>
        <v/>
      </c>
      <c r="AA1275" s="46" t="str">
        <f t="shared" si="65"/>
        <v/>
      </c>
      <c r="AB1275" s="207"/>
      <c r="AC1275" s="205"/>
      <c r="AD1275" s="26"/>
      <c r="AE1275" s="54" t="str">
        <f t="shared" si="63"/>
        <v/>
      </c>
      <c r="AF1275" s="54"/>
      <c r="AG1275" s="54"/>
      <c r="AH1275" s="54"/>
      <c r="AI1275" s="54"/>
      <c r="AJ1275" s="54"/>
      <c r="AK1275" s="54"/>
      <c r="AL1275" s="54"/>
      <c r="AM1275" s="54"/>
      <c r="AN1275" s="54"/>
      <c r="AO1275" s="54"/>
      <c r="AP1275" s="54"/>
    </row>
    <row r="1276" spans="1:42" x14ac:dyDescent="0.25">
      <c r="A1276" s="205"/>
      <c r="F1276" s="33" t="str">
        <f>IFERROR(VLOOKUP(D1276,'Tabelas auxiliares'!$A$3:$B$62,2,FALSE),"")</f>
        <v/>
      </c>
      <c r="G1276" s="33" t="str">
        <f>IFERROR(VLOOKUP($B1276,'Tabelas auxiliares'!$A$66:$C$106,2,FALSE),"")</f>
        <v/>
      </c>
      <c r="H1276" s="33" t="str">
        <f>IFERROR(VLOOKUP($B1276,'Tabelas auxiliares'!$A$66:$C$106,3,FALSE),"")</f>
        <v/>
      </c>
      <c r="I1276" s="205"/>
      <c r="J1276" s="205"/>
      <c r="K1276" s="205"/>
      <c r="L1276" s="205"/>
      <c r="M1276" s="205"/>
      <c r="N1276" s="205"/>
      <c r="O1276" s="205"/>
      <c r="P1276" s="205"/>
      <c r="Q1276" s="205"/>
      <c r="R1276" s="205"/>
      <c r="S1276" s="205"/>
      <c r="T1276" s="205"/>
      <c r="U1276" s="205"/>
      <c r="V1276" s="205"/>
      <c r="W1276" s="205"/>
      <c r="X1276" s="205"/>
      <c r="Y1276" s="33" t="str">
        <f t="shared" si="64"/>
        <v/>
      </c>
      <c r="Z1276" s="33" t="str">
        <f>IF(T1276="","",IF(AND(T1276&lt;&gt;'Tabelas auxiliares'!$B$240,T1276&lt;&gt;'Tabelas auxiliares'!$B$241,T1276&lt;&gt;'Tabelas auxiliares'!$C$240,T1276&lt;&gt;'Tabelas auxiliares'!$C$241,T1276&lt;&gt;'Tabelas auxiliares'!$D$240),"FOLHA DE PESSOAL",IF(Y1276='Tabelas auxiliares'!$A$241,"CUSTEIO",IF(Y1276='Tabelas auxiliares'!$A$240,"INVESTIMENTO","ERRO - VERIFICAR"))))</f>
        <v/>
      </c>
      <c r="AA1276" s="46" t="str">
        <f t="shared" si="65"/>
        <v/>
      </c>
      <c r="AB1276" s="207"/>
      <c r="AC1276" s="205"/>
      <c r="AD1276" s="26"/>
      <c r="AE1276" s="54" t="str">
        <f t="shared" si="63"/>
        <v/>
      </c>
      <c r="AF1276" s="54"/>
      <c r="AG1276" s="54"/>
      <c r="AH1276" s="54"/>
      <c r="AI1276" s="54"/>
      <c r="AJ1276" s="54"/>
      <c r="AK1276" s="54"/>
      <c r="AL1276" s="54"/>
      <c r="AM1276" s="54"/>
      <c r="AN1276" s="54"/>
      <c r="AO1276" s="54"/>
      <c r="AP1276" s="54"/>
    </row>
    <row r="1277" spans="1:42" x14ac:dyDescent="0.25">
      <c r="A1277" s="205"/>
      <c r="F1277" s="33" t="str">
        <f>IFERROR(VLOOKUP(D1277,'Tabelas auxiliares'!$A$3:$B$62,2,FALSE),"")</f>
        <v/>
      </c>
      <c r="G1277" s="33" t="str">
        <f>IFERROR(VLOOKUP($B1277,'Tabelas auxiliares'!$A$66:$C$106,2,FALSE),"")</f>
        <v/>
      </c>
      <c r="H1277" s="33" t="str">
        <f>IFERROR(VLOOKUP($B1277,'Tabelas auxiliares'!$A$66:$C$106,3,FALSE),"")</f>
        <v/>
      </c>
      <c r="I1277" s="205"/>
      <c r="J1277" s="205"/>
      <c r="K1277" s="205"/>
      <c r="L1277" s="205"/>
      <c r="M1277" s="205"/>
      <c r="N1277" s="205"/>
      <c r="O1277" s="205"/>
      <c r="P1277" s="205"/>
      <c r="Q1277" s="205"/>
      <c r="R1277" s="205"/>
      <c r="S1277" s="205"/>
      <c r="T1277" s="205"/>
      <c r="U1277" s="205"/>
      <c r="V1277" s="205"/>
      <c r="W1277" s="205"/>
      <c r="X1277" s="205"/>
      <c r="Y1277" s="33" t="str">
        <f t="shared" si="64"/>
        <v/>
      </c>
      <c r="Z1277" s="33" t="str">
        <f>IF(T1277="","",IF(AND(T1277&lt;&gt;'Tabelas auxiliares'!$B$240,T1277&lt;&gt;'Tabelas auxiliares'!$B$241,T1277&lt;&gt;'Tabelas auxiliares'!$C$240,T1277&lt;&gt;'Tabelas auxiliares'!$C$241,T1277&lt;&gt;'Tabelas auxiliares'!$D$240),"FOLHA DE PESSOAL",IF(Y1277='Tabelas auxiliares'!$A$241,"CUSTEIO",IF(Y1277='Tabelas auxiliares'!$A$240,"INVESTIMENTO","ERRO - VERIFICAR"))))</f>
        <v/>
      </c>
      <c r="AA1277" s="46" t="str">
        <f t="shared" si="65"/>
        <v/>
      </c>
      <c r="AB1277" s="207"/>
      <c r="AC1277" s="205"/>
      <c r="AD1277" s="26"/>
      <c r="AE1277" s="54" t="str">
        <f t="shared" si="63"/>
        <v/>
      </c>
      <c r="AF1277" s="54"/>
      <c r="AG1277" s="54"/>
      <c r="AH1277" s="54"/>
      <c r="AI1277" s="54"/>
      <c r="AJ1277" s="54"/>
      <c r="AK1277" s="54"/>
      <c r="AL1277" s="54"/>
      <c r="AM1277" s="54"/>
      <c r="AN1277" s="54"/>
      <c r="AO1277" s="54"/>
      <c r="AP1277" s="54"/>
    </row>
    <row r="1278" spans="1:42" x14ac:dyDescent="0.25">
      <c r="A1278" s="205"/>
      <c r="F1278" s="33" t="str">
        <f>IFERROR(VLOOKUP(D1278,'Tabelas auxiliares'!$A$3:$B$62,2,FALSE),"")</f>
        <v/>
      </c>
      <c r="G1278" s="33" t="str">
        <f>IFERROR(VLOOKUP($B1278,'Tabelas auxiliares'!$A$66:$C$106,2,FALSE),"")</f>
        <v/>
      </c>
      <c r="H1278" s="33" t="str">
        <f>IFERROR(VLOOKUP($B1278,'Tabelas auxiliares'!$A$66:$C$106,3,FALSE),"")</f>
        <v/>
      </c>
      <c r="I1278" s="205"/>
      <c r="J1278" s="205"/>
      <c r="K1278" s="205"/>
      <c r="L1278" s="205"/>
      <c r="M1278" s="205"/>
      <c r="N1278" s="205"/>
      <c r="O1278" s="205"/>
      <c r="P1278" s="205"/>
      <c r="Q1278" s="205"/>
      <c r="R1278" s="205"/>
      <c r="S1278" s="205"/>
      <c r="T1278" s="205"/>
      <c r="U1278" s="205"/>
      <c r="V1278" s="205"/>
      <c r="W1278" s="205"/>
      <c r="X1278" s="205"/>
      <c r="Y1278" s="33" t="str">
        <f t="shared" si="64"/>
        <v/>
      </c>
      <c r="Z1278" s="33" t="str">
        <f>IF(T1278="","",IF(AND(T1278&lt;&gt;'Tabelas auxiliares'!$B$240,T1278&lt;&gt;'Tabelas auxiliares'!$B$241,T1278&lt;&gt;'Tabelas auxiliares'!$C$240,T1278&lt;&gt;'Tabelas auxiliares'!$C$241,T1278&lt;&gt;'Tabelas auxiliares'!$D$240),"FOLHA DE PESSOAL",IF(Y1278='Tabelas auxiliares'!$A$241,"CUSTEIO",IF(Y1278='Tabelas auxiliares'!$A$240,"INVESTIMENTO","ERRO - VERIFICAR"))))</f>
        <v/>
      </c>
      <c r="AA1278" s="46" t="str">
        <f t="shared" si="65"/>
        <v/>
      </c>
      <c r="AB1278" s="207"/>
      <c r="AC1278" s="205"/>
      <c r="AD1278" s="26"/>
      <c r="AE1278" s="54" t="str">
        <f t="shared" si="63"/>
        <v/>
      </c>
      <c r="AF1278" s="54"/>
      <c r="AG1278" s="54"/>
      <c r="AH1278" s="54"/>
      <c r="AI1278" s="54"/>
      <c r="AJ1278" s="54"/>
      <c r="AK1278" s="54"/>
      <c r="AL1278" s="54"/>
      <c r="AM1278" s="54"/>
      <c r="AN1278" s="54"/>
      <c r="AO1278" s="54"/>
      <c r="AP1278" s="54"/>
    </row>
    <row r="1279" spans="1:42" x14ac:dyDescent="0.25">
      <c r="A1279" s="205"/>
      <c r="F1279" s="33" t="str">
        <f>IFERROR(VLOOKUP(D1279,'Tabelas auxiliares'!$A$3:$B$62,2,FALSE),"")</f>
        <v/>
      </c>
      <c r="G1279" s="33" t="str">
        <f>IFERROR(VLOOKUP($B1279,'Tabelas auxiliares'!$A$66:$C$106,2,FALSE),"")</f>
        <v/>
      </c>
      <c r="H1279" s="33" t="str">
        <f>IFERROR(VLOOKUP($B1279,'Tabelas auxiliares'!$A$66:$C$106,3,FALSE),"")</f>
        <v/>
      </c>
      <c r="I1279" s="205"/>
      <c r="J1279" s="205"/>
      <c r="K1279" s="205"/>
      <c r="L1279" s="205"/>
      <c r="M1279" s="205"/>
      <c r="N1279" s="205"/>
      <c r="O1279" s="205"/>
      <c r="P1279" s="205"/>
      <c r="Q1279" s="205"/>
      <c r="R1279" s="205"/>
      <c r="S1279" s="205"/>
      <c r="T1279" s="205"/>
      <c r="U1279" s="205"/>
      <c r="V1279" s="205"/>
      <c r="W1279" s="205"/>
      <c r="X1279" s="205"/>
      <c r="Y1279" s="33" t="str">
        <f t="shared" si="64"/>
        <v/>
      </c>
      <c r="Z1279" s="33" t="str">
        <f>IF(T1279="","",IF(AND(T1279&lt;&gt;'Tabelas auxiliares'!$B$240,T1279&lt;&gt;'Tabelas auxiliares'!$B$241,T1279&lt;&gt;'Tabelas auxiliares'!$C$240,T1279&lt;&gt;'Tabelas auxiliares'!$C$241,T1279&lt;&gt;'Tabelas auxiliares'!$D$240),"FOLHA DE PESSOAL",IF(Y1279='Tabelas auxiliares'!$A$241,"CUSTEIO",IF(Y1279='Tabelas auxiliares'!$A$240,"INVESTIMENTO","ERRO - VERIFICAR"))))</f>
        <v/>
      </c>
      <c r="AA1279" s="46" t="str">
        <f t="shared" si="65"/>
        <v/>
      </c>
      <c r="AB1279" s="207"/>
      <c r="AC1279" s="205"/>
      <c r="AD1279" s="26"/>
      <c r="AE1279" s="54" t="str">
        <f t="shared" si="63"/>
        <v/>
      </c>
      <c r="AF1279" s="54"/>
      <c r="AG1279" s="54"/>
      <c r="AH1279" s="54"/>
      <c r="AI1279" s="54"/>
      <c r="AJ1279" s="54"/>
      <c r="AK1279" s="54"/>
      <c r="AL1279" s="54"/>
      <c r="AM1279" s="54"/>
      <c r="AN1279" s="54"/>
      <c r="AO1279" s="54"/>
      <c r="AP1279" s="54"/>
    </row>
    <row r="1280" spans="1:42" x14ac:dyDescent="0.25">
      <c r="A1280" s="205"/>
      <c r="F1280" s="33" t="str">
        <f>IFERROR(VLOOKUP(D1280,'Tabelas auxiliares'!$A$3:$B$62,2,FALSE),"")</f>
        <v/>
      </c>
      <c r="G1280" s="33" t="str">
        <f>IFERROR(VLOOKUP($B1280,'Tabelas auxiliares'!$A$66:$C$106,2,FALSE),"")</f>
        <v/>
      </c>
      <c r="H1280" s="33" t="str">
        <f>IFERROR(VLOOKUP($B1280,'Tabelas auxiliares'!$A$66:$C$106,3,FALSE),"")</f>
        <v/>
      </c>
      <c r="I1280" s="205"/>
      <c r="J1280" s="205"/>
      <c r="K1280" s="205"/>
      <c r="L1280" s="205"/>
      <c r="M1280" s="205"/>
      <c r="N1280" s="205"/>
      <c r="O1280" s="205"/>
      <c r="P1280" s="205"/>
      <c r="Q1280" s="205"/>
      <c r="R1280" s="205"/>
      <c r="S1280" s="205"/>
      <c r="T1280" s="205"/>
      <c r="U1280" s="205"/>
      <c r="V1280" s="205"/>
      <c r="W1280" s="205"/>
      <c r="X1280" s="205"/>
      <c r="Y1280" s="33" t="str">
        <f t="shared" si="64"/>
        <v/>
      </c>
      <c r="Z1280" s="33" t="str">
        <f>IF(T1280="","",IF(AND(T1280&lt;&gt;'Tabelas auxiliares'!$B$240,T1280&lt;&gt;'Tabelas auxiliares'!$B$241,T1280&lt;&gt;'Tabelas auxiliares'!$C$240,T1280&lt;&gt;'Tabelas auxiliares'!$C$241,T1280&lt;&gt;'Tabelas auxiliares'!$D$240),"FOLHA DE PESSOAL",IF(Y1280='Tabelas auxiliares'!$A$241,"CUSTEIO",IF(Y1280='Tabelas auxiliares'!$A$240,"INVESTIMENTO","ERRO - VERIFICAR"))))</f>
        <v/>
      </c>
      <c r="AA1280" s="46" t="str">
        <f t="shared" si="65"/>
        <v/>
      </c>
      <c r="AB1280" s="207"/>
      <c r="AC1280" s="205"/>
      <c r="AD1280" s="26"/>
      <c r="AE1280" s="54" t="str">
        <f t="shared" si="63"/>
        <v/>
      </c>
      <c r="AF1280" s="54"/>
      <c r="AG1280" s="54"/>
      <c r="AH1280" s="54"/>
      <c r="AI1280" s="54"/>
      <c r="AJ1280" s="54"/>
      <c r="AK1280" s="54"/>
      <c r="AL1280" s="54"/>
      <c r="AM1280" s="54"/>
      <c r="AN1280" s="54"/>
      <c r="AO1280" s="54"/>
      <c r="AP1280" s="54"/>
    </row>
    <row r="1281" spans="1:42" x14ac:dyDescent="0.25">
      <c r="A1281" s="205"/>
      <c r="F1281" s="33" t="str">
        <f>IFERROR(VLOOKUP(D1281,'Tabelas auxiliares'!$A$3:$B$62,2,FALSE),"")</f>
        <v/>
      </c>
      <c r="G1281" s="33" t="str">
        <f>IFERROR(VLOOKUP($B1281,'Tabelas auxiliares'!$A$66:$C$106,2,FALSE),"")</f>
        <v/>
      </c>
      <c r="H1281" s="33" t="str">
        <f>IFERROR(VLOOKUP($B1281,'Tabelas auxiliares'!$A$66:$C$106,3,FALSE),"")</f>
        <v/>
      </c>
      <c r="I1281" s="205"/>
      <c r="J1281" s="205"/>
      <c r="K1281" s="205"/>
      <c r="L1281" s="205"/>
      <c r="M1281" s="205"/>
      <c r="N1281" s="205"/>
      <c r="O1281" s="205"/>
      <c r="P1281" s="205"/>
      <c r="Q1281" s="205"/>
      <c r="R1281" s="205"/>
      <c r="S1281" s="205"/>
      <c r="T1281" s="205"/>
      <c r="U1281" s="205"/>
      <c r="V1281" s="205"/>
      <c r="W1281" s="205"/>
      <c r="X1281" s="205"/>
      <c r="Y1281" s="33" t="str">
        <f t="shared" si="64"/>
        <v/>
      </c>
      <c r="Z1281" s="33" t="str">
        <f>IF(T1281="","",IF(AND(T1281&lt;&gt;'Tabelas auxiliares'!$B$240,T1281&lt;&gt;'Tabelas auxiliares'!$B$241,T1281&lt;&gt;'Tabelas auxiliares'!$C$240,T1281&lt;&gt;'Tabelas auxiliares'!$C$241,T1281&lt;&gt;'Tabelas auxiliares'!$D$240),"FOLHA DE PESSOAL",IF(Y1281='Tabelas auxiliares'!$A$241,"CUSTEIO",IF(Y1281='Tabelas auxiliares'!$A$240,"INVESTIMENTO","ERRO - VERIFICAR"))))</f>
        <v/>
      </c>
      <c r="AA1281" s="46" t="str">
        <f t="shared" si="65"/>
        <v/>
      </c>
      <c r="AB1281" s="207"/>
      <c r="AC1281" s="205"/>
      <c r="AD1281" s="26"/>
      <c r="AE1281" s="54" t="str">
        <f t="shared" si="63"/>
        <v/>
      </c>
      <c r="AF1281" s="54"/>
      <c r="AG1281" s="54"/>
      <c r="AH1281" s="54"/>
      <c r="AI1281" s="54"/>
      <c r="AJ1281" s="54"/>
      <c r="AK1281" s="54"/>
      <c r="AL1281" s="54"/>
      <c r="AM1281" s="54"/>
      <c r="AN1281" s="54"/>
      <c r="AO1281" s="54"/>
      <c r="AP1281" s="54"/>
    </row>
    <row r="1282" spans="1:42" x14ac:dyDescent="0.25">
      <c r="A1282" s="205"/>
      <c r="F1282" s="33" t="str">
        <f>IFERROR(VLOOKUP(D1282,'Tabelas auxiliares'!$A$3:$B$62,2,FALSE),"")</f>
        <v/>
      </c>
      <c r="G1282" s="33" t="str">
        <f>IFERROR(VLOOKUP($B1282,'Tabelas auxiliares'!$A$66:$C$106,2,FALSE),"")</f>
        <v/>
      </c>
      <c r="H1282" s="33" t="str">
        <f>IFERROR(VLOOKUP($B1282,'Tabelas auxiliares'!$A$66:$C$106,3,FALSE),"")</f>
        <v/>
      </c>
      <c r="I1282" s="205"/>
      <c r="J1282" s="205"/>
      <c r="K1282" s="205"/>
      <c r="L1282" s="205"/>
      <c r="M1282" s="205"/>
      <c r="N1282" s="205"/>
      <c r="O1282" s="205"/>
      <c r="P1282" s="205"/>
      <c r="Q1282" s="205"/>
      <c r="R1282" s="205"/>
      <c r="S1282" s="205"/>
      <c r="T1282" s="205"/>
      <c r="U1282" s="205"/>
      <c r="V1282" s="205"/>
      <c r="W1282" s="205"/>
      <c r="X1282" s="205"/>
      <c r="Y1282" s="33" t="str">
        <f t="shared" si="64"/>
        <v/>
      </c>
      <c r="Z1282" s="33" t="str">
        <f>IF(T1282="","",IF(AND(T1282&lt;&gt;'Tabelas auxiliares'!$B$240,T1282&lt;&gt;'Tabelas auxiliares'!$B$241,T1282&lt;&gt;'Tabelas auxiliares'!$C$240,T1282&lt;&gt;'Tabelas auxiliares'!$C$241,T1282&lt;&gt;'Tabelas auxiliares'!$D$240),"FOLHA DE PESSOAL",IF(Y1282='Tabelas auxiliares'!$A$241,"CUSTEIO",IF(Y1282='Tabelas auxiliares'!$A$240,"INVESTIMENTO","ERRO - VERIFICAR"))))</f>
        <v/>
      </c>
      <c r="AA1282" s="46" t="str">
        <f t="shared" si="65"/>
        <v/>
      </c>
      <c r="AB1282" s="207"/>
      <c r="AC1282" s="205"/>
      <c r="AD1282" s="26"/>
      <c r="AE1282" s="54" t="str">
        <f t="shared" si="63"/>
        <v/>
      </c>
      <c r="AF1282" s="54"/>
      <c r="AG1282" s="54"/>
      <c r="AH1282" s="54"/>
      <c r="AI1282" s="54"/>
      <c r="AJ1282" s="54"/>
      <c r="AK1282" s="54"/>
      <c r="AL1282" s="54"/>
      <c r="AM1282" s="54"/>
      <c r="AN1282" s="54"/>
      <c r="AO1282" s="54"/>
      <c r="AP1282" s="54"/>
    </row>
    <row r="1283" spans="1:42" x14ac:dyDescent="0.25">
      <c r="A1283" s="205"/>
      <c r="F1283" s="33" t="str">
        <f>IFERROR(VLOOKUP(D1283,'Tabelas auxiliares'!$A$3:$B$62,2,FALSE),"")</f>
        <v/>
      </c>
      <c r="G1283" s="33" t="str">
        <f>IFERROR(VLOOKUP($B1283,'Tabelas auxiliares'!$A$66:$C$106,2,FALSE),"")</f>
        <v/>
      </c>
      <c r="H1283" s="33" t="str">
        <f>IFERROR(VLOOKUP($B1283,'Tabelas auxiliares'!$A$66:$C$106,3,FALSE),"")</f>
        <v/>
      </c>
      <c r="I1283" s="205"/>
      <c r="J1283" s="205"/>
      <c r="K1283" s="205"/>
      <c r="L1283" s="205"/>
      <c r="M1283" s="205"/>
      <c r="N1283" s="205"/>
      <c r="O1283" s="205"/>
      <c r="P1283" s="205"/>
      <c r="Q1283" s="205"/>
      <c r="R1283" s="205"/>
      <c r="S1283" s="205"/>
      <c r="T1283" s="205"/>
      <c r="U1283" s="205"/>
      <c r="V1283" s="205"/>
      <c r="W1283" s="205"/>
      <c r="X1283" s="205"/>
      <c r="Y1283" s="33" t="str">
        <f t="shared" si="64"/>
        <v/>
      </c>
      <c r="Z1283" s="33" t="str">
        <f>IF(T1283="","",IF(AND(T1283&lt;&gt;'Tabelas auxiliares'!$B$240,T1283&lt;&gt;'Tabelas auxiliares'!$B$241,T1283&lt;&gt;'Tabelas auxiliares'!$C$240,T1283&lt;&gt;'Tabelas auxiliares'!$C$241,T1283&lt;&gt;'Tabelas auxiliares'!$D$240),"FOLHA DE PESSOAL",IF(Y1283='Tabelas auxiliares'!$A$241,"CUSTEIO",IF(Y1283='Tabelas auxiliares'!$A$240,"INVESTIMENTO","ERRO - VERIFICAR"))))</f>
        <v/>
      </c>
      <c r="AA1283" s="46" t="str">
        <f t="shared" si="65"/>
        <v/>
      </c>
      <c r="AB1283" s="207"/>
      <c r="AC1283" s="205"/>
      <c r="AD1283" s="26"/>
      <c r="AE1283" s="54" t="str">
        <f t="shared" si="63"/>
        <v/>
      </c>
      <c r="AF1283" s="54"/>
      <c r="AG1283" s="54"/>
      <c r="AH1283" s="54"/>
      <c r="AI1283" s="54"/>
      <c r="AJ1283" s="54"/>
      <c r="AK1283" s="54"/>
      <c r="AL1283" s="54"/>
      <c r="AM1283" s="54"/>
      <c r="AN1283" s="54"/>
      <c r="AO1283" s="54"/>
      <c r="AP1283" s="54"/>
    </row>
    <row r="1284" spans="1:42" x14ac:dyDescent="0.25">
      <c r="A1284" s="205"/>
      <c r="F1284" s="33" t="str">
        <f>IFERROR(VLOOKUP(D1284,'Tabelas auxiliares'!$A$3:$B$62,2,FALSE),"")</f>
        <v/>
      </c>
      <c r="G1284" s="33" t="str">
        <f>IFERROR(VLOOKUP($B1284,'Tabelas auxiliares'!$A$66:$C$106,2,FALSE),"")</f>
        <v/>
      </c>
      <c r="H1284" s="33" t="str">
        <f>IFERROR(VLOOKUP($B1284,'Tabelas auxiliares'!$A$66:$C$106,3,FALSE),"")</f>
        <v/>
      </c>
      <c r="I1284" s="205"/>
      <c r="J1284" s="205"/>
      <c r="K1284" s="205"/>
      <c r="L1284" s="205"/>
      <c r="M1284" s="205"/>
      <c r="N1284" s="205"/>
      <c r="O1284" s="205"/>
      <c r="P1284" s="205"/>
      <c r="Q1284" s="205"/>
      <c r="R1284" s="205"/>
      <c r="S1284" s="205"/>
      <c r="T1284" s="205"/>
      <c r="U1284" s="205"/>
      <c r="V1284" s="205"/>
      <c r="W1284" s="205"/>
      <c r="X1284" s="205"/>
      <c r="Y1284" s="33" t="str">
        <f t="shared" si="64"/>
        <v/>
      </c>
      <c r="Z1284" s="33" t="str">
        <f>IF(T1284="","",IF(AND(T1284&lt;&gt;'Tabelas auxiliares'!$B$240,T1284&lt;&gt;'Tabelas auxiliares'!$B$241,T1284&lt;&gt;'Tabelas auxiliares'!$C$240,T1284&lt;&gt;'Tabelas auxiliares'!$C$241,T1284&lt;&gt;'Tabelas auxiliares'!$D$240),"FOLHA DE PESSOAL",IF(Y1284='Tabelas auxiliares'!$A$241,"CUSTEIO",IF(Y1284='Tabelas auxiliares'!$A$240,"INVESTIMENTO","ERRO - VERIFICAR"))))</f>
        <v/>
      </c>
      <c r="AA1284" s="46" t="str">
        <f t="shared" si="65"/>
        <v/>
      </c>
      <c r="AB1284" s="207"/>
      <c r="AC1284" s="205"/>
      <c r="AD1284" s="26"/>
      <c r="AE1284" s="54" t="str">
        <f t="shared" si="63"/>
        <v/>
      </c>
      <c r="AF1284" s="54"/>
      <c r="AG1284" s="54"/>
      <c r="AH1284" s="54"/>
      <c r="AI1284" s="54"/>
      <c r="AJ1284" s="54"/>
      <c r="AK1284" s="54"/>
      <c r="AL1284" s="54"/>
      <c r="AM1284" s="54"/>
      <c r="AN1284" s="54"/>
      <c r="AO1284" s="54"/>
      <c r="AP1284" s="54"/>
    </row>
    <row r="1285" spans="1:42" x14ac:dyDescent="0.25">
      <c r="A1285" s="205"/>
      <c r="F1285" s="33" t="str">
        <f>IFERROR(VLOOKUP(D1285,'Tabelas auxiliares'!$A$3:$B$62,2,FALSE),"")</f>
        <v/>
      </c>
      <c r="G1285" s="33" t="str">
        <f>IFERROR(VLOOKUP($B1285,'Tabelas auxiliares'!$A$66:$C$106,2,FALSE),"")</f>
        <v/>
      </c>
      <c r="H1285" s="33" t="str">
        <f>IFERROR(VLOOKUP($B1285,'Tabelas auxiliares'!$A$66:$C$106,3,FALSE),"")</f>
        <v/>
      </c>
      <c r="I1285" s="205"/>
      <c r="J1285" s="205"/>
      <c r="K1285" s="205"/>
      <c r="L1285" s="205"/>
      <c r="M1285" s="205"/>
      <c r="N1285" s="205"/>
      <c r="O1285" s="205"/>
      <c r="P1285" s="205"/>
      <c r="Q1285" s="205"/>
      <c r="R1285" s="205"/>
      <c r="S1285" s="205"/>
      <c r="T1285" s="205"/>
      <c r="U1285" s="205"/>
      <c r="V1285" s="205"/>
      <c r="W1285" s="205"/>
      <c r="X1285" s="205"/>
      <c r="Y1285" s="33" t="str">
        <f t="shared" si="64"/>
        <v/>
      </c>
      <c r="Z1285" s="33" t="str">
        <f>IF(T1285="","",IF(AND(T1285&lt;&gt;'Tabelas auxiliares'!$B$240,T1285&lt;&gt;'Tabelas auxiliares'!$B$241,T1285&lt;&gt;'Tabelas auxiliares'!$C$240,T1285&lt;&gt;'Tabelas auxiliares'!$C$241,T1285&lt;&gt;'Tabelas auxiliares'!$D$240),"FOLHA DE PESSOAL",IF(Y1285='Tabelas auxiliares'!$A$241,"CUSTEIO",IF(Y1285='Tabelas auxiliares'!$A$240,"INVESTIMENTO","ERRO - VERIFICAR"))))</f>
        <v/>
      </c>
      <c r="AA1285" s="46" t="str">
        <f t="shared" si="65"/>
        <v/>
      </c>
      <c r="AB1285" s="207"/>
      <c r="AC1285" s="205"/>
      <c r="AD1285" s="26"/>
      <c r="AE1285" s="54" t="str">
        <f t="shared" si="63"/>
        <v/>
      </c>
      <c r="AF1285" s="54"/>
      <c r="AG1285" s="54"/>
      <c r="AH1285" s="54"/>
      <c r="AI1285" s="54"/>
      <c r="AJ1285" s="54"/>
      <c r="AK1285" s="54"/>
      <c r="AL1285" s="54"/>
      <c r="AM1285" s="54"/>
      <c r="AN1285" s="54"/>
      <c r="AO1285" s="54"/>
      <c r="AP1285" s="54"/>
    </row>
    <row r="1286" spans="1:42" x14ac:dyDescent="0.25">
      <c r="A1286" s="205"/>
      <c r="F1286" s="33" t="str">
        <f>IFERROR(VLOOKUP(D1286,'Tabelas auxiliares'!$A$3:$B$62,2,FALSE),"")</f>
        <v/>
      </c>
      <c r="G1286" s="33" t="str">
        <f>IFERROR(VLOOKUP($B1286,'Tabelas auxiliares'!$A$66:$C$106,2,FALSE),"")</f>
        <v/>
      </c>
      <c r="H1286" s="33" t="str">
        <f>IFERROR(VLOOKUP($B1286,'Tabelas auxiliares'!$A$66:$C$106,3,FALSE),"")</f>
        <v/>
      </c>
      <c r="I1286" s="205"/>
      <c r="J1286" s="205"/>
      <c r="K1286" s="205"/>
      <c r="L1286" s="205"/>
      <c r="M1286" s="205"/>
      <c r="N1286" s="205"/>
      <c r="O1286" s="205"/>
      <c r="P1286" s="205"/>
      <c r="Q1286" s="205"/>
      <c r="R1286" s="205"/>
      <c r="S1286" s="205"/>
      <c r="T1286" s="205"/>
      <c r="U1286" s="205"/>
      <c r="V1286" s="205"/>
      <c r="W1286" s="205"/>
      <c r="X1286" s="205"/>
      <c r="Y1286" s="33" t="str">
        <f t="shared" si="64"/>
        <v/>
      </c>
      <c r="Z1286" s="33" t="str">
        <f>IF(T1286="","",IF(AND(T1286&lt;&gt;'Tabelas auxiliares'!$B$240,T1286&lt;&gt;'Tabelas auxiliares'!$B$241,T1286&lt;&gt;'Tabelas auxiliares'!$C$240,T1286&lt;&gt;'Tabelas auxiliares'!$C$241,T1286&lt;&gt;'Tabelas auxiliares'!$D$240),"FOLHA DE PESSOAL",IF(Y1286='Tabelas auxiliares'!$A$241,"CUSTEIO",IF(Y1286='Tabelas auxiliares'!$A$240,"INVESTIMENTO","ERRO - VERIFICAR"))))</f>
        <v/>
      </c>
      <c r="AA1286" s="46" t="str">
        <f t="shared" si="65"/>
        <v/>
      </c>
      <c r="AB1286" s="207"/>
      <c r="AC1286" s="205"/>
      <c r="AD1286" s="26"/>
      <c r="AE1286" s="54" t="str">
        <f t="shared" si="63"/>
        <v/>
      </c>
      <c r="AF1286" s="54"/>
      <c r="AG1286" s="54"/>
      <c r="AH1286" s="54"/>
      <c r="AI1286" s="54"/>
      <c r="AJ1286" s="54"/>
      <c r="AK1286" s="54"/>
      <c r="AL1286" s="54"/>
      <c r="AM1286" s="54"/>
      <c r="AN1286" s="54"/>
      <c r="AO1286" s="54"/>
      <c r="AP1286" s="54"/>
    </row>
    <row r="1287" spans="1:42" x14ac:dyDescent="0.25">
      <c r="A1287" s="205"/>
      <c r="F1287" s="33" t="str">
        <f>IFERROR(VLOOKUP(D1287,'Tabelas auxiliares'!$A$3:$B$62,2,FALSE),"")</f>
        <v/>
      </c>
      <c r="G1287" s="33" t="str">
        <f>IFERROR(VLOOKUP($B1287,'Tabelas auxiliares'!$A$66:$C$106,2,FALSE),"")</f>
        <v/>
      </c>
      <c r="H1287" s="33" t="str">
        <f>IFERROR(VLOOKUP($B1287,'Tabelas auxiliares'!$A$66:$C$106,3,FALSE),"")</f>
        <v/>
      </c>
      <c r="I1287" s="205"/>
      <c r="J1287" s="205"/>
      <c r="K1287" s="205"/>
      <c r="L1287" s="205"/>
      <c r="M1287" s="205"/>
      <c r="N1287" s="205"/>
      <c r="O1287" s="205"/>
      <c r="P1287" s="205"/>
      <c r="Q1287" s="205"/>
      <c r="R1287" s="205"/>
      <c r="S1287" s="205"/>
      <c r="T1287" s="205"/>
      <c r="U1287" s="205"/>
      <c r="V1287" s="205"/>
      <c r="W1287" s="205"/>
      <c r="X1287" s="205"/>
      <c r="Y1287" s="33" t="str">
        <f t="shared" si="64"/>
        <v/>
      </c>
      <c r="Z1287" s="33" t="str">
        <f>IF(T1287="","",IF(AND(T1287&lt;&gt;'Tabelas auxiliares'!$B$240,T1287&lt;&gt;'Tabelas auxiliares'!$B$241,T1287&lt;&gt;'Tabelas auxiliares'!$C$240,T1287&lt;&gt;'Tabelas auxiliares'!$C$241,T1287&lt;&gt;'Tabelas auxiliares'!$D$240),"FOLHA DE PESSOAL",IF(Y1287='Tabelas auxiliares'!$A$241,"CUSTEIO",IF(Y1287='Tabelas auxiliares'!$A$240,"INVESTIMENTO","ERRO - VERIFICAR"))))</f>
        <v/>
      </c>
      <c r="AA1287" s="46" t="str">
        <f t="shared" si="65"/>
        <v/>
      </c>
      <c r="AB1287" s="207"/>
      <c r="AC1287" s="205"/>
      <c r="AD1287" s="26"/>
      <c r="AE1287" s="54" t="str">
        <f t="shared" si="63"/>
        <v/>
      </c>
      <c r="AF1287" s="54"/>
      <c r="AG1287" s="54"/>
      <c r="AH1287" s="54"/>
      <c r="AI1287" s="54"/>
      <c r="AJ1287" s="54"/>
      <c r="AK1287" s="54"/>
      <c r="AL1287" s="54"/>
      <c r="AM1287" s="54"/>
      <c r="AN1287" s="54"/>
      <c r="AO1287" s="54"/>
      <c r="AP1287" s="54"/>
    </row>
    <row r="1288" spans="1:42" x14ac:dyDescent="0.25">
      <c r="A1288" s="205"/>
      <c r="F1288" s="33" t="str">
        <f>IFERROR(VLOOKUP(D1288,'Tabelas auxiliares'!$A$3:$B$62,2,FALSE),"")</f>
        <v/>
      </c>
      <c r="G1288" s="33" t="str">
        <f>IFERROR(VLOOKUP($B1288,'Tabelas auxiliares'!$A$66:$C$106,2,FALSE),"")</f>
        <v/>
      </c>
      <c r="H1288" s="33" t="str">
        <f>IFERROR(VLOOKUP($B1288,'Tabelas auxiliares'!$A$66:$C$106,3,FALSE),"")</f>
        <v/>
      </c>
      <c r="I1288" s="205"/>
      <c r="J1288" s="205"/>
      <c r="K1288" s="205"/>
      <c r="L1288" s="205"/>
      <c r="M1288" s="205"/>
      <c r="N1288" s="205"/>
      <c r="O1288" s="205"/>
      <c r="P1288" s="205"/>
      <c r="Q1288" s="205"/>
      <c r="R1288" s="205"/>
      <c r="S1288" s="205"/>
      <c r="T1288" s="205"/>
      <c r="U1288" s="205"/>
      <c r="V1288" s="205"/>
      <c r="W1288" s="205"/>
      <c r="X1288" s="205"/>
      <c r="Y1288" s="33" t="str">
        <f t="shared" si="64"/>
        <v/>
      </c>
      <c r="Z1288" s="33" t="str">
        <f>IF(T1288="","",IF(AND(T1288&lt;&gt;'Tabelas auxiliares'!$B$240,T1288&lt;&gt;'Tabelas auxiliares'!$B$241,T1288&lt;&gt;'Tabelas auxiliares'!$C$240,T1288&lt;&gt;'Tabelas auxiliares'!$C$241,T1288&lt;&gt;'Tabelas auxiliares'!$D$240),"FOLHA DE PESSOAL",IF(Y1288='Tabelas auxiliares'!$A$241,"CUSTEIO",IF(Y1288='Tabelas auxiliares'!$A$240,"INVESTIMENTO","ERRO - VERIFICAR"))))</f>
        <v/>
      </c>
      <c r="AA1288" s="46" t="str">
        <f t="shared" si="65"/>
        <v/>
      </c>
      <c r="AB1288" s="207"/>
      <c r="AC1288" s="205"/>
      <c r="AD1288" s="26"/>
      <c r="AE1288" s="54" t="str">
        <f t="shared" si="63"/>
        <v/>
      </c>
      <c r="AF1288" s="54"/>
      <c r="AG1288" s="54"/>
      <c r="AH1288" s="54"/>
      <c r="AI1288" s="54"/>
      <c r="AJ1288" s="54"/>
      <c r="AK1288" s="54"/>
      <c r="AL1288" s="54"/>
      <c r="AM1288" s="54"/>
      <c r="AN1288" s="54"/>
      <c r="AO1288" s="54"/>
      <c r="AP1288" s="54"/>
    </row>
    <row r="1289" spans="1:42" x14ac:dyDescent="0.25">
      <c r="A1289" s="205"/>
      <c r="F1289" s="33" t="str">
        <f>IFERROR(VLOOKUP(D1289,'Tabelas auxiliares'!$A$3:$B$62,2,FALSE),"")</f>
        <v/>
      </c>
      <c r="G1289" s="33" t="str">
        <f>IFERROR(VLOOKUP($B1289,'Tabelas auxiliares'!$A$66:$C$106,2,FALSE),"")</f>
        <v/>
      </c>
      <c r="H1289" s="33" t="str">
        <f>IFERROR(VLOOKUP($B1289,'Tabelas auxiliares'!$A$66:$C$106,3,FALSE),"")</f>
        <v/>
      </c>
      <c r="I1289" s="205"/>
      <c r="J1289" s="205"/>
      <c r="K1289" s="205"/>
      <c r="L1289" s="205"/>
      <c r="M1289" s="205"/>
      <c r="N1289" s="205"/>
      <c r="O1289" s="205"/>
      <c r="P1289" s="205"/>
      <c r="Q1289" s="205"/>
      <c r="R1289" s="205"/>
      <c r="S1289" s="205"/>
      <c r="T1289" s="205"/>
      <c r="U1289" s="205"/>
      <c r="V1289" s="205"/>
      <c r="W1289" s="205"/>
      <c r="X1289" s="205"/>
      <c r="Y1289" s="33" t="str">
        <f t="shared" si="64"/>
        <v/>
      </c>
      <c r="Z1289" s="33" t="str">
        <f>IF(T1289="","",IF(AND(T1289&lt;&gt;'Tabelas auxiliares'!$B$240,T1289&lt;&gt;'Tabelas auxiliares'!$B$241,T1289&lt;&gt;'Tabelas auxiliares'!$C$240,T1289&lt;&gt;'Tabelas auxiliares'!$C$241,T1289&lt;&gt;'Tabelas auxiliares'!$D$240),"FOLHA DE PESSOAL",IF(Y1289='Tabelas auxiliares'!$A$241,"CUSTEIO",IF(Y1289='Tabelas auxiliares'!$A$240,"INVESTIMENTO","ERRO - VERIFICAR"))))</f>
        <v/>
      </c>
      <c r="AA1289" s="46" t="str">
        <f t="shared" si="65"/>
        <v/>
      </c>
      <c r="AB1289" s="207"/>
      <c r="AC1289" s="205"/>
      <c r="AD1289" s="26"/>
      <c r="AE1289" s="54" t="str">
        <f t="shared" si="63"/>
        <v/>
      </c>
      <c r="AF1289" s="54"/>
      <c r="AG1289" s="54"/>
      <c r="AH1289" s="54"/>
      <c r="AI1289" s="54"/>
      <c r="AJ1289" s="54"/>
      <c r="AK1289" s="54"/>
      <c r="AL1289" s="54"/>
      <c r="AM1289" s="54"/>
      <c r="AN1289" s="54"/>
      <c r="AO1289" s="54"/>
      <c r="AP1289" s="54"/>
    </row>
    <row r="1290" spans="1:42" x14ac:dyDescent="0.25">
      <c r="A1290" s="205"/>
      <c r="F1290" s="33" t="str">
        <f>IFERROR(VLOOKUP(D1290,'Tabelas auxiliares'!$A$3:$B$62,2,FALSE),"")</f>
        <v/>
      </c>
      <c r="G1290" s="33" t="str">
        <f>IFERROR(VLOOKUP($B1290,'Tabelas auxiliares'!$A$66:$C$106,2,FALSE),"")</f>
        <v/>
      </c>
      <c r="H1290" s="33" t="str">
        <f>IFERROR(VLOOKUP($B1290,'Tabelas auxiliares'!$A$66:$C$106,3,FALSE),"")</f>
        <v/>
      </c>
      <c r="I1290" s="205"/>
      <c r="J1290" s="205"/>
      <c r="K1290" s="205"/>
      <c r="L1290" s="205"/>
      <c r="M1290" s="205"/>
      <c r="N1290" s="205"/>
      <c r="O1290" s="205"/>
      <c r="P1290" s="205"/>
      <c r="Q1290" s="205"/>
      <c r="R1290" s="205"/>
      <c r="S1290" s="205"/>
      <c r="T1290" s="205"/>
      <c r="U1290" s="205"/>
      <c r="V1290" s="205"/>
      <c r="W1290" s="205"/>
      <c r="X1290" s="205"/>
      <c r="Y1290" s="33" t="str">
        <f t="shared" si="64"/>
        <v/>
      </c>
      <c r="Z1290" s="33" t="str">
        <f>IF(T1290="","",IF(AND(T1290&lt;&gt;'Tabelas auxiliares'!$B$240,T1290&lt;&gt;'Tabelas auxiliares'!$B$241,T1290&lt;&gt;'Tabelas auxiliares'!$C$240,T1290&lt;&gt;'Tabelas auxiliares'!$C$241,T1290&lt;&gt;'Tabelas auxiliares'!$D$240),"FOLHA DE PESSOAL",IF(Y1290='Tabelas auxiliares'!$A$241,"CUSTEIO",IF(Y1290='Tabelas auxiliares'!$A$240,"INVESTIMENTO","ERRO - VERIFICAR"))))</f>
        <v/>
      </c>
      <c r="AA1290" s="46" t="str">
        <f t="shared" si="65"/>
        <v/>
      </c>
      <c r="AB1290" s="207"/>
      <c r="AC1290" s="205"/>
      <c r="AD1290" s="26"/>
      <c r="AE1290" s="54" t="str">
        <f t="shared" si="63"/>
        <v/>
      </c>
      <c r="AF1290" s="54"/>
      <c r="AG1290" s="54"/>
      <c r="AH1290" s="54"/>
      <c r="AI1290" s="54"/>
      <c r="AJ1290" s="54"/>
      <c r="AK1290" s="54"/>
      <c r="AL1290" s="54"/>
      <c r="AM1290" s="54"/>
      <c r="AN1290" s="54"/>
      <c r="AO1290" s="54"/>
      <c r="AP1290" s="54"/>
    </row>
    <row r="1291" spans="1:42" x14ac:dyDescent="0.25">
      <c r="A1291" s="205"/>
      <c r="F1291" s="33" t="str">
        <f>IFERROR(VLOOKUP(D1291,'Tabelas auxiliares'!$A$3:$B$62,2,FALSE),"")</f>
        <v/>
      </c>
      <c r="G1291" s="33" t="str">
        <f>IFERROR(VLOOKUP($B1291,'Tabelas auxiliares'!$A$66:$C$106,2,FALSE),"")</f>
        <v/>
      </c>
      <c r="H1291" s="33" t="str">
        <f>IFERROR(VLOOKUP($B1291,'Tabelas auxiliares'!$A$66:$C$106,3,FALSE),"")</f>
        <v/>
      </c>
      <c r="I1291" s="205"/>
      <c r="J1291" s="205"/>
      <c r="K1291" s="205"/>
      <c r="L1291" s="205"/>
      <c r="M1291" s="205"/>
      <c r="N1291" s="205"/>
      <c r="O1291" s="205"/>
      <c r="P1291" s="205"/>
      <c r="Q1291" s="205"/>
      <c r="R1291" s="205"/>
      <c r="S1291" s="205"/>
      <c r="T1291" s="205"/>
      <c r="U1291" s="205"/>
      <c r="V1291" s="205"/>
      <c r="W1291" s="205"/>
      <c r="X1291" s="205"/>
      <c r="Y1291" s="33" t="str">
        <f t="shared" si="64"/>
        <v/>
      </c>
      <c r="Z1291" s="33" t="str">
        <f>IF(T1291="","",IF(AND(T1291&lt;&gt;'Tabelas auxiliares'!$B$240,T1291&lt;&gt;'Tabelas auxiliares'!$B$241,T1291&lt;&gt;'Tabelas auxiliares'!$C$240,T1291&lt;&gt;'Tabelas auxiliares'!$C$241,T1291&lt;&gt;'Tabelas auxiliares'!$D$240),"FOLHA DE PESSOAL",IF(Y1291='Tabelas auxiliares'!$A$241,"CUSTEIO",IF(Y1291='Tabelas auxiliares'!$A$240,"INVESTIMENTO","ERRO - VERIFICAR"))))</f>
        <v/>
      </c>
      <c r="AA1291" s="46" t="str">
        <f t="shared" si="65"/>
        <v/>
      </c>
      <c r="AB1291" s="207"/>
      <c r="AC1291" s="205"/>
      <c r="AD1291" s="26"/>
      <c r="AE1291" s="54" t="str">
        <f t="shared" si="63"/>
        <v/>
      </c>
      <c r="AF1291" s="54"/>
      <c r="AG1291" s="54"/>
      <c r="AH1291" s="54"/>
      <c r="AI1291" s="54"/>
      <c r="AJ1291" s="54"/>
      <c r="AK1291" s="54"/>
      <c r="AL1291" s="54"/>
      <c r="AM1291" s="54"/>
      <c r="AN1291" s="54"/>
      <c r="AO1291" s="54"/>
      <c r="AP1291" s="54"/>
    </row>
    <row r="1292" spans="1:42" x14ac:dyDescent="0.25">
      <c r="A1292" s="205"/>
      <c r="F1292" s="33" t="str">
        <f>IFERROR(VLOOKUP(D1292,'Tabelas auxiliares'!$A$3:$B$62,2,FALSE),"")</f>
        <v/>
      </c>
      <c r="G1292" s="33" t="str">
        <f>IFERROR(VLOOKUP($B1292,'Tabelas auxiliares'!$A$66:$C$106,2,FALSE),"")</f>
        <v/>
      </c>
      <c r="H1292" s="33" t="str">
        <f>IFERROR(VLOOKUP($B1292,'Tabelas auxiliares'!$A$66:$C$106,3,FALSE),"")</f>
        <v/>
      </c>
      <c r="I1292" s="205"/>
      <c r="J1292" s="205"/>
      <c r="K1292" s="205"/>
      <c r="L1292" s="205"/>
      <c r="M1292" s="205"/>
      <c r="N1292" s="205"/>
      <c r="O1292" s="205"/>
      <c r="P1292" s="205"/>
      <c r="Q1292" s="205"/>
      <c r="R1292" s="205"/>
      <c r="S1292" s="205"/>
      <c r="T1292" s="205"/>
      <c r="U1292" s="205"/>
      <c r="V1292" s="205"/>
      <c r="W1292" s="205"/>
      <c r="X1292" s="205"/>
      <c r="Y1292" s="33" t="str">
        <f t="shared" si="64"/>
        <v/>
      </c>
      <c r="Z1292" s="33" t="str">
        <f>IF(T1292="","",IF(AND(T1292&lt;&gt;'Tabelas auxiliares'!$B$240,T1292&lt;&gt;'Tabelas auxiliares'!$B$241,T1292&lt;&gt;'Tabelas auxiliares'!$C$240,T1292&lt;&gt;'Tabelas auxiliares'!$C$241,T1292&lt;&gt;'Tabelas auxiliares'!$D$240),"FOLHA DE PESSOAL",IF(Y1292='Tabelas auxiliares'!$A$241,"CUSTEIO",IF(Y1292='Tabelas auxiliares'!$A$240,"INVESTIMENTO","ERRO - VERIFICAR"))))</f>
        <v/>
      </c>
      <c r="AA1292" s="46" t="str">
        <f t="shared" si="65"/>
        <v/>
      </c>
      <c r="AB1292" s="207"/>
      <c r="AC1292" s="205"/>
      <c r="AD1292" s="26"/>
      <c r="AE1292" s="54" t="str">
        <f t="shared" si="63"/>
        <v/>
      </c>
      <c r="AF1292" s="54"/>
      <c r="AG1292" s="54"/>
      <c r="AH1292" s="54"/>
      <c r="AI1292" s="54"/>
      <c r="AJ1292" s="54"/>
      <c r="AK1292" s="54"/>
      <c r="AL1292" s="54"/>
      <c r="AM1292" s="54"/>
      <c r="AN1292" s="54"/>
      <c r="AO1292" s="54"/>
      <c r="AP1292" s="54"/>
    </row>
    <row r="1293" spans="1:42" x14ac:dyDescent="0.25">
      <c r="A1293" s="205"/>
      <c r="F1293" s="33" t="str">
        <f>IFERROR(VLOOKUP(D1293,'Tabelas auxiliares'!$A$3:$B$62,2,FALSE),"")</f>
        <v/>
      </c>
      <c r="G1293" s="33" t="str">
        <f>IFERROR(VLOOKUP($B1293,'Tabelas auxiliares'!$A$66:$C$106,2,FALSE),"")</f>
        <v/>
      </c>
      <c r="H1293" s="33" t="str">
        <f>IFERROR(VLOOKUP($B1293,'Tabelas auxiliares'!$A$66:$C$106,3,FALSE),"")</f>
        <v/>
      </c>
      <c r="I1293" s="205"/>
      <c r="J1293" s="205"/>
      <c r="K1293" s="205"/>
      <c r="L1293" s="205"/>
      <c r="M1293" s="205"/>
      <c r="N1293" s="205"/>
      <c r="O1293" s="205"/>
      <c r="P1293" s="205"/>
      <c r="Q1293" s="205"/>
      <c r="R1293" s="205"/>
      <c r="S1293" s="205"/>
      <c r="T1293" s="205"/>
      <c r="U1293" s="205"/>
      <c r="V1293" s="205"/>
      <c r="W1293" s="205"/>
      <c r="X1293" s="205"/>
      <c r="Y1293" s="33" t="str">
        <f t="shared" si="64"/>
        <v/>
      </c>
      <c r="Z1293" s="33" t="str">
        <f>IF(T1293="","",IF(AND(T1293&lt;&gt;'Tabelas auxiliares'!$B$240,T1293&lt;&gt;'Tabelas auxiliares'!$B$241,T1293&lt;&gt;'Tabelas auxiliares'!$C$240,T1293&lt;&gt;'Tabelas auxiliares'!$C$241,T1293&lt;&gt;'Tabelas auxiliares'!$D$240),"FOLHA DE PESSOAL",IF(Y1293='Tabelas auxiliares'!$A$241,"CUSTEIO",IF(Y1293='Tabelas auxiliares'!$A$240,"INVESTIMENTO","ERRO - VERIFICAR"))))</f>
        <v/>
      </c>
      <c r="AA1293" s="46" t="str">
        <f t="shared" si="65"/>
        <v/>
      </c>
      <c r="AB1293" s="207"/>
      <c r="AC1293" s="205"/>
      <c r="AD1293" s="26"/>
      <c r="AE1293" s="54" t="str">
        <f t="shared" si="63"/>
        <v/>
      </c>
      <c r="AF1293" s="54"/>
      <c r="AG1293" s="54"/>
      <c r="AH1293" s="54"/>
      <c r="AI1293" s="54"/>
      <c r="AJ1293" s="54"/>
      <c r="AK1293" s="54"/>
      <c r="AL1293" s="54"/>
      <c r="AM1293" s="54"/>
      <c r="AN1293" s="54"/>
      <c r="AO1293" s="54"/>
      <c r="AP1293" s="54"/>
    </row>
    <row r="1294" spans="1:42" x14ac:dyDescent="0.25">
      <c r="A1294" s="205"/>
      <c r="F1294" s="33" t="str">
        <f>IFERROR(VLOOKUP(D1294,'Tabelas auxiliares'!$A$3:$B$62,2,FALSE),"")</f>
        <v/>
      </c>
      <c r="G1294" s="33" t="str">
        <f>IFERROR(VLOOKUP($B1294,'Tabelas auxiliares'!$A$66:$C$106,2,FALSE),"")</f>
        <v/>
      </c>
      <c r="H1294" s="33" t="str">
        <f>IFERROR(VLOOKUP($B1294,'Tabelas auxiliares'!$A$66:$C$106,3,FALSE),"")</f>
        <v/>
      </c>
      <c r="I1294" s="205"/>
      <c r="J1294" s="205"/>
      <c r="K1294" s="205"/>
      <c r="L1294" s="205"/>
      <c r="M1294" s="205"/>
      <c r="N1294" s="205"/>
      <c r="O1294" s="205"/>
      <c r="P1294" s="205"/>
      <c r="Q1294" s="205"/>
      <c r="R1294" s="205"/>
      <c r="S1294" s="205"/>
      <c r="T1294" s="205"/>
      <c r="U1294" s="205"/>
      <c r="V1294" s="205"/>
      <c r="W1294" s="205"/>
      <c r="X1294" s="205"/>
      <c r="Y1294" s="33" t="str">
        <f t="shared" si="64"/>
        <v/>
      </c>
      <c r="Z1294" s="33" t="str">
        <f>IF(T1294="","",IF(AND(T1294&lt;&gt;'Tabelas auxiliares'!$B$240,T1294&lt;&gt;'Tabelas auxiliares'!$B$241,T1294&lt;&gt;'Tabelas auxiliares'!$C$240,T1294&lt;&gt;'Tabelas auxiliares'!$C$241,T1294&lt;&gt;'Tabelas auxiliares'!$D$240),"FOLHA DE PESSOAL",IF(Y1294='Tabelas auxiliares'!$A$241,"CUSTEIO",IF(Y1294='Tabelas auxiliares'!$A$240,"INVESTIMENTO","ERRO - VERIFICAR"))))</f>
        <v/>
      </c>
      <c r="AA1294" s="46" t="str">
        <f t="shared" si="65"/>
        <v/>
      </c>
      <c r="AB1294" s="207"/>
      <c r="AC1294" s="205"/>
      <c r="AD1294" s="26"/>
      <c r="AE1294" s="54" t="str">
        <f t="shared" si="63"/>
        <v/>
      </c>
      <c r="AF1294" s="54"/>
      <c r="AG1294" s="54"/>
      <c r="AH1294" s="54"/>
      <c r="AI1294" s="54"/>
      <c r="AJ1294" s="54"/>
      <c r="AK1294" s="54"/>
      <c r="AL1294" s="54"/>
      <c r="AM1294" s="54"/>
      <c r="AN1294" s="54"/>
      <c r="AO1294" s="54"/>
      <c r="AP1294" s="54"/>
    </row>
    <row r="1295" spans="1:42" x14ac:dyDescent="0.25">
      <c r="A1295" s="205"/>
      <c r="F1295" s="33" t="str">
        <f>IFERROR(VLOOKUP(D1295,'Tabelas auxiliares'!$A$3:$B$62,2,FALSE),"")</f>
        <v/>
      </c>
      <c r="G1295" s="33" t="str">
        <f>IFERROR(VLOOKUP($B1295,'Tabelas auxiliares'!$A$66:$C$106,2,FALSE),"")</f>
        <v/>
      </c>
      <c r="H1295" s="33" t="str">
        <f>IFERROR(VLOOKUP($B1295,'Tabelas auxiliares'!$A$66:$C$106,3,FALSE),"")</f>
        <v/>
      </c>
      <c r="I1295" s="205"/>
      <c r="J1295" s="205"/>
      <c r="K1295" s="205"/>
      <c r="L1295" s="205"/>
      <c r="M1295" s="205"/>
      <c r="N1295" s="205"/>
      <c r="O1295" s="205"/>
      <c r="P1295" s="205"/>
      <c r="Q1295" s="205"/>
      <c r="R1295" s="205"/>
      <c r="S1295" s="205"/>
      <c r="T1295" s="205"/>
      <c r="U1295" s="205"/>
      <c r="V1295" s="205"/>
      <c r="W1295" s="205"/>
      <c r="X1295" s="205"/>
      <c r="Y1295" s="33" t="str">
        <f t="shared" si="64"/>
        <v/>
      </c>
      <c r="Z1295" s="33" t="str">
        <f>IF(T1295="","",IF(AND(T1295&lt;&gt;'Tabelas auxiliares'!$B$240,T1295&lt;&gt;'Tabelas auxiliares'!$B$241,T1295&lt;&gt;'Tabelas auxiliares'!$C$240,T1295&lt;&gt;'Tabelas auxiliares'!$C$241,T1295&lt;&gt;'Tabelas auxiliares'!$D$240),"FOLHA DE PESSOAL",IF(Y1295='Tabelas auxiliares'!$A$241,"CUSTEIO",IF(Y1295='Tabelas auxiliares'!$A$240,"INVESTIMENTO","ERRO - VERIFICAR"))))</f>
        <v/>
      </c>
      <c r="AA1295" s="46" t="str">
        <f t="shared" si="65"/>
        <v/>
      </c>
      <c r="AB1295" s="207"/>
      <c r="AC1295" s="205"/>
      <c r="AD1295" s="26"/>
      <c r="AE1295" s="54" t="str">
        <f t="shared" si="63"/>
        <v/>
      </c>
      <c r="AF1295" s="54"/>
      <c r="AG1295" s="54"/>
      <c r="AH1295" s="54"/>
      <c r="AI1295" s="54"/>
      <c r="AJ1295" s="54"/>
      <c r="AK1295" s="54"/>
      <c r="AL1295" s="54"/>
      <c r="AM1295" s="54"/>
      <c r="AN1295" s="54"/>
      <c r="AO1295" s="54"/>
      <c r="AP1295" s="54"/>
    </row>
    <row r="1296" spans="1:42" x14ac:dyDescent="0.25">
      <c r="A1296" s="205"/>
      <c r="F1296" s="33" t="str">
        <f>IFERROR(VLOOKUP(D1296,'Tabelas auxiliares'!$A$3:$B$62,2,FALSE),"")</f>
        <v/>
      </c>
      <c r="G1296" s="33" t="str">
        <f>IFERROR(VLOOKUP($B1296,'Tabelas auxiliares'!$A$66:$C$106,2,FALSE),"")</f>
        <v/>
      </c>
      <c r="H1296" s="33" t="str">
        <f>IFERROR(VLOOKUP($B1296,'Tabelas auxiliares'!$A$66:$C$106,3,FALSE),"")</f>
        <v/>
      </c>
      <c r="I1296" s="205"/>
      <c r="J1296" s="205"/>
      <c r="K1296" s="205"/>
      <c r="L1296" s="205"/>
      <c r="M1296" s="205"/>
      <c r="N1296" s="205"/>
      <c r="O1296" s="205"/>
      <c r="P1296" s="205"/>
      <c r="Q1296" s="205"/>
      <c r="R1296" s="205"/>
      <c r="S1296" s="205"/>
      <c r="T1296" s="205"/>
      <c r="U1296" s="205"/>
      <c r="V1296" s="205"/>
      <c r="W1296" s="205"/>
      <c r="X1296" s="205"/>
      <c r="Y1296" s="33" t="str">
        <f t="shared" si="64"/>
        <v/>
      </c>
      <c r="Z1296" s="33" t="str">
        <f>IF(T1296="","",IF(AND(T1296&lt;&gt;'Tabelas auxiliares'!$B$240,T1296&lt;&gt;'Tabelas auxiliares'!$B$241,T1296&lt;&gt;'Tabelas auxiliares'!$C$240,T1296&lt;&gt;'Tabelas auxiliares'!$C$241,T1296&lt;&gt;'Tabelas auxiliares'!$D$240),"FOLHA DE PESSOAL",IF(Y1296='Tabelas auxiliares'!$A$241,"CUSTEIO",IF(Y1296='Tabelas auxiliares'!$A$240,"INVESTIMENTO","ERRO - VERIFICAR"))))</f>
        <v/>
      </c>
      <c r="AA1296" s="46" t="str">
        <f t="shared" si="65"/>
        <v/>
      </c>
      <c r="AB1296" s="207"/>
      <c r="AC1296" s="205"/>
      <c r="AD1296" s="26"/>
      <c r="AE1296" s="54" t="str">
        <f t="shared" si="63"/>
        <v/>
      </c>
      <c r="AF1296" s="54"/>
      <c r="AG1296" s="54"/>
      <c r="AH1296" s="54"/>
      <c r="AI1296" s="54"/>
      <c r="AJ1296" s="54"/>
      <c r="AK1296" s="54"/>
      <c r="AL1296" s="54"/>
      <c r="AM1296" s="54"/>
      <c r="AN1296" s="54"/>
      <c r="AO1296" s="54"/>
      <c r="AP1296" s="54"/>
    </row>
    <row r="1297" spans="1:42" x14ac:dyDescent="0.25">
      <c r="A1297" s="205"/>
      <c r="F1297" s="33" t="str">
        <f>IFERROR(VLOOKUP(D1297,'Tabelas auxiliares'!$A$3:$B$62,2,FALSE),"")</f>
        <v/>
      </c>
      <c r="G1297" s="33" t="str">
        <f>IFERROR(VLOOKUP($B1297,'Tabelas auxiliares'!$A$66:$C$106,2,FALSE),"")</f>
        <v/>
      </c>
      <c r="H1297" s="33" t="str">
        <f>IFERROR(VLOOKUP($B1297,'Tabelas auxiliares'!$A$66:$C$106,3,FALSE),"")</f>
        <v/>
      </c>
      <c r="I1297" s="205"/>
      <c r="J1297" s="205"/>
      <c r="K1297" s="205"/>
      <c r="L1297" s="205"/>
      <c r="M1297" s="205"/>
      <c r="N1297" s="205"/>
      <c r="O1297" s="205"/>
      <c r="P1297" s="205"/>
      <c r="Q1297" s="205"/>
      <c r="R1297" s="205"/>
      <c r="S1297" s="205"/>
      <c r="T1297" s="205"/>
      <c r="U1297" s="205"/>
      <c r="V1297" s="205"/>
      <c r="W1297" s="205"/>
      <c r="X1297" s="205"/>
      <c r="Y1297" s="33" t="str">
        <f t="shared" si="64"/>
        <v/>
      </c>
      <c r="Z1297" s="33" t="str">
        <f>IF(T1297="","",IF(AND(T1297&lt;&gt;'Tabelas auxiliares'!$B$240,T1297&lt;&gt;'Tabelas auxiliares'!$B$241,T1297&lt;&gt;'Tabelas auxiliares'!$C$240,T1297&lt;&gt;'Tabelas auxiliares'!$C$241,T1297&lt;&gt;'Tabelas auxiliares'!$D$240),"FOLHA DE PESSOAL",IF(Y1297='Tabelas auxiliares'!$A$241,"CUSTEIO",IF(Y1297='Tabelas auxiliares'!$A$240,"INVESTIMENTO","ERRO - VERIFICAR"))))</f>
        <v/>
      </c>
      <c r="AA1297" s="46" t="str">
        <f t="shared" si="65"/>
        <v/>
      </c>
      <c r="AB1297" s="207"/>
      <c r="AC1297" s="205"/>
      <c r="AD1297" s="26"/>
      <c r="AE1297" s="54" t="str">
        <f t="shared" si="63"/>
        <v/>
      </c>
      <c r="AF1297" s="54"/>
      <c r="AG1297" s="54"/>
      <c r="AH1297" s="54"/>
      <c r="AI1297" s="54"/>
      <c r="AJ1297" s="54"/>
      <c r="AK1297" s="54"/>
      <c r="AL1297" s="54"/>
      <c r="AM1297" s="54"/>
      <c r="AN1297" s="54"/>
      <c r="AO1297" s="54"/>
      <c r="AP1297" s="54"/>
    </row>
    <row r="1298" spans="1:42" x14ac:dyDescent="0.25">
      <c r="A1298" s="205"/>
      <c r="F1298" s="33" t="str">
        <f>IFERROR(VLOOKUP(D1298,'Tabelas auxiliares'!$A$3:$B$62,2,FALSE),"")</f>
        <v/>
      </c>
      <c r="G1298" s="33" t="str">
        <f>IFERROR(VLOOKUP($B1298,'Tabelas auxiliares'!$A$66:$C$106,2,FALSE),"")</f>
        <v/>
      </c>
      <c r="H1298" s="33" t="str">
        <f>IFERROR(VLOOKUP($B1298,'Tabelas auxiliares'!$A$66:$C$106,3,FALSE),"")</f>
        <v/>
      </c>
      <c r="I1298" s="205"/>
      <c r="J1298" s="205"/>
      <c r="K1298" s="205"/>
      <c r="L1298" s="205"/>
      <c r="M1298" s="205"/>
      <c r="N1298" s="205"/>
      <c r="O1298" s="205"/>
      <c r="P1298" s="205"/>
      <c r="Q1298" s="205"/>
      <c r="R1298" s="205"/>
      <c r="S1298" s="205"/>
      <c r="T1298" s="205"/>
      <c r="U1298" s="205"/>
      <c r="V1298" s="205"/>
      <c r="W1298" s="205"/>
      <c r="X1298" s="205"/>
      <c r="Y1298" s="33" t="str">
        <f t="shared" si="64"/>
        <v/>
      </c>
      <c r="Z1298" s="33" t="str">
        <f>IF(T1298="","",IF(AND(T1298&lt;&gt;'Tabelas auxiliares'!$B$240,T1298&lt;&gt;'Tabelas auxiliares'!$B$241,T1298&lt;&gt;'Tabelas auxiliares'!$C$240,T1298&lt;&gt;'Tabelas auxiliares'!$C$241,T1298&lt;&gt;'Tabelas auxiliares'!$D$240),"FOLHA DE PESSOAL",IF(Y1298='Tabelas auxiliares'!$A$241,"CUSTEIO",IF(Y1298='Tabelas auxiliares'!$A$240,"INVESTIMENTO","ERRO - VERIFICAR"))))</f>
        <v/>
      </c>
      <c r="AA1298" s="46" t="str">
        <f t="shared" si="65"/>
        <v/>
      </c>
      <c r="AB1298" s="207"/>
      <c r="AC1298" s="205"/>
      <c r="AD1298" s="26"/>
      <c r="AE1298" s="54" t="str">
        <f t="shared" si="63"/>
        <v/>
      </c>
      <c r="AF1298" s="54"/>
      <c r="AG1298" s="54"/>
      <c r="AH1298" s="54"/>
      <c r="AI1298" s="54"/>
      <c r="AJ1298" s="54"/>
      <c r="AK1298" s="54"/>
      <c r="AL1298" s="54"/>
      <c r="AM1298" s="54"/>
      <c r="AN1298" s="54"/>
      <c r="AO1298" s="54"/>
      <c r="AP1298" s="54"/>
    </row>
    <row r="1299" spans="1:42" x14ac:dyDescent="0.25">
      <c r="A1299" s="205"/>
      <c r="F1299" s="33" t="str">
        <f>IFERROR(VLOOKUP(D1299,'Tabelas auxiliares'!$A$3:$B$62,2,FALSE),"")</f>
        <v/>
      </c>
      <c r="G1299" s="33" t="str">
        <f>IFERROR(VLOOKUP($B1299,'Tabelas auxiliares'!$A$66:$C$106,2,FALSE),"")</f>
        <v/>
      </c>
      <c r="H1299" s="33" t="str">
        <f>IFERROR(VLOOKUP($B1299,'Tabelas auxiliares'!$A$66:$C$106,3,FALSE),"")</f>
        <v/>
      </c>
      <c r="I1299" s="205"/>
      <c r="J1299" s="205"/>
      <c r="K1299" s="205"/>
      <c r="L1299" s="205"/>
      <c r="M1299" s="205"/>
      <c r="N1299" s="205"/>
      <c r="O1299" s="205"/>
      <c r="P1299" s="205"/>
      <c r="Q1299" s="205"/>
      <c r="R1299" s="205"/>
      <c r="S1299" s="205"/>
      <c r="T1299" s="205"/>
      <c r="U1299" s="205"/>
      <c r="V1299" s="205"/>
      <c r="W1299" s="205"/>
      <c r="X1299" s="205"/>
      <c r="Y1299" s="33" t="str">
        <f t="shared" si="64"/>
        <v/>
      </c>
      <c r="Z1299" s="33" t="str">
        <f>IF(T1299="","",IF(AND(T1299&lt;&gt;'Tabelas auxiliares'!$B$240,T1299&lt;&gt;'Tabelas auxiliares'!$B$241,T1299&lt;&gt;'Tabelas auxiliares'!$C$240,T1299&lt;&gt;'Tabelas auxiliares'!$C$241,T1299&lt;&gt;'Tabelas auxiliares'!$D$240),"FOLHA DE PESSOAL",IF(Y1299='Tabelas auxiliares'!$A$241,"CUSTEIO",IF(Y1299='Tabelas auxiliares'!$A$240,"INVESTIMENTO","ERRO - VERIFICAR"))))</f>
        <v/>
      </c>
      <c r="AA1299" s="46" t="str">
        <f t="shared" si="65"/>
        <v/>
      </c>
      <c r="AB1299" s="207"/>
      <c r="AC1299" s="205"/>
      <c r="AD1299" s="26"/>
      <c r="AE1299" s="54" t="str">
        <f t="shared" si="63"/>
        <v/>
      </c>
      <c r="AF1299" s="54"/>
      <c r="AG1299" s="54"/>
      <c r="AH1299" s="54"/>
      <c r="AI1299" s="54"/>
      <c r="AJ1299" s="54"/>
      <c r="AK1299" s="54"/>
      <c r="AL1299" s="54"/>
      <c r="AM1299" s="54"/>
      <c r="AN1299" s="54"/>
      <c r="AO1299" s="54"/>
      <c r="AP1299" s="54"/>
    </row>
    <row r="1300" spans="1:42" x14ac:dyDescent="0.25">
      <c r="A1300" s="205"/>
      <c r="F1300" s="33" t="str">
        <f>IFERROR(VLOOKUP(D1300,'Tabelas auxiliares'!$A$3:$B$62,2,FALSE),"")</f>
        <v/>
      </c>
      <c r="G1300" s="33" t="str">
        <f>IFERROR(VLOOKUP($B1300,'Tabelas auxiliares'!$A$66:$C$106,2,FALSE),"")</f>
        <v/>
      </c>
      <c r="H1300" s="33" t="str">
        <f>IFERROR(VLOOKUP($B1300,'Tabelas auxiliares'!$A$66:$C$106,3,FALSE),"")</f>
        <v/>
      </c>
      <c r="I1300" s="205"/>
      <c r="J1300" s="205"/>
      <c r="K1300" s="205"/>
      <c r="L1300" s="205"/>
      <c r="M1300" s="205"/>
      <c r="N1300" s="205"/>
      <c r="O1300" s="205"/>
      <c r="P1300" s="205"/>
      <c r="Q1300" s="205"/>
      <c r="R1300" s="205"/>
      <c r="S1300" s="205"/>
      <c r="T1300" s="205"/>
      <c r="U1300" s="205"/>
      <c r="V1300" s="205"/>
      <c r="W1300" s="205"/>
      <c r="X1300" s="205"/>
      <c r="Y1300" s="33" t="str">
        <f t="shared" si="64"/>
        <v/>
      </c>
      <c r="Z1300" s="33" t="str">
        <f>IF(T1300="","",IF(AND(T1300&lt;&gt;'Tabelas auxiliares'!$B$240,T1300&lt;&gt;'Tabelas auxiliares'!$B$241,T1300&lt;&gt;'Tabelas auxiliares'!$C$240,T1300&lt;&gt;'Tabelas auxiliares'!$C$241,T1300&lt;&gt;'Tabelas auxiliares'!$D$240),"FOLHA DE PESSOAL",IF(Y1300='Tabelas auxiliares'!$A$241,"CUSTEIO",IF(Y1300='Tabelas auxiliares'!$A$240,"INVESTIMENTO","ERRO - VERIFICAR"))))</f>
        <v/>
      </c>
      <c r="AA1300" s="46" t="str">
        <f t="shared" si="65"/>
        <v/>
      </c>
      <c r="AB1300" s="207"/>
      <c r="AC1300" s="205"/>
      <c r="AD1300" s="26"/>
      <c r="AE1300" s="54" t="str">
        <f t="shared" si="63"/>
        <v/>
      </c>
      <c r="AF1300" s="54"/>
      <c r="AG1300" s="54"/>
      <c r="AH1300" s="54"/>
      <c r="AI1300" s="54"/>
      <c r="AJ1300" s="54"/>
      <c r="AK1300" s="54"/>
      <c r="AL1300" s="54"/>
      <c r="AM1300" s="54"/>
      <c r="AN1300" s="54"/>
      <c r="AO1300" s="54"/>
      <c r="AP1300" s="54"/>
    </row>
    <row r="1301" spans="1:42" x14ac:dyDescent="0.25">
      <c r="A1301" s="205"/>
      <c r="F1301" s="33" t="str">
        <f>IFERROR(VLOOKUP(D1301,'Tabelas auxiliares'!$A$3:$B$62,2,FALSE),"")</f>
        <v/>
      </c>
      <c r="G1301" s="33" t="str">
        <f>IFERROR(VLOOKUP($B1301,'Tabelas auxiliares'!$A$66:$C$106,2,FALSE),"")</f>
        <v/>
      </c>
      <c r="H1301" s="33" t="str">
        <f>IFERROR(VLOOKUP($B1301,'Tabelas auxiliares'!$A$66:$C$106,3,FALSE),"")</f>
        <v/>
      </c>
      <c r="I1301" s="205"/>
      <c r="J1301" s="205"/>
      <c r="K1301" s="205"/>
      <c r="L1301" s="205"/>
      <c r="M1301" s="205"/>
      <c r="N1301" s="205"/>
      <c r="O1301" s="205"/>
      <c r="P1301" s="205"/>
      <c r="Q1301" s="205"/>
      <c r="R1301" s="205"/>
      <c r="S1301" s="205"/>
      <c r="T1301" s="205"/>
      <c r="U1301" s="205"/>
      <c r="V1301" s="205"/>
      <c r="W1301" s="205"/>
      <c r="X1301" s="205"/>
      <c r="Y1301" s="33" t="str">
        <f t="shared" si="64"/>
        <v/>
      </c>
      <c r="Z1301" s="33" t="str">
        <f>IF(T1301="","",IF(AND(T1301&lt;&gt;'Tabelas auxiliares'!$B$240,T1301&lt;&gt;'Tabelas auxiliares'!$B$241,T1301&lt;&gt;'Tabelas auxiliares'!$C$240,T1301&lt;&gt;'Tabelas auxiliares'!$C$241,T1301&lt;&gt;'Tabelas auxiliares'!$D$240),"FOLHA DE PESSOAL",IF(Y1301='Tabelas auxiliares'!$A$241,"CUSTEIO",IF(Y1301='Tabelas auxiliares'!$A$240,"INVESTIMENTO","ERRO - VERIFICAR"))))</f>
        <v/>
      </c>
      <c r="AA1301" s="46" t="str">
        <f t="shared" si="65"/>
        <v/>
      </c>
      <c r="AB1301" s="207"/>
      <c r="AC1301" s="205"/>
      <c r="AD1301" s="26"/>
      <c r="AE1301" s="54" t="str">
        <f t="shared" si="63"/>
        <v/>
      </c>
      <c r="AF1301" s="54"/>
      <c r="AG1301" s="54"/>
      <c r="AH1301" s="54"/>
      <c r="AI1301" s="54"/>
      <c r="AJ1301" s="54"/>
      <c r="AK1301" s="54"/>
      <c r="AL1301" s="54"/>
      <c r="AM1301" s="54"/>
      <c r="AN1301" s="54"/>
      <c r="AO1301" s="54"/>
      <c r="AP1301" s="54"/>
    </row>
    <row r="1302" spans="1:42" x14ac:dyDescent="0.25">
      <c r="A1302" s="205"/>
      <c r="F1302" s="33" t="str">
        <f>IFERROR(VLOOKUP(D1302,'Tabelas auxiliares'!$A$3:$B$62,2,FALSE),"")</f>
        <v/>
      </c>
      <c r="G1302" s="33" t="str">
        <f>IFERROR(VLOOKUP($B1302,'Tabelas auxiliares'!$A$66:$C$106,2,FALSE),"")</f>
        <v/>
      </c>
      <c r="H1302" s="33" t="str">
        <f>IFERROR(VLOOKUP($B1302,'Tabelas auxiliares'!$A$66:$C$106,3,FALSE),"")</f>
        <v/>
      </c>
      <c r="I1302" s="205"/>
      <c r="J1302" s="205"/>
      <c r="K1302" s="205"/>
      <c r="L1302" s="205"/>
      <c r="M1302" s="205"/>
      <c r="N1302" s="205"/>
      <c r="O1302" s="205"/>
      <c r="P1302" s="205"/>
      <c r="Q1302" s="205"/>
      <c r="R1302" s="205"/>
      <c r="S1302" s="205"/>
      <c r="T1302" s="205"/>
      <c r="U1302" s="205"/>
      <c r="V1302" s="205"/>
      <c r="W1302" s="205"/>
      <c r="X1302" s="205"/>
      <c r="Y1302" s="33" t="str">
        <f t="shared" si="64"/>
        <v/>
      </c>
      <c r="Z1302" s="33" t="str">
        <f>IF(T1302="","",IF(AND(T1302&lt;&gt;'Tabelas auxiliares'!$B$240,T1302&lt;&gt;'Tabelas auxiliares'!$B$241,T1302&lt;&gt;'Tabelas auxiliares'!$C$240,T1302&lt;&gt;'Tabelas auxiliares'!$C$241,T1302&lt;&gt;'Tabelas auxiliares'!$D$240),"FOLHA DE PESSOAL",IF(Y1302='Tabelas auxiliares'!$A$241,"CUSTEIO",IF(Y1302='Tabelas auxiliares'!$A$240,"INVESTIMENTO","ERRO - VERIFICAR"))))</f>
        <v/>
      </c>
      <c r="AA1302" s="46" t="str">
        <f t="shared" si="65"/>
        <v/>
      </c>
      <c r="AB1302" s="207"/>
      <c r="AC1302" s="205"/>
      <c r="AD1302" s="26"/>
      <c r="AE1302" s="54" t="str">
        <f t="shared" si="63"/>
        <v/>
      </c>
      <c r="AF1302" s="54"/>
      <c r="AG1302" s="54"/>
      <c r="AH1302" s="54"/>
      <c r="AI1302" s="54"/>
      <c r="AJ1302" s="54"/>
      <c r="AK1302" s="54"/>
      <c r="AL1302" s="54"/>
      <c r="AM1302" s="54"/>
      <c r="AN1302" s="54"/>
      <c r="AO1302" s="54"/>
      <c r="AP1302" s="54"/>
    </row>
    <row r="1303" spans="1:42" x14ac:dyDescent="0.25">
      <c r="A1303" s="205"/>
      <c r="F1303" s="33" t="str">
        <f>IFERROR(VLOOKUP(D1303,'Tabelas auxiliares'!$A$3:$B$62,2,FALSE),"")</f>
        <v/>
      </c>
      <c r="G1303" s="33" t="str">
        <f>IFERROR(VLOOKUP($B1303,'Tabelas auxiliares'!$A$66:$C$106,2,FALSE),"")</f>
        <v/>
      </c>
      <c r="H1303" s="33" t="str">
        <f>IFERROR(VLOOKUP($B1303,'Tabelas auxiliares'!$A$66:$C$106,3,FALSE),"")</f>
        <v/>
      </c>
      <c r="I1303" s="205"/>
      <c r="J1303" s="205"/>
      <c r="K1303" s="205"/>
      <c r="L1303" s="205"/>
      <c r="M1303" s="205"/>
      <c r="N1303" s="205"/>
      <c r="O1303" s="205"/>
      <c r="P1303" s="205"/>
      <c r="Q1303" s="205"/>
      <c r="R1303" s="205"/>
      <c r="S1303" s="205"/>
      <c r="T1303" s="205"/>
      <c r="U1303" s="205"/>
      <c r="V1303" s="205"/>
      <c r="W1303" s="205"/>
      <c r="X1303" s="205"/>
      <c r="Y1303" s="33" t="str">
        <f t="shared" si="64"/>
        <v/>
      </c>
      <c r="Z1303" s="33" t="str">
        <f>IF(T1303="","",IF(AND(T1303&lt;&gt;'Tabelas auxiliares'!$B$240,T1303&lt;&gt;'Tabelas auxiliares'!$B$241,T1303&lt;&gt;'Tabelas auxiliares'!$C$240,T1303&lt;&gt;'Tabelas auxiliares'!$C$241,T1303&lt;&gt;'Tabelas auxiliares'!$D$240),"FOLHA DE PESSOAL",IF(Y1303='Tabelas auxiliares'!$A$241,"CUSTEIO",IF(Y1303='Tabelas auxiliares'!$A$240,"INVESTIMENTO","ERRO - VERIFICAR"))))</f>
        <v/>
      </c>
      <c r="AA1303" s="46" t="str">
        <f t="shared" si="65"/>
        <v/>
      </c>
      <c r="AB1303" s="207"/>
      <c r="AC1303" s="205"/>
      <c r="AD1303" s="26"/>
      <c r="AE1303" s="54" t="str">
        <f t="shared" si="63"/>
        <v/>
      </c>
      <c r="AF1303" s="54"/>
      <c r="AG1303" s="54"/>
      <c r="AH1303" s="54"/>
      <c r="AI1303" s="54"/>
      <c r="AJ1303" s="54"/>
      <c r="AK1303" s="54"/>
      <c r="AL1303" s="54"/>
      <c r="AM1303" s="54"/>
      <c r="AN1303" s="54"/>
      <c r="AO1303" s="54"/>
      <c r="AP1303" s="54"/>
    </row>
    <row r="1304" spans="1:42" x14ac:dyDescent="0.25">
      <c r="A1304" s="205"/>
      <c r="F1304" s="33" t="str">
        <f>IFERROR(VLOOKUP(D1304,'Tabelas auxiliares'!$A$3:$B$62,2,FALSE),"")</f>
        <v/>
      </c>
      <c r="G1304" s="33" t="str">
        <f>IFERROR(VLOOKUP($B1304,'Tabelas auxiliares'!$A$66:$C$106,2,FALSE),"")</f>
        <v/>
      </c>
      <c r="H1304" s="33" t="str">
        <f>IFERROR(VLOOKUP($B1304,'Tabelas auxiliares'!$A$66:$C$106,3,FALSE),"")</f>
        <v/>
      </c>
      <c r="I1304" s="205"/>
      <c r="J1304" s="205"/>
      <c r="K1304" s="205"/>
      <c r="L1304" s="205"/>
      <c r="M1304" s="205"/>
      <c r="N1304" s="205"/>
      <c r="O1304" s="205"/>
      <c r="P1304" s="205"/>
      <c r="Q1304" s="205"/>
      <c r="R1304" s="205"/>
      <c r="S1304" s="205"/>
      <c r="T1304" s="205"/>
      <c r="U1304" s="205"/>
      <c r="V1304" s="205"/>
      <c r="W1304" s="205"/>
      <c r="X1304" s="205"/>
      <c r="Y1304" s="33" t="str">
        <f t="shared" si="64"/>
        <v/>
      </c>
      <c r="Z1304" s="33" t="str">
        <f>IF(T1304="","",IF(AND(T1304&lt;&gt;'Tabelas auxiliares'!$B$240,T1304&lt;&gt;'Tabelas auxiliares'!$B$241,T1304&lt;&gt;'Tabelas auxiliares'!$C$240,T1304&lt;&gt;'Tabelas auxiliares'!$C$241,T1304&lt;&gt;'Tabelas auxiliares'!$D$240),"FOLHA DE PESSOAL",IF(Y1304='Tabelas auxiliares'!$A$241,"CUSTEIO",IF(Y1304='Tabelas auxiliares'!$A$240,"INVESTIMENTO","ERRO - VERIFICAR"))))</f>
        <v/>
      </c>
      <c r="AA1304" s="46" t="str">
        <f t="shared" si="65"/>
        <v/>
      </c>
      <c r="AB1304" s="207"/>
      <c r="AC1304" s="205"/>
      <c r="AD1304" s="26"/>
      <c r="AE1304" s="54" t="str">
        <f t="shared" si="63"/>
        <v/>
      </c>
      <c r="AF1304" s="54"/>
      <c r="AG1304" s="54"/>
      <c r="AH1304" s="54"/>
      <c r="AI1304" s="54"/>
      <c r="AJ1304" s="54"/>
      <c r="AK1304" s="54"/>
      <c r="AL1304" s="54"/>
      <c r="AM1304" s="54"/>
      <c r="AN1304" s="54"/>
      <c r="AO1304" s="54"/>
      <c r="AP1304" s="54"/>
    </row>
    <row r="1305" spans="1:42" x14ac:dyDescent="0.25">
      <c r="A1305" s="205"/>
      <c r="F1305" s="33" t="str">
        <f>IFERROR(VLOOKUP(D1305,'Tabelas auxiliares'!$A$3:$B$62,2,FALSE),"")</f>
        <v/>
      </c>
      <c r="G1305" s="33" t="str">
        <f>IFERROR(VLOOKUP($B1305,'Tabelas auxiliares'!$A$66:$C$106,2,FALSE),"")</f>
        <v/>
      </c>
      <c r="H1305" s="33" t="str">
        <f>IFERROR(VLOOKUP($B1305,'Tabelas auxiliares'!$A$66:$C$106,3,FALSE),"")</f>
        <v/>
      </c>
      <c r="I1305" s="205"/>
      <c r="J1305" s="205"/>
      <c r="K1305" s="205"/>
      <c r="L1305" s="205"/>
      <c r="M1305" s="205"/>
      <c r="N1305" s="205"/>
      <c r="O1305" s="205"/>
      <c r="P1305" s="205"/>
      <c r="Q1305" s="205"/>
      <c r="R1305" s="205"/>
      <c r="S1305" s="205"/>
      <c r="T1305" s="205"/>
      <c r="U1305" s="205"/>
      <c r="V1305" s="205"/>
      <c r="W1305" s="205"/>
      <c r="X1305" s="205"/>
      <c r="Y1305" s="33" t="str">
        <f t="shared" si="64"/>
        <v/>
      </c>
      <c r="Z1305" s="33" t="str">
        <f>IF(T1305="","",IF(AND(T1305&lt;&gt;'Tabelas auxiliares'!$B$240,T1305&lt;&gt;'Tabelas auxiliares'!$B$241,T1305&lt;&gt;'Tabelas auxiliares'!$C$240,T1305&lt;&gt;'Tabelas auxiliares'!$C$241,T1305&lt;&gt;'Tabelas auxiliares'!$D$240),"FOLHA DE PESSOAL",IF(Y1305='Tabelas auxiliares'!$A$241,"CUSTEIO",IF(Y1305='Tabelas auxiliares'!$A$240,"INVESTIMENTO","ERRO - VERIFICAR"))))</f>
        <v/>
      </c>
      <c r="AA1305" s="46" t="str">
        <f t="shared" si="65"/>
        <v/>
      </c>
      <c r="AB1305" s="207"/>
      <c r="AC1305" s="205"/>
      <c r="AD1305" s="26"/>
      <c r="AE1305" s="54" t="str">
        <f t="shared" si="63"/>
        <v/>
      </c>
      <c r="AF1305" s="54"/>
      <c r="AG1305" s="54"/>
      <c r="AH1305" s="54"/>
      <c r="AI1305" s="54"/>
      <c r="AJ1305" s="54"/>
      <c r="AK1305" s="54"/>
      <c r="AL1305" s="54"/>
      <c r="AM1305" s="54"/>
      <c r="AN1305" s="54"/>
      <c r="AO1305" s="54"/>
      <c r="AP1305" s="54"/>
    </row>
    <row r="1306" spans="1:42" x14ac:dyDescent="0.25">
      <c r="A1306" s="205"/>
      <c r="F1306" s="33" t="str">
        <f>IFERROR(VLOOKUP(D1306,'Tabelas auxiliares'!$A$3:$B$62,2,FALSE),"")</f>
        <v/>
      </c>
      <c r="G1306" s="33" t="str">
        <f>IFERROR(VLOOKUP($B1306,'Tabelas auxiliares'!$A$66:$C$106,2,FALSE),"")</f>
        <v/>
      </c>
      <c r="H1306" s="33" t="str">
        <f>IFERROR(VLOOKUP($B1306,'Tabelas auxiliares'!$A$66:$C$106,3,FALSE),"")</f>
        <v/>
      </c>
      <c r="I1306" s="205"/>
      <c r="J1306" s="205"/>
      <c r="K1306" s="205"/>
      <c r="L1306" s="205"/>
      <c r="M1306" s="205"/>
      <c r="N1306" s="205"/>
      <c r="O1306" s="205"/>
      <c r="P1306" s="205"/>
      <c r="Q1306" s="205"/>
      <c r="R1306" s="205"/>
      <c r="S1306" s="205"/>
      <c r="T1306" s="205"/>
      <c r="U1306" s="205"/>
      <c r="V1306" s="205"/>
      <c r="W1306" s="205"/>
      <c r="X1306" s="205"/>
      <c r="Y1306" s="33" t="str">
        <f t="shared" si="64"/>
        <v/>
      </c>
      <c r="Z1306" s="33" t="str">
        <f>IF(T1306="","",IF(AND(T1306&lt;&gt;'Tabelas auxiliares'!$B$240,T1306&lt;&gt;'Tabelas auxiliares'!$B$241,T1306&lt;&gt;'Tabelas auxiliares'!$C$240,T1306&lt;&gt;'Tabelas auxiliares'!$C$241,T1306&lt;&gt;'Tabelas auxiliares'!$D$240),"FOLHA DE PESSOAL",IF(Y1306='Tabelas auxiliares'!$A$241,"CUSTEIO",IF(Y1306='Tabelas auxiliares'!$A$240,"INVESTIMENTO","ERRO - VERIFICAR"))))</f>
        <v/>
      </c>
      <c r="AA1306" s="46" t="str">
        <f t="shared" si="65"/>
        <v/>
      </c>
      <c r="AB1306" s="207"/>
      <c r="AC1306" s="205"/>
      <c r="AD1306" s="26"/>
      <c r="AE1306" s="54" t="str">
        <f t="shared" ref="AE1306:AE1333" si="66">LEFT(X1306,4)</f>
        <v/>
      </c>
      <c r="AF1306" s="54"/>
      <c r="AG1306" s="54"/>
      <c r="AH1306" s="54"/>
      <c r="AI1306" s="54"/>
      <c r="AJ1306" s="54"/>
      <c r="AK1306" s="54"/>
      <c r="AL1306" s="54"/>
      <c r="AM1306" s="54"/>
      <c r="AN1306" s="54"/>
      <c r="AO1306" s="54"/>
      <c r="AP1306" s="54"/>
    </row>
    <row r="1307" spans="1:42" x14ac:dyDescent="0.25">
      <c r="A1307" s="205"/>
      <c r="F1307" s="33" t="str">
        <f>IFERROR(VLOOKUP(D1307,'Tabelas auxiliares'!$A$3:$B$62,2,FALSE),"")</f>
        <v/>
      </c>
      <c r="G1307" s="33" t="str">
        <f>IFERROR(VLOOKUP($B1307,'Tabelas auxiliares'!$A$66:$C$106,2,FALSE),"")</f>
        <v/>
      </c>
      <c r="H1307" s="33" t="str">
        <f>IFERROR(VLOOKUP($B1307,'Tabelas auxiliares'!$A$66:$C$106,3,FALSE),"")</f>
        <v/>
      </c>
      <c r="I1307" s="205"/>
      <c r="J1307" s="205"/>
      <c r="K1307" s="205"/>
      <c r="L1307" s="205"/>
      <c r="M1307" s="205"/>
      <c r="N1307" s="205"/>
      <c r="O1307" s="205"/>
      <c r="P1307" s="205"/>
      <c r="Q1307" s="205"/>
      <c r="R1307" s="205"/>
      <c r="S1307" s="205"/>
      <c r="T1307" s="205"/>
      <c r="U1307" s="205"/>
      <c r="V1307" s="205"/>
      <c r="W1307" s="205"/>
      <c r="X1307" s="205"/>
      <c r="Y1307" s="33" t="str">
        <f t="shared" si="64"/>
        <v/>
      </c>
      <c r="Z1307" s="33" t="str">
        <f>IF(T1307="","",IF(AND(T1307&lt;&gt;'Tabelas auxiliares'!$B$240,T1307&lt;&gt;'Tabelas auxiliares'!$B$241,T1307&lt;&gt;'Tabelas auxiliares'!$C$240,T1307&lt;&gt;'Tabelas auxiliares'!$C$241,T1307&lt;&gt;'Tabelas auxiliares'!$D$240),"FOLHA DE PESSOAL",IF(Y1307='Tabelas auxiliares'!$A$241,"CUSTEIO",IF(Y1307='Tabelas auxiliares'!$A$240,"INVESTIMENTO","ERRO - VERIFICAR"))))</f>
        <v/>
      </c>
      <c r="AA1307" s="46" t="str">
        <f t="shared" si="65"/>
        <v/>
      </c>
      <c r="AB1307" s="207"/>
      <c r="AC1307" s="205"/>
      <c r="AD1307" s="26"/>
      <c r="AE1307" s="54" t="str">
        <f t="shared" si="66"/>
        <v/>
      </c>
      <c r="AF1307" s="54"/>
      <c r="AG1307" s="54"/>
      <c r="AH1307" s="54"/>
      <c r="AI1307" s="54"/>
      <c r="AJ1307" s="54"/>
      <c r="AK1307" s="54"/>
      <c r="AL1307" s="54"/>
      <c r="AM1307" s="54"/>
      <c r="AN1307" s="54"/>
      <c r="AO1307" s="54"/>
      <c r="AP1307" s="54"/>
    </row>
    <row r="1308" spans="1:42" x14ac:dyDescent="0.25">
      <c r="A1308" s="205"/>
      <c r="F1308" s="33" t="str">
        <f>IFERROR(VLOOKUP(D1308,'Tabelas auxiliares'!$A$3:$B$62,2,FALSE),"")</f>
        <v/>
      </c>
      <c r="G1308" s="33" t="str">
        <f>IFERROR(VLOOKUP($B1308,'Tabelas auxiliares'!$A$66:$C$106,2,FALSE),"")</f>
        <v/>
      </c>
      <c r="H1308" s="33" t="str">
        <f>IFERROR(VLOOKUP($B1308,'Tabelas auxiliares'!$A$66:$C$106,3,FALSE),"")</f>
        <v/>
      </c>
      <c r="I1308" s="205"/>
      <c r="J1308" s="205"/>
      <c r="K1308" s="205"/>
      <c r="L1308" s="205"/>
      <c r="M1308" s="205"/>
      <c r="N1308" s="205"/>
      <c r="O1308" s="205"/>
      <c r="P1308" s="205"/>
      <c r="Q1308" s="205"/>
      <c r="R1308" s="205"/>
      <c r="S1308" s="205"/>
      <c r="T1308" s="205"/>
      <c r="U1308" s="205"/>
      <c r="V1308" s="205"/>
      <c r="W1308" s="205"/>
      <c r="X1308" s="205"/>
      <c r="Y1308" s="33" t="str">
        <f t="shared" si="64"/>
        <v/>
      </c>
      <c r="Z1308" s="33" t="str">
        <f>IF(T1308="","",IF(AND(T1308&lt;&gt;'Tabelas auxiliares'!$B$240,T1308&lt;&gt;'Tabelas auxiliares'!$B$241,T1308&lt;&gt;'Tabelas auxiliares'!$C$240,T1308&lt;&gt;'Tabelas auxiliares'!$C$241,T1308&lt;&gt;'Tabelas auxiliares'!$D$240),"FOLHA DE PESSOAL",IF(Y1308='Tabelas auxiliares'!$A$241,"CUSTEIO",IF(Y1308='Tabelas auxiliares'!$A$240,"INVESTIMENTO","ERRO - VERIFICAR"))))</f>
        <v/>
      </c>
      <c r="AA1308" s="46" t="str">
        <f t="shared" si="65"/>
        <v/>
      </c>
      <c r="AB1308" s="207"/>
      <c r="AC1308" s="205"/>
      <c r="AD1308" s="26"/>
      <c r="AE1308" s="54" t="str">
        <f t="shared" si="66"/>
        <v/>
      </c>
      <c r="AF1308" s="54"/>
      <c r="AG1308" s="54"/>
      <c r="AH1308" s="54"/>
      <c r="AI1308" s="54"/>
      <c r="AJ1308" s="54"/>
      <c r="AK1308" s="54"/>
      <c r="AL1308" s="54"/>
      <c r="AM1308" s="54"/>
      <c r="AN1308" s="54"/>
      <c r="AO1308" s="54"/>
      <c r="AP1308" s="54"/>
    </row>
    <row r="1309" spans="1:42" x14ac:dyDescent="0.25">
      <c r="A1309" s="205"/>
      <c r="F1309" s="33" t="str">
        <f>IFERROR(VLOOKUP(D1309,'Tabelas auxiliares'!$A$3:$B$62,2,FALSE),"")</f>
        <v/>
      </c>
      <c r="G1309" s="33" t="str">
        <f>IFERROR(VLOOKUP($B1309,'Tabelas auxiliares'!$A$66:$C$106,2,FALSE),"")</f>
        <v/>
      </c>
      <c r="H1309" s="33" t="str">
        <f>IFERROR(VLOOKUP($B1309,'Tabelas auxiliares'!$A$66:$C$106,3,FALSE),"")</f>
        <v/>
      </c>
      <c r="I1309" s="205"/>
      <c r="J1309" s="205"/>
      <c r="K1309" s="205"/>
      <c r="L1309" s="205"/>
      <c r="M1309" s="205"/>
      <c r="N1309" s="205"/>
      <c r="O1309" s="205"/>
      <c r="P1309" s="205"/>
      <c r="Q1309" s="205"/>
      <c r="R1309" s="205"/>
      <c r="S1309" s="205"/>
      <c r="T1309" s="205"/>
      <c r="U1309" s="205"/>
      <c r="V1309" s="205"/>
      <c r="W1309" s="205"/>
      <c r="X1309" s="205"/>
      <c r="Y1309" s="33" t="str">
        <f t="shared" si="64"/>
        <v/>
      </c>
      <c r="Z1309" s="33" t="str">
        <f>IF(T1309="","",IF(AND(T1309&lt;&gt;'Tabelas auxiliares'!$B$240,T1309&lt;&gt;'Tabelas auxiliares'!$B$241,T1309&lt;&gt;'Tabelas auxiliares'!$C$240,T1309&lt;&gt;'Tabelas auxiliares'!$C$241,T1309&lt;&gt;'Tabelas auxiliares'!$D$240),"FOLHA DE PESSOAL",IF(Y1309='Tabelas auxiliares'!$A$241,"CUSTEIO",IF(Y1309='Tabelas auxiliares'!$A$240,"INVESTIMENTO","ERRO - VERIFICAR"))))</f>
        <v/>
      </c>
      <c r="AA1309" s="46" t="str">
        <f t="shared" si="65"/>
        <v/>
      </c>
      <c r="AB1309" s="207"/>
      <c r="AC1309" s="205"/>
      <c r="AD1309" s="26"/>
      <c r="AE1309" s="54" t="str">
        <f t="shared" si="66"/>
        <v/>
      </c>
      <c r="AF1309" s="54"/>
      <c r="AG1309" s="54"/>
      <c r="AH1309" s="54"/>
      <c r="AI1309" s="54"/>
      <c r="AJ1309" s="54"/>
      <c r="AK1309" s="54"/>
      <c r="AL1309" s="54"/>
      <c r="AM1309" s="54"/>
      <c r="AN1309" s="54"/>
      <c r="AO1309" s="54"/>
      <c r="AP1309" s="54"/>
    </row>
    <row r="1310" spans="1:42" x14ac:dyDescent="0.25">
      <c r="A1310" s="205"/>
      <c r="F1310" s="33" t="str">
        <f>IFERROR(VLOOKUP(D1310,'Tabelas auxiliares'!$A$3:$B$62,2,FALSE),"")</f>
        <v/>
      </c>
      <c r="G1310" s="33" t="str">
        <f>IFERROR(VLOOKUP($B1310,'Tabelas auxiliares'!$A$66:$C$106,2,FALSE),"")</f>
        <v/>
      </c>
      <c r="H1310" s="33" t="str">
        <f>IFERROR(VLOOKUP($B1310,'Tabelas auxiliares'!$A$66:$C$106,3,FALSE),"")</f>
        <v/>
      </c>
      <c r="I1310" s="205"/>
      <c r="J1310" s="205"/>
      <c r="K1310" s="205"/>
      <c r="L1310" s="205"/>
      <c r="M1310" s="205"/>
      <c r="N1310" s="205"/>
      <c r="O1310" s="205"/>
      <c r="P1310" s="205"/>
      <c r="Q1310" s="205"/>
      <c r="R1310" s="205"/>
      <c r="S1310" s="205"/>
      <c r="T1310" s="205"/>
      <c r="U1310" s="205"/>
      <c r="V1310" s="205"/>
      <c r="W1310" s="205"/>
      <c r="X1310" s="205"/>
      <c r="Y1310" s="33" t="str">
        <f t="shared" si="64"/>
        <v/>
      </c>
      <c r="Z1310" s="33" t="str">
        <f>IF(T1310="","",IF(AND(T1310&lt;&gt;'Tabelas auxiliares'!$B$240,T1310&lt;&gt;'Tabelas auxiliares'!$B$241,T1310&lt;&gt;'Tabelas auxiliares'!$C$240,T1310&lt;&gt;'Tabelas auxiliares'!$C$241,T1310&lt;&gt;'Tabelas auxiliares'!$D$240),"FOLHA DE PESSOAL",IF(Y1310='Tabelas auxiliares'!$A$241,"CUSTEIO",IF(Y1310='Tabelas auxiliares'!$A$240,"INVESTIMENTO","ERRO - VERIFICAR"))))</f>
        <v/>
      </c>
      <c r="AA1310" s="46" t="str">
        <f t="shared" si="65"/>
        <v/>
      </c>
      <c r="AB1310" s="207"/>
      <c r="AC1310" s="205"/>
      <c r="AD1310" s="26"/>
      <c r="AE1310" s="54" t="str">
        <f t="shared" si="66"/>
        <v/>
      </c>
      <c r="AF1310" s="54"/>
      <c r="AG1310" s="54"/>
      <c r="AH1310" s="54"/>
      <c r="AI1310" s="54"/>
      <c r="AJ1310" s="54"/>
      <c r="AK1310" s="54"/>
      <c r="AL1310" s="54"/>
      <c r="AM1310" s="54"/>
      <c r="AN1310" s="54"/>
      <c r="AO1310" s="54"/>
      <c r="AP1310" s="54"/>
    </row>
    <row r="1311" spans="1:42" x14ac:dyDescent="0.25">
      <c r="A1311" s="205"/>
      <c r="F1311" s="33" t="str">
        <f>IFERROR(VLOOKUP(D1311,'Tabelas auxiliares'!$A$3:$B$62,2,FALSE),"")</f>
        <v/>
      </c>
      <c r="G1311" s="33" t="str">
        <f>IFERROR(VLOOKUP($B1311,'Tabelas auxiliares'!$A$66:$C$106,2,FALSE),"")</f>
        <v/>
      </c>
      <c r="H1311" s="33" t="str">
        <f>IFERROR(VLOOKUP($B1311,'Tabelas auxiliares'!$A$66:$C$106,3,FALSE),"")</f>
        <v/>
      </c>
      <c r="I1311" s="205"/>
      <c r="J1311" s="205"/>
      <c r="K1311" s="205"/>
      <c r="L1311" s="205"/>
      <c r="M1311" s="205"/>
      <c r="N1311" s="205"/>
      <c r="O1311" s="205"/>
      <c r="P1311" s="205"/>
      <c r="Q1311" s="205"/>
      <c r="R1311" s="205"/>
      <c r="S1311" s="205"/>
      <c r="T1311" s="205"/>
      <c r="U1311" s="205"/>
      <c r="V1311" s="205"/>
      <c r="W1311" s="205"/>
      <c r="X1311" s="205"/>
      <c r="Y1311" s="33" t="str">
        <f t="shared" si="64"/>
        <v/>
      </c>
      <c r="Z1311" s="33" t="str">
        <f>IF(T1311="","",IF(AND(T1311&lt;&gt;'Tabelas auxiliares'!$B$240,T1311&lt;&gt;'Tabelas auxiliares'!$B$241,T1311&lt;&gt;'Tabelas auxiliares'!$C$240,T1311&lt;&gt;'Tabelas auxiliares'!$C$241,T1311&lt;&gt;'Tabelas auxiliares'!$D$240),"FOLHA DE PESSOAL",IF(Y1311='Tabelas auxiliares'!$A$241,"CUSTEIO",IF(Y1311='Tabelas auxiliares'!$A$240,"INVESTIMENTO","ERRO - VERIFICAR"))))</f>
        <v/>
      </c>
      <c r="AA1311" s="46" t="str">
        <f t="shared" si="65"/>
        <v/>
      </c>
      <c r="AB1311" s="207"/>
      <c r="AC1311" s="205"/>
      <c r="AD1311" s="26"/>
      <c r="AE1311" s="54" t="str">
        <f t="shared" si="66"/>
        <v/>
      </c>
      <c r="AF1311" s="54"/>
      <c r="AG1311" s="54"/>
      <c r="AH1311" s="54"/>
      <c r="AI1311" s="54"/>
      <c r="AJ1311" s="54"/>
      <c r="AK1311" s="54"/>
      <c r="AL1311" s="54"/>
      <c r="AM1311" s="54"/>
      <c r="AN1311" s="54"/>
      <c r="AO1311" s="54"/>
      <c r="AP1311" s="54"/>
    </row>
    <row r="1312" spans="1:42" x14ac:dyDescent="0.25">
      <c r="A1312" s="205"/>
      <c r="F1312" s="33" t="str">
        <f>IFERROR(VLOOKUP(D1312,'Tabelas auxiliares'!$A$3:$B$62,2,FALSE),"")</f>
        <v/>
      </c>
      <c r="G1312" s="33" t="str">
        <f>IFERROR(VLOOKUP($B1312,'Tabelas auxiliares'!$A$66:$C$106,2,FALSE),"")</f>
        <v/>
      </c>
      <c r="H1312" s="33" t="str">
        <f>IFERROR(VLOOKUP($B1312,'Tabelas auxiliares'!$A$66:$C$106,3,FALSE),"")</f>
        <v/>
      </c>
      <c r="I1312" s="205"/>
      <c r="J1312" s="205"/>
      <c r="K1312" s="205"/>
      <c r="L1312" s="205"/>
      <c r="M1312" s="205"/>
      <c r="N1312" s="205"/>
      <c r="O1312" s="205"/>
      <c r="P1312" s="205"/>
      <c r="Q1312" s="205"/>
      <c r="R1312" s="205"/>
      <c r="S1312" s="205"/>
      <c r="T1312" s="205"/>
      <c r="U1312" s="205"/>
      <c r="V1312" s="205"/>
      <c r="W1312" s="205"/>
      <c r="X1312" s="205"/>
      <c r="Y1312" s="33" t="str">
        <f t="shared" si="64"/>
        <v/>
      </c>
      <c r="Z1312" s="33" t="str">
        <f>IF(T1312="","",IF(AND(T1312&lt;&gt;'Tabelas auxiliares'!$B$240,T1312&lt;&gt;'Tabelas auxiliares'!$B$241,T1312&lt;&gt;'Tabelas auxiliares'!$C$240,T1312&lt;&gt;'Tabelas auxiliares'!$C$241,T1312&lt;&gt;'Tabelas auxiliares'!$D$240),"FOLHA DE PESSOAL",IF(Y1312='Tabelas auxiliares'!$A$241,"CUSTEIO",IF(Y1312='Tabelas auxiliares'!$A$240,"INVESTIMENTO","ERRO - VERIFICAR"))))</f>
        <v/>
      </c>
      <c r="AA1312" s="46" t="str">
        <f t="shared" si="65"/>
        <v/>
      </c>
      <c r="AB1312" s="207"/>
      <c r="AC1312" s="205"/>
      <c r="AD1312" s="26"/>
      <c r="AE1312" s="54" t="str">
        <f t="shared" si="66"/>
        <v/>
      </c>
      <c r="AF1312" s="54"/>
      <c r="AG1312" s="54"/>
      <c r="AH1312" s="54"/>
      <c r="AI1312" s="54"/>
      <c r="AJ1312" s="54"/>
      <c r="AK1312" s="54"/>
      <c r="AL1312" s="54"/>
      <c r="AM1312" s="54"/>
      <c r="AN1312" s="54"/>
      <c r="AO1312" s="54"/>
      <c r="AP1312" s="54"/>
    </row>
    <row r="1313" spans="1:42" x14ac:dyDescent="0.25">
      <c r="A1313" s="205"/>
      <c r="F1313" s="33" t="str">
        <f>IFERROR(VLOOKUP(D1313,'Tabelas auxiliares'!$A$3:$B$62,2,FALSE),"")</f>
        <v/>
      </c>
      <c r="G1313" s="33" t="str">
        <f>IFERROR(VLOOKUP($B1313,'Tabelas auxiliares'!$A$66:$C$106,2,FALSE),"")</f>
        <v/>
      </c>
      <c r="H1313" s="33" t="str">
        <f>IFERROR(VLOOKUP($B1313,'Tabelas auxiliares'!$A$66:$C$106,3,FALSE),"")</f>
        <v/>
      </c>
      <c r="I1313" s="205"/>
      <c r="J1313" s="205"/>
      <c r="K1313" s="205"/>
      <c r="L1313" s="205"/>
      <c r="M1313" s="205"/>
      <c r="N1313" s="205"/>
      <c r="O1313" s="205"/>
      <c r="P1313" s="205"/>
      <c r="Q1313" s="205"/>
      <c r="R1313" s="205"/>
      <c r="S1313" s="205"/>
      <c r="T1313" s="205"/>
      <c r="U1313" s="205"/>
      <c r="V1313" s="205"/>
      <c r="W1313" s="205"/>
      <c r="X1313" s="205"/>
      <c r="Y1313" s="33" t="str">
        <f t="shared" si="64"/>
        <v/>
      </c>
      <c r="Z1313" s="33" t="str">
        <f>IF(T1313="","",IF(AND(T1313&lt;&gt;'Tabelas auxiliares'!$B$240,T1313&lt;&gt;'Tabelas auxiliares'!$B$241,T1313&lt;&gt;'Tabelas auxiliares'!$C$240,T1313&lt;&gt;'Tabelas auxiliares'!$C$241,T1313&lt;&gt;'Tabelas auxiliares'!$D$240),"FOLHA DE PESSOAL",IF(Y1313='Tabelas auxiliares'!$A$241,"CUSTEIO",IF(Y1313='Tabelas auxiliares'!$A$240,"INVESTIMENTO","ERRO - VERIFICAR"))))</f>
        <v/>
      </c>
      <c r="AA1313" s="46" t="str">
        <f t="shared" si="65"/>
        <v/>
      </c>
      <c r="AB1313" s="207"/>
      <c r="AC1313" s="205"/>
      <c r="AD1313" s="26"/>
      <c r="AE1313" s="54" t="str">
        <f t="shared" si="66"/>
        <v/>
      </c>
      <c r="AF1313" s="54"/>
      <c r="AG1313" s="54"/>
      <c r="AH1313" s="54"/>
      <c r="AI1313" s="54"/>
      <c r="AJ1313" s="54"/>
      <c r="AK1313" s="54"/>
      <c r="AL1313" s="54"/>
      <c r="AM1313" s="54"/>
      <c r="AN1313" s="54"/>
      <c r="AO1313" s="54"/>
      <c r="AP1313" s="54"/>
    </row>
    <row r="1314" spans="1:42" x14ac:dyDescent="0.25">
      <c r="A1314" s="205"/>
      <c r="F1314" s="33" t="str">
        <f>IFERROR(VLOOKUP(D1314,'Tabelas auxiliares'!$A$3:$B$62,2,FALSE),"")</f>
        <v/>
      </c>
      <c r="G1314" s="33" t="str">
        <f>IFERROR(VLOOKUP($B1314,'Tabelas auxiliares'!$A$66:$C$106,2,FALSE),"")</f>
        <v/>
      </c>
      <c r="H1314" s="33" t="str">
        <f>IFERROR(VLOOKUP($B1314,'Tabelas auxiliares'!$A$66:$C$106,3,FALSE),"")</f>
        <v/>
      </c>
      <c r="I1314" s="205"/>
      <c r="J1314" s="205"/>
      <c r="K1314" s="205"/>
      <c r="L1314" s="205"/>
      <c r="M1314" s="205"/>
      <c r="N1314" s="205"/>
      <c r="O1314" s="205"/>
      <c r="P1314" s="205"/>
      <c r="Q1314" s="205"/>
      <c r="R1314" s="205"/>
      <c r="S1314" s="205"/>
      <c r="T1314" s="205"/>
      <c r="U1314" s="205"/>
      <c r="V1314" s="205"/>
      <c r="W1314" s="205"/>
      <c r="X1314" s="205"/>
      <c r="Y1314" s="33" t="str">
        <f t="shared" si="64"/>
        <v/>
      </c>
      <c r="Z1314" s="33" t="str">
        <f>IF(T1314="","",IF(AND(T1314&lt;&gt;'Tabelas auxiliares'!$B$240,T1314&lt;&gt;'Tabelas auxiliares'!$B$241,T1314&lt;&gt;'Tabelas auxiliares'!$C$240,T1314&lt;&gt;'Tabelas auxiliares'!$C$241,T1314&lt;&gt;'Tabelas auxiliares'!$D$240),"FOLHA DE PESSOAL",IF(Y1314='Tabelas auxiliares'!$A$241,"CUSTEIO",IF(Y1314='Tabelas auxiliares'!$A$240,"INVESTIMENTO","ERRO - VERIFICAR"))))</f>
        <v/>
      </c>
      <c r="AA1314" s="46" t="str">
        <f t="shared" si="65"/>
        <v/>
      </c>
      <c r="AB1314" s="207"/>
      <c r="AC1314" s="205"/>
      <c r="AD1314" s="26"/>
      <c r="AE1314" s="54" t="str">
        <f t="shared" si="66"/>
        <v/>
      </c>
      <c r="AF1314" s="54"/>
      <c r="AG1314" s="54"/>
      <c r="AH1314" s="54"/>
      <c r="AI1314" s="54"/>
      <c r="AJ1314" s="54"/>
      <c r="AK1314" s="54"/>
      <c r="AL1314" s="54"/>
      <c r="AM1314" s="54"/>
      <c r="AN1314" s="54"/>
      <c r="AO1314" s="54"/>
      <c r="AP1314" s="54"/>
    </row>
    <row r="1315" spans="1:42" x14ac:dyDescent="0.25">
      <c r="A1315" s="205"/>
      <c r="F1315" s="33" t="str">
        <f>IFERROR(VLOOKUP(D1315,'Tabelas auxiliares'!$A$3:$B$62,2,FALSE),"")</f>
        <v/>
      </c>
      <c r="G1315" s="33" t="str">
        <f>IFERROR(VLOOKUP($B1315,'Tabelas auxiliares'!$A$66:$C$106,2,FALSE),"")</f>
        <v/>
      </c>
      <c r="H1315" s="33" t="str">
        <f>IFERROR(VLOOKUP($B1315,'Tabelas auxiliares'!$A$66:$C$106,3,FALSE),"")</f>
        <v/>
      </c>
      <c r="I1315" s="205"/>
      <c r="J1315" s="205"/>
      <c r="K1315" s="205"/>
      <c r="L1315" s="205"/>
      <c r="M1315" s="205"/>
      <c r="N1315" s="205"/>
      <c r="O1315" s="205"/>
      <c r="P1315" s="205"/>
      <c r="Q1315" s="205"/>
      <c r="R1315" s="205"/>
      <c r="S1315" s="205"/>
      <c r="T1315" s="205"/>
      <c r="U1315" s="205"/>
      <c r="V1315" s="205"/>
      <c r="W1315" s="205"/>
      <c r="X1315" s="205"/>
      <c r="Y1315" s="33" t="str">
        <f t="shared" si="64"/>
        <v/>
      </c>
      <c r="Z1315" s="33" t="str">
        <f>IF(T1315="","",IF(AND(T1315&lt;&gt;'Tabelas auxiliares'!$B$240,T1315&lt;&gt;'Tabelas auxiliares'!$B$241,T1315&lt;&gt;'Tabelas auxiliares'!$C$240,T1315&lt;&gt;'Tabelas auxiliares'!$C$241,T1315&lt;&gt;'Tabelas auxiliares'!$D$240),"FOLHA DE PESSOAL",IF(Y1315='Tabelas auxiliares'!$A$241,"CUSTEIO",IF(Y1315='Tabelas auxiliares'!$A$240,"INVESTIMENTO","ERRO - VERIFICAR"))))</f>
        <v/>
      </c>
      <c r="AA1315" s="46" t="str">
        <f t="shared" si="65"/>
        <v/>
      </c>
      <c r="AB1315" s="207"/>
      <c r="AC1315" s="205"/>
      <c r="AD1315" s="26"/>
      <c r="AE1315" s="54" t="str">
        <f t="shared" si="66"/>
        <v/>
      </c>
      <c r="AF1315" s="54"/>
      <c r="AG1315" s="54"/>
      <c r="AH1315" s="54"/>
      <c r="AI1315" s="54"/>
      <c r="AJ1315" s="54"/>
      <c r="AK1315" s="54"/>
      <c r="AL1315" s="54"/>
      <c r="AM1315" s="54"/>
      <c r="AN1315" s="54"/>
      <c r="AO1315" s="54"/>
      <c r="AP1315" s="54"/>
    </row>
    <row r="1316" spans="1:42" x14ac:dyDescent="0.25">
      <c r="A1316" s="205"/>
      <c r="F1316" s="33" t="str">
        <f>IFERROR(VLOOKUP(D1316,'Tabelas auxiliares'!$A$3:$B$62,2,FALSE),"")</f>
        <v/>
      </c>
      <c r="G1316" s="33" t="str">
        <f>IFERROR(VLOOKUP($B1316,'Tabelas auxiliares'!$A$66:$C$106,2,FALSE),"")</f>
        <v/>
      </c>
      <c r="H1316" s="33" t="str">
        <f>IFERROR(VLOOKUP($B1316,'Tabelas auxiliares'!$A$66:$C$106,3,FALSE),"")</f>
        <v/>
      </c>
      <c r="I1316" s="205"/>
      <c r="J1316" s="205"/>
      <c r="K1316" s="205"/>
      <c r="L1316" s="205"/>
      <c r="M1316" s="205"/>
      <c r="N1316" s="205"/>
      <c r="O1316" s="205"/>
      <c r="P1316" s="205"/>
      <c r="Q1316" s="205"/>
      <c r="R1316" s="205"/>
      <c r="S1316" s="205"/>
      <c r="T1316" s="205"/>
      <c r="U1316" s="205"/>
      <c r="V1316" s="205"/>
      <c r="W1316" s="205"/>
      <c r="X1316" s="205"/>
      <c r="Y1316" s="33" t="str">
        <f t="shared" si="64"/>
        <v/>
      </c>
      <c r="Z1316" s="33" t="str">
        <f>IF(T1316="","",IF(AND(T1316&lt;&gt;'Tabelas auxiliares'!$B$240,T1316&lt;&gt;'Tabelas auxiliares'!$B$241,T1316&lt;&gt;'Tabelas auxiliares'!$C$240,T1316&lt;&gt;'Tabelas auxiliares'!$C$241,T1316&lt;&gt;'Tabelas auxiliares'!$D$240),"FOLHA DE PESSOAL",IF(Y1316='Tabelas auxiliares'!$A$241,"CUSTEIO",IF(Y1316='Tabelas auxiliares'!$A$240,"INVESTIMENTO","ERRO - VERIFICAR"))))</f>
        <v/>
      </c>
      <c r="AA1316" s="46" t="str">
        <f t="shared" si="65"/>
        <v/>
      </c>
      <c r="AB1316" s="207"/>
      <c r="AC1316" s="205"/>
      <c r="AD1316" s="26"/>
      <c r="AE1316" s="54" t="str">
        <f t="shared" si="66"/>
        <v/>
      </c>
      <c r="AF1316" s="54"/>
      <c r="AG1316" s="54"/>
      <c r="AH1316" s="54"/>
      <c r="AI1316" s="54"/>
      <c r="AJ1316" s="54"/>
      <c r="AK1316" s="54"/>
      <c r="AL1316" s="54"/>
      <c r="AM1316" s="54"/>
      <c r="AN1316" s="54"/>
      <c r="AO1316" s="54"/>
      <c r="AP1316" s="54"/>
    </row>
    <row r="1317" spans="1:42" x14ac:dyDescent="0.25">
      <c r="A1317" s="205"/>
      <c r="F1317" s="33" t="str">
        <f>IFERROR(VLOOKUP(D1317,'Tabelas auxiliares'!$A$3:$B$62,2,FALSE),"")</f>
        <v/>
      </c>
      <c r="G1317" s="33" t="str">
        <f>IFERROR(VLOOKUP($B1317,'Tabelas auxiliares'!$A$66:$C$106,2,FALSE),"")</f>
        <v/>
      </c>
      <c r="H1317" s="33" t="str">
        <f>IFERROR(VLOOKUP($B1317,'Tabelas auxiliares'!$A$66:$C$106,3,FALSE),"")</f>
        <v/>
      </c>
      <c r="I1317" s="205"/>
      <c r="J1317" s="205"/>
      <c r="K1317" s="205"/>
      <c r="L1317" s="205"/>
      <c r="M1317" s="205"/>
      <c r="N1317" s="205"/>
      <c r="O1317" s="205"/>
      <c r="P1317" s="205"/>
      <c r="Q1317" s="205"/>
      <c r="R1317" s="205"/>
      <c r="S1317" s="205"/>
      <c r="T1317" s="205"/>
      <c r="U1317" s="205"/>
      <c r="V1317" s="205"/>
      <c r="W1317" s="205"/>
      <c r="X1317" s="205"/>
      <c r="Y1317" s="33" t="str">
        <f t="shared" si="64"/>
        <v/>
      </c>
      <c r="Z1317" s="33" t="str">
        <f>IF(T1317="","",IF(AND(T1317&lt;&gt;'Tabelas auxiliares'!$B$240,T1317&lt;&gt;'Tabelas auxiliares'!$B$241,T1317&lt;&gt;'Tabelas auxiliares'!$C$240,T1317&lt;&gt;'Tabelas auxiliares'!$C$241,T1317&lt;&gt;'Tabelas auxiliares'!$D$240),"FOLHA DE PESSOAL",IF(Y1317='Tabelas auxiliares'!$A$241,"CUSTEIO",IF(Y1317='Tabelas auxiliares'!$A$240,"INVESTIMENTO","ERRO - VERIFICAR"))))</f>
        <v/>
      </c>
      <c r="AA1317" s="46" t="str">
        <f t="shared" si="65"/>
        <v/>
      </c>
      <c r="AB1317" s="207"/>
      <c r="AC1317" s="205"/>
      <c r="AD1317" s="26"/>
      <c r="AE1317" s="54" t="str">
        <f t="shared" si="66"/>
        <v/>
      </c>
      <c r="AF1317" s="54"/>
      <c r="AG1317" s="54"/>
      <c r="AH1317" s="54"/>
      <c r="AI1317" s="54"/>
      <c r="AJ1317" s="54"/>
      <c r="AK1317" s="54"/>
      <c r="AL1317" s="54"/>
      <c r="AM1317" s="54"/>
      <c r="AN1317" s="54"/>
      <c r="AO1317" s="54"/>
      <c r="AP1317" s="54"/>
    </row>
    <row r="1318" spans="1:42" x14ac:dyDescent="0.25">
      <c r="A1318" s="205"/>
      <c r="F1318" s="33" t="str">
        <f>IFERROR(VLOOKUP(D1318,'Tabelas auxiliares'!$A$3:$B$62,2,FALSE),"")</f>
        <v/>
      </c>
      <c r="G1318" s="33" t="str">
        <f>IFERROR(VLOOKUP($B1318,'Tabelas auxiliares'!$A$66:$C$106,2,FALSE),"")</f>
        <v/>
      </c>
      <c r="H1318" s="33" t="str">
        <f>IFERROR(VLOOKUP($B1318,'Tabelas auxiliares'!$A$66:$C$106,3,FALSE),"")</f>
        <v/>
      </c>
      <c r="I1318" s="205"/>
      <c r="J1318" s="205"/>
      <c r="K1318" s="205"/>
      <c r="L1318" s="205"/>
      <c r="M1318" s="205"/>
      <c r="N1318" s="205"/>
      <c r="O1318" s="205"/>
      <c r="P1318" s="205"/>
      <c r="Q1318" s="205"/>
      <c r="R1318" s="205"/>
      <c r="S1318" s="205"/>
      <c r="T1318" s="205"/>
      <c r="U1318" s="205"/>
      <c r="V1318" s="205"/>
      <c r="W1318" s="205"/>
      <c r="X1318" s="205"/>
      <c r="Y1318" s="33" t="str">
        <f t="shared" si="64"/>
        <v/>
      </c>
      <c r="Z1318" s="33" t="str">
        <f>IF(T1318="","",IF(AND(T1318&lt;&gt;'Tabelas auxiliares'!$B$240,T1318&lt;&gt;'Tabelas auxiliares'!$B$241,T1318&lt;&gt;'Tabelas auxiliares'!$C$240,T1318&lt;&gt;'Tabelas auxiliares'!$C$241,T1318&lt;&gt;'Tabelas auxiliares'!$D$240),"FOLHA DE PESSOAL",IF(Y1318='Tabelas auxiliares'!$A$241,"CUSTEIO",IF(Y1318='Tabelas auxiliares'!$A$240,"INVESTIMENTO","ERRO - VERIFICAR"))))</f>
        <v/>
      </c>
      <c r="AA1318" s="46" t="str">
        <f t="shared" si="65"/>
        <v/>
      </c>
      <c r="AB1318" s="207"/>
      <c r="AC1318" s="205"/>
      <c r="AD1318" s="26"/>
      <c r="AE1318" s="54" t="str">
        <f t="shared" si="66"/>
        <v/>
      </c>
      <c r="AF1318" s="54"/>
      <c r="AG1318" s="54"/>
      <c r="AH1318" s="54"/>
      <c r="AI1318" s="54"/>
      <c r="AJ1318" s="54"/>
      <c r="AK1318" s="54"/>
      <c r="AL1318" s="54"/>
      <c r="AM1318" s="54"/>
      <c r="AN1318" s="54"/>
      <c r="AO1318" s="54"/>
      <c r="AP1318" s="54"/>
    </row>
    <row r="1319" spans="1:42" x14ac:dyDescent="0.25">
      <c r="A1319" s="205"/>
      <c r="F1319" s="33" t="str">
        <f>IFERROR(VLOOKUP(D1319,'Tabelas auxiliares'!$A$3:$B$62,2,FALSE),"")</f>
        <v/>
      </c>
      <c r="G1319" s="33" t="str">
        <f>IFERROR(VLOOKUP($B1319,'Tabelas auxiliares'!$A$66:$C$106,2,FALSE),"")</f>
        <v/>
      </c>
      <c r="H1319" s="33" t="str">
        <f>IFERROR(VLOOKUP($B1319,'Tabelas auxiliares'!$A$66:$C$106,3,FALSE),"")</f>
        <v/>
      </c>
      <c r="I1319" s="205"/>
      <c r="J1319" s="205"/>
      <c r="K1319" s="205"/>
      <c r="L1319" s="205"/>
      <c r="M1319" s="205"/>
      <c r="N1319" s="205"/>
      <c r="O1319" s="205"/>
      <c r="P1319" s="205"/>
      <c r="Q1319" s="205"/>
      <c r="R1319" s="205"/>
      <c r="S1319" s="205"/>
      <c r="T1319" s="205"/>
      <c r="U1319" s="205"/>
      <c r="V1319" s="205"/>
      <c r="W1319" s="205"/>
      <c r="X1319" s="205"/>
      <c r="Y1319" s="33" t="str">
        <f t="shared" si="64"/>
        <v/>
      </c>
      <c r="Z1319" s="33" t="str">
        <f>IF(T1319="","",IF(AND(T1319&lt;&gt;'Tabelas auxiliares'!$B$240,T1319&lt;&gt;'Tabelas auxiliares'!$B$241,T1319&lt;&gt;'Tabelas auxiliares'!$C$240,T1319&lt;&gt;'Tabelas auxiliares'!$C$241,T1319&lt;&gt;'Tabelas auxiliares'!$D$240),"FOLHA DE PESSOAL",IF(Y1319='Tabelas auxiliares'!$A$241,"CUSTEIO",IF(Y1319='Tabelas auxiliares'!$A$240,"INVESTIMENTO","ERRO - VERIFICAR"))))</f>
        <v/>
      </c>
      <c r="AA1319" s="46" t="str">
        <f t="shared" si="65"/>
        <v/>
      </c>
      <c r="AB1319" s="207"/>
      <c r="AC1319" s="205"/>
      <c r="AD1319" s="26"/>
      <c r="AE1319" s="54" t="str">
        <f t="shared" si="66"/>
        <v/>
      </c>
      <c r="AF1319" s="54"/>
      <c r="AG1319" s="54"/>
      <c r="AH1319" s="54"/>
      <c r="AI1319" s="54"/>
      <c r="AJ1319" s="54"/>
      <c r="AK1319" s="54"/>
      <c r="AL1319" s="54"/>
      <c r="AM1319" s="54"/>
      <c r="AN1319" s="54"/>
      <c r="AO1319" s="54"/>
      <c r="AP1319" s="54"/>
    </row>
    <row r="1320" spans="1:42" x14ac:dyDescent="0.25">
      <c r="A1320" s="205"/>
      <c r="F1320" s="33" t="str">
        <f>IFERROR(VLOOKUP(D1320,'Tabelas auxiliares'!$A$3:$B$62,2,FALSE),"")</f>
        <v/>
      </c>
      <c r="G1320" s="33" t="str">
        <f>IFERROR(VLOOKUP($B1320,'Tabelas auxiliares'!$A$66:$C$106,2,FALSE),"")</f>
        <v/>
      </c>
      <c r="H1320" s="33" t="str">
        <f>IFERROR(VLOOKUP($B1320,'Tabelas auxiliares'!$A$66:$C$106,3,FALSE),"")</f>
        <v/>
      </c>
      <c r="I1320" s="205"/>
      <c r="J1320" s="205"/>
      <c r="K1320" s="205"/>
      <c r="L1320" s="205"/>
      <c r="M1320" s="205"/>
      <c r="N1320" s="205"/>
      <c r="O1320" s="205"/>
      <c r="P1320" s="205"/>
      <c r="Q1320" s="205"/>
      <c r="R1320" s="205"/>
      <c r="S1320" s="205"/>
      <c r="T1320" s="205"/>
      <c r="U1320" s="205"/>
      <c r="V1320" s="205"/>
      <c r="W1320" s="205"/>
      <c r="X1320" s="205"/>
      <c r="Y1320" s="33" t="str">
        <f t="shared" si="64"/>
        <v/>
      </c>
      <c r="Z1320" s="33" t="str">
        <f>IF(T1320="","",IF(AND(T1320&lt;&gt;'Tabelas auxiliares'!$B$240,T1320&lt;&gt;'Tabelas auxiliares'!$B$241,T1320&lt;&gt;'Tabelas auxiliares'!$C$240,T1320&lt;&gt;'Tabelas auxiliares'!$C$241,T1320&lt;&gt;'Tabelas auxiliares'!$D$240),"FOLHA DE PESSOAL",IF(Y1320='Tabelas auxiliares'!$A$241,"CUSTEIO",IF(Y1320='Tabelas auxiliares'!$A$240,"INVESTIMENTO","ERRO - VERIFICAR"))))</f>
        <v/>
      </c>
      <c r="AA1320" s="46" t="str">
        <f t="shared" si="65"/>
        <v/>
      </c>
      <c r="AB1320" s="207"/>
      <c r="AC1320" s="205"/>
      <c r="AD1320" s="26"/>
      <c r="AE1320" s="54" t="str">
        <f t="shared" si="66"/>
        <v/>
      </c>
      <c r="AF1320" s="54"/>
      <c r="AG1320" s="54"/>
      <c r="AH1320" s="54"/>
      <c r="AI1320" s="54"/>
      <c r="AJ1320" s="54"/>
      <c r="AK1320" s="54"/>
      <c r="AL1320" s="54"/>
      <c r="AM1320" s="54"/>
      <c r="AN1320" s="54"/>
      <c r="AO1320" s="54"/>
      <c r="AP1320" s="54"/>
    </row>
    <row r="1321" spans="1:42" x14ac:dyDescent="0.25">
      <c r="A1321" s="205"/>
      <c r="F1321" s="33" t="str">
        <f>IFERROR(VLOOKUP(D1321,'Tabelas auxiliares'!$A$3:$B$62,2,FALSE),"")</f>
        <v/>
      </c>
      <c r="G1321" s="33" t="str">
        <f>IFERROR(VLOOKUP($B1321,'Tabelas auxiliares'!$A$66:$C$106,2,FALSE),"")</f>
        <v/>
      </c>
      <c r="H1321" s="33" t="str">
        <f>IFERROR(VLOOKUP($B1321,'Tabelas auxiliares'!$A$66:$C$106,3,FALSE),"")</f>
        <v/>
      </c>
      <c r="I1321" s="205"/>
      <c r="J1321" s="205"/>
      <c r="K1321" s="205"/>
      <c r="L1321" s="205"/>
      <c r="M1321" s="205"/>
      <c r="N1321" s="205"/>
      <c r="O1321" s="205"/>
      <c r="P1321" s="205"/>
      <c r="Q1321" s="205"/>
      <c r="R1321" s="205"/>
      <c r="S1321" s="205"/>
      <c r="T1321" s="205"/>
      <c r="U1321" s="205"/>
      <c r="V1321" s="205"/>
      <c r="W1321" s="205"/>
      <c r="X1321" s="205"/>
      <c r="Y1321" s="33" t="str">
        <f t="shared" ref="Y1321:Y1334" si="67">LEFT(V1321,1)</f>
        <v/>
      </c>
      <c r="Z1321" s="33" t="str">
        <f>IF(T1321="","",IF(AND(T1321&lt;&gt;'Tabelas auxiliares'!$B$240,T1321&lt;&gt;'Tabelas auxiliares'!$B$241,T1321&lt;&gt;'Tabelas auxiliares'!$C$240,T1321&lt;&gt;'Tabelas auxiliares'!$C$241,T1321&lt;&gt;'Tabelas auxiliares'!$D$240),"FOLHA DE PESSOAL",IF(Y1321='Tabelas auxiliares'!$A$241,"CUSTEIO",IF(Y1321='Tabelas auxiliares'!$A$240,"INVESTIMENTO","ERRO - VERIFICAR"))))</f>
        <v/>
      </c>
      <c r="AA1321" s="46" t="str">
        <f t="shared" ref="AA1321:AA1334" si="68">IF(AB1321+AC1321+AD1321&lt;&gt;0,AB1321+AC1321+AD1321,"")</f>
        <v/>
      </c>
      <c r="AB1321" s="207"/>
      <c r="AC1321" s="205"/>
      <c r="AD1321" s="26"/>
      <c r="AE1321" s="54" t="str">
        <f t="shared" si="66"/>
        <v/>
      </c>
      <c r="AF1321" s="54"/>
      <c r="AG1321" s="54"/>
      <c r="AH1321" s="54"/>
      <c r="AI1321" s="54"/>
      <c r="AJ1321" s="54"/>
      <c r="AK1321" s="54"/>
      <c r="AL1321" s="54"/>
      <c r="AM1321" s="54"/>
      <c r="AN1321" s="54"/>
      <c r="AO1321" s="54"/>
      <c r="AP1321" s="54"/>
    </row>
    <row r="1322" spans="1:42" x14ac:dyDescent="0.25">
      <c r="A1322" s="205"/>
      <c r="F1322" s="33" t="str">
        <f>IFERROR(VLOOKUP(D1322,'Tabelas auxiliares'!$A$3:$B$62,2,FALSE),"")</f>
        <v/>
      </c>
      <c r="G1322" s="33" t="str">
        <f>IFERROR(VLOOKUP($B1322,'Tabelas auxiliares'!$A$66:$C$106,2,FALSE),"")</f>
        <v/>
      </c>
      <c r="H1322" s="33" t="str">
        <f>IFERROR(VLOOKUP($B1322,'Tabelas auxiliares'!$A$66:$C$106,3,FALSE),"")</f>
        <v/>
      </c>
      <c r="I1322" s="205"/>
      <c r="J1322" s="205"/>
      <c r="K1322" s="205"/>
      <c r="L1322" s="205"/>
      <c r="M1322" s="205"/>
      <c r="N1322" s="205"/>
      <c r="O1322" s="205"/>
      <c r="P1322" s="205"/>
      <c r="Q1322" s="205"/>
      <c r="R1322" s="205"/>
      <c r="S1322" s="205"/>
      <c r="T1322" s="205"/>
      <c r="U1322" s="205"/>
      <c r="V1322" s="205"/>
      <c r="W1322" s="205"/>
      <c r="X1322" s="205"/>
      <c r="Y1322" s="33" t="str">
        <f t="shared" si="67"/>
        <v/>
      </c>
      <c r="Z1322" s="33" t="str">
        <f>IF(T1322="","",IF(AND(T1322&lt;&gt;'Tabelas auxiliares'!$B$240,T1322&lt;&gt;'Tabelas auxiliares'!$B$241,T1322&lt;&gt;'Tabelas auxiliares'!$C$240,T1322&lt;&gt;'Tabelas auxiliares'!$C$241,T1322&lt;&gt;'Tabelas auxiliares'!$D$240),"FOLHA DE PESSOAL",IF(Y1322='Tabelas auxiliares'!$A$241,"CUSTEIO",IF(Y1322='Tabelas auxiliares'!$A$240,"INVESTIMENTO","ERRO - VERIFICAR"))))</f>
        <v/>
      </c>
      <c r="AA1322" s="46" t="str">
        <f t="shared" si="68"/>
        <v/>
      </c>
      <c r="AB1322" s="207"/>
      <c r="AC1322" s="205"/>
      <c r="AD1322" s="26"/>
      <c r="AE1322" s="54" t="str">
        <f t="shared" si="66"/>
        <v/>
      </c>
      <c r="AF1322" s="54"/>
      <c r="AG1322" s="54"/>
      <c r="AH1322" s="54"/>
      <c r="AI1322" s="54"/>
      <c r="AJ1322" s="54"/>
      <c r="AK1322" s="54"/>
      <c r="AL1322" s="54"/>
      <c r="AM1322" s="54"/>
      <c r="AN1322" s="54"/>
      <c r="AO1322" s="54"/>
      <c r="AP1322" s="54"/>
    </row>
    <row r="1323" spans="1:42" x14ac:dyDescent="0.25">
      <c r="A1323" s="205"/>
      <c r="F1323" s="33" t="str">
        <f>IFERROR(VLOOKUP(D1323,'Tabelas auxiliares'!$A$3:$B$62,2,FALSE),"")</f>
        <v/>
      </c>
      <c r="G1323" s="33" t="str">
        <f>IFERROR(VLOOKUP($B1323,'Tabelas auxiliares'!$A$66:$C$106,2,FALSE),"")</f>
        <v/>
      </c>
      <c r="H1323" s="33" t="str">
        <f>IFERROR(VLOOKUP($B1323,'Tabelas auxiliares'!$A$66:$C$106,3,FALSE),"")</f>
        <v/>
      </c>
      <c r="I1323" s="205"/>
      <c r="J1323" s="205"/>
      <c r="K1323" s="205"/>
      <c r="L1323" s="205"/>
      <c r="M1323" s="205"/>
      <c r="N1323" s="205"/>
      <c r="O1323" s="205"/>
      <c r="P1323" s="205"/>
      <c r="Q1323" s="205"/>
      <c r="R1323" s="205"/>
      <c r="S1323" s="205"/>
      <c r="T1323" s="205"/>
      <c r="U1323" s="205"/>
      <c r="V1323" s="205"/>
      <c r="W1323" s="205"/>
      <c r="X1323" s="205"/>
      <c r="Y1323" s="33" t="str">
        <f t="shared" si="67"/>
        <v/>
      </c>
      <c r="Z1323" s="33" t="str">
        <f>IF(T1323="","",IF(AND(T1323&lt;&gt;'Tabelas auxiliares'!$B$240,T1323&lt;&gt;'Tabelas auxiliares'!$B$241,T1323&lt;&gt;'Tabelas auxiliares'!$C$240,T1323&lt;&gt;'Tabelas auxiliares'!$C$241,T1323&lt;&gt;'Tabelas auxiliares'!$D$240),"FOLHA DE PESSOAL",IF(Y1323='Tabelas auxiliares'!$A$241,"CUSTEIO",IF(Y1323='Tabelas auxiliares'!$A$240,"INVESTIMENTO","ERRO - VERIFICAR"))))</f>
        <v/>
      </c>
      <c r="AA1323" s="46" t="str">
        <f t="shared" si="68"/>
        <v/>
      </c>
      <c r="AB1323" s="207"/>
      <c r="AC1323" s="205"/>
      <c r="AD1323" s="26"/>
      <c r="AE1323" s="54" t="str">
        <f t="shared" si="66"/>
        <v/>
      </c>
      <c r="AF1323" s="54"/>
      <c r="AG1323" s="54"/>
      <c r="AH1323" s="54"/>
      <c r="AI1323" s="54"/>
      <c r="AJ1323" s="54"/>
      <c r="AK1323" s="54"/>
      <c r="AL1323" s="54"/>
      <c r="AM1323" s="54"/>
      <c r="AN1323" s="54"/>
      <c r="AO1323" s="54"/>
      <c r="AP1323" s="54"/>
    </row>
    <row r="1324" spans="1:42" x14ac:dyDescent="0.25">
      <c r="A1324" s="205"/>
      <c r="F1324" s="33" t="str">
        <f>IFERROR(VLOOKUP(D1324,'Tabelas auxiliares'!$A$3:$B$62,2,FALSE),"")</f>
        <v/>
      </c>
      <c r="G1324" s="33" t="str">
        <f>IFERROR(VLOOKUP($B1324,'Tabelas auxiliares'!$A$66:$C$106,2,FALSE),"")</f>
        <v/>
      </c>
      <c r="H1324" s="33" t="str">
        <f>IFERROR(VLOOKUP($B1324,'Tabelas auxiliares'!$A$66:$C$106,3,FALSE),"")</f>
        <v/>
      </c>
      <c r="I1324" s="205"/>
      <c r="J1324" s="205"/>
      <c r="K1324" s="205"/>
      <c r="L1324" s="205"/>
      <c r="M1324" s="205"/>
      <c r="N1324" s="205"/>
      <c r="O1324" s="205"/>
      <c r="P1324" s="205"/>
      <c r="Q1324" s="205"/>
      <c r="R1324" s="205"/>
      <c r="S1324" s="205"/>
      <c r="T1324" s="205"/>
      <c r="U1324" s="205"/>
      <c r="V1324" s="205"/>
      <c r="W1324" s="205"/>
      <c r="X1324" s="205"/>
      <c r="Y1324" s="33" t="str">
        <f t="shared" si="67"/>
        <v/>
      </c>
      <c r="Z1324" s="33" t="str">
        <f>IF(T1324="","",IF(AND(T1324&lt;&gt;'Tabelas auxiliares'!$B$240,T1324&lt;&gt;'Tabelas auxiliares'!$B$241,T1324&lt;&gt;'Tabelas auxiliares'!$C$240,T1324&lt;&gt;'Tabelas auxiliares'!$C$241,T1324&lt;&gt;'Tabelas auxiliares'!$D$240),"FOLHA DE PESSOAL",IF(Y1324='Tabelas auxiliares'!$A$241,"CUSTEIO",IF(Y1324='Tabelas auxiliares'!$A$240,"INVESTIMENTO","ERRO - VERIFICAR"))))</f>
        <v/>
      </c>
      <c r="AA1324" s="46" t="str">
        <f t="shared" si="68"/>
        <v/>
      </c>
      <c r="AB1324" s="207"/>
      <c r="AC1324" s="205"/>
      <c r="AD1324" s="26"/>
      <c r="AE1324" s="54" t="str">
        <f t="shared" si="66"/>
        <v/>
      </c>
      <c r="AF1324" s="54"/>
      <c r="AG1324" s="54"/>
      <c r="AH1324" s="54"/>
      <c r="AI1324" s="54"/>
      <c r="AJ1324" s="54"/>
      <c r="AK1324" s="54"/>
      <c r="AL1324" s="54"/>
      <c r="AM1324" s="54"/>
      <c r="AN1324" s="54"/>
      <c r="AO1324" s="54"/>
      <c r="AP1324" s="54"/>
    </row>
    <row r="1325" spans="1:42" x14ac:dyDescent="0.25">
      <c r="A1325" s="205"/>
      <c r="F1325" s="33" t="str">
        <f>IFERROR(VLOOKUP(D1325,'Tabelas auxiliares'!$A$3:$B$62,2,FALSE),"")</f>
        <v/>
      </c>
      <c r="G1325" s="33" t="str">
        <f>IFERROR(VLOOKUP($B1325,'Tabelas auxiliares'!$A$66:$C$106,2,FALSE),"")</f>
        <v/>
      </c>
      <c r="H1325" s="33" t="str">
        <f>IFERROR(VLOOKUP($B1325,'Tabelas auxiliares'!$A$66:$C$106,3,FALSE),"")</f>
        <v/>
      </c>
      <c r="I1325" s="205"/>
      <c r="J1325" s="205"/>
      <c r="K1325" s="205"/>
      <c r="L1325" s="205"/>
      <c r="M1325" s="205"/>
      <c r="N1325" s="205"/>
      <c r="O1325" s="205"/>
      <c r="P1325" s="205"/>
      <c r="Q1325" s="205"/>
      <c r="R1325" s="205"/>
      <c r="S1325" s="205"/>
      <c r="T1325" s="205"/>
      <c r="U1325" s="205"/>
      <c r="V1325" s="205"/>
      <c r="W1325" s="205"/>
      <c r="X1325" s="205"/>
      <c r="Y1325" s="33" t="str">
        <f t="shared" si="67"/>
        <v/>
      </c>
      <c r="Z1325" s="33" t="str">
        <f>IF(T1325="","",IF(AND(T1325&lt;&gt;'Tabelas auxiliares'!$B$240,T1325&lt;&gt;'Tabelas auxiliares'!$B$241,T1325&lt;&gt;'Tabelas auxiliares'!$C$240,T1325&lt;&gt;'Tabelas auxiliares'!$C$241,T1325&lt;&gt;'Tabelas auxiliares'!$D$240),"FOLHA DE PESSOAL",IF(Y1325='Tabelas auxiliares'!$A$241,"CUSTEIO",IF(Y1325='Tabelas auxiliares'!$A$240,"INVESTIMENTO","ERRO - VERIFICAR"))))</f>
        <v/>
      </c>
      <c r="AA1325" s="46" t="str">
        <f t="shared" si="68"/>
        <v/>
      </c>
      <c r="AB1325" s="207"/>
      <c r="AC1325" s="207"/>
      <c r="AD1325" s="26"/>
      <c r="AE1325" s="54" t="str">
        <f t="shared" si="66"/>
        <v/>
      </c>
      <c r="AF1325" s="54"/>
      <c r="AG1325" s="54"/>
      <c r="AH1325" s="54"/>
      <c r="AI1325" s="54"/>
      <c r="AJ1325" s="54"/>
      <c r="AK1325" s="54"/>
      <c r="AL1325" s="54"/>
      <c r="AM1325" s="54"/>
      <c r="AN1325" s="54"/>
      <c r="AO1325" s="54"/>
      <c r="AP1325" s="54"/>
    </row>
    <row r="1326" spans="1:42" x14ac:dyDescent="0.25">
      <c r="A1326" s="205"/>
      <c r="F1326" s="33" t="str">
        <f>IFERROR(VLOOKUP(D1326,'Tabelas auxiliares'!$A$3:$B$62,2,FALSE),"")</f>
        <v/>
      </c>
      <c r="G1326" s="33" t="str">
        <f>IFERROR(VLOOKUP($B1326,'Tabelas auxiliares'!$A$66:$C$106,2,FALSE),"")</f>
        <v/>
      </c>
      <c r="H1326" s="33" t="str">
        <f>IFERROR(VLOOKUP($B1326,'Tabelas auxiliares'!$A$66:$C$106,3,FALSE),"")</f>
        <v/>
      </c>
      <c r="I1326" s="205"/>
      <c r="J1326" s="205"/>
      <c r="K1326" s="205"/>
      <c r="L1326" s="205"/>
      <c r="M1326" s="205"/>
      <c r="N1326" s="205"/>
      <c r="O1326" s="205"/>
      <c r="P1326" s="205"/>
      <c r="Q1326" s="205"/>
      <c r="R1326" s="205"/>
      <c r="S1326" s="205"/>
      <c r="T1326" s="205"/>
      <c r="U1326" s="205"/>
      <c r="V1326" s="205"/>
      <c r="W1326" s="205"/>
      <c r="X1326" s="205"/>
      <c r="Y1326" s="33" t="str">
        <f t="shared" si="67"/>
        <v/>
      </c>
      <c r="Z1326" s="33" t="str">
        <f>IF(T1326="","",IF(AND(T1326&lt;&gt;'Tabelas auxiliares'!$B$240,T1326&lt;&gt;'Tabelas auxiliares'!$B$241,T1326&lt;&gt;'Tabelas auxiliares'!$C$240,T1326&lt;&gt;'Tabelas auxiliares'!$C$241,T1326&lt;&gt;'Tabelas auxiliares'!$D$240),"FOLHA DE PESSOAL",IF(Y1326='Tabelas auxiliares'!$A$241,"CUSTEIO",IF(Y1326='Tabelas auxiliares'!$A$240,"INVESTIMENTO","ERRO - VERIFICAR"))))</f>
        <v/>
      </c>
      <c r="AA1326" s="46" t="str">
        <f t="shared" si="68"/>
        <v/>
      </c>
      <c r="AB1326" s="207"/>
      <c r="AC1326" s="205"/>
      <c r="AD1326" s="26"/>
      <c r="AE1326" s="54" t="str">
        <f t="shared" si="66"/>
        <v/>
      </c>
      <c r="AF1326" s="54"/>
      <c r="AG1326" s="54"/>
      <c r="AH1326" s="54"/>
      <c r="AI1326" s="54"/>
      <c r="AJ1326" s="54"/>
      <c r="AK1326" s="54"/>
      <c r="AL1326" s="54"/>
      <c r="AM1326" s="54"/>
      <c r="AN1326" s="54"/>
      <c r="AO1326" s="54"/>
      <c r="AP1326" s="54"/>
    </row>
    <row r="1327" spans="1:42" x14ac:dyDescent="0.25">
      <c r="A1327" s="205"/>
      <c r="F1327" s="33" t="str">
        <f>IFERROR(VLOOKUP(D1327,'Tabelas auxiliares'!$A$3:$B$62,2,FALSE),"")</f>
        <v/>
      </c>
      <c r="G1327" s="33" t="str">
        <f>IFERROR(VLOOKUP($B1327,'Tabelas auxiliares'!$A$66:$C$106,2,FALSE),"")</f>
        <v/>
      </c>
      <c r="H1327" s="33" t="str">
        <f>IFERROR(VLOOKUP($B1327,'Tabelas auxiliares'!$A$66:$C$106,3,FALSE),"")</f>
        <v/>
      </c>
      <c r="I1327" s="205"/>
      <c r="J1327" s="205"/>
      <c r="K1327" s="205"/>
      <c r="L1327" s="205"/>
      <c r="M1327" s="205"/>
      <c r="N1327" s="205"/>
      <c r="O1327" s="205"/>
      <c r="P1327" s="205"/>
      <c r="Q1327" s="205"/>
      <c r="R1327" s="205"/>
      <c r="S1327" s="205"/>
      <c r="T1327" s="205"/>
      <c r="U1327" s="205"/>
      <c r="V1327" s="205"/>
      <c r="W1327" s="205"/>
      <c r="X1327" s="205"/>
      <c r="Y1327" s="33" t="str">
        <f t="shared" si="67"/>
        <v/>
      </c>
      <c r="Z1327" s="33" t="str">
        <f>IF(T1327="","",IF(AND(T1327&lt;&gt;'Tabelas auxiliares'!$B$240,T1327&lt;&gt;'Tabelas auxiliares'!$B$241,T1327&lt;&gt;'Tabelas auxiliares'!$C$240,T1327&lt;&gt;'Tabelas auxiliares'!$C$241,T1327&lt;&gt;'Tabelas auxiliares'!$D$240),"FOLHA DE PESSOAL",IF(Y1327='Tabelas auxiliares'!$A$241,"CUSTEIO",IF(Y1327='Tabelas auxiliares'!$A$240,"INVESTIMENTO","ERRO - VERIFICAR"))))</f>
        <v/>
      </c>
      <c r="AA1327" s="46" t="str">
        <f t="shared" si="68"/>
        <v/>
      </c>
      <c r="AB1327" s="207"/>
      <c r="AC1327" s="205"/>
      <c r="AD1327" s="26"/>
      <c r="AE1327" s="54" t="str">
        <f t="shared" si="66"/>
        <v/>
      </c>
      <c r="AF1327" s="54"/>
      <c r="AG1327" s="54"/>
      <c r="AH1327" s="54"/>
      <c r="AI1327" s="54"/>
      <c r="AJ1327" s="54"/>
      <c r="AK1327" s="54"/>
      <c r="AL1327" s="54"/>
      <c r="AM1327" s="54"/>
      <c r="AN1327" s="54"/>
      <c r="AO1327" s="54"/>
      <c r="AP1327" s="54"/>
    </row>
    <row r="1328" spans="1:42" x14ac:dyDescent="0.25">
      <c r="A1328" s="205"/>
      <c r="F1328" s="33" t="str">
        <f>IFERROR(VLOOKUP(D1328,'Tabelas auxiliares'!$A$3:$B$62,2,FALSE),"")</f>
        <v/>
      </c>
      <c r="G1328" s="33" t="str">
        <f>IFERROR(VLOOKUP($B1328,'Tabelas auxiliares'!$A$66:$C$106,2,FALSE),"")</f>
        <v/>
      </c>
      <c r="H1328" s="33" t="str">
        <f>IFERROR(VLOOKUP($B1328,'Tabelas auxiliares'!$A$66:$C$106,3,FALSE),"")</f>
        <v/>
      </c>
      <c r="I1328" s="205"/>
      <c r="J1328" s="205"/>
      <c r="K1328" s="205"/>
      <c r="L1328" s="205"/>
      <c r="M1328" s="205"/>
      <c r="N1328" s="205"/>
      <c r="O1328" s="205"/>
      <c r="P1328" s="205"/>
      <c r="Q1328" s="205"/>
      <c r="R1328" s="205"/>
      <c r="S1328" s="205"/>
      <c r="T1328" s="205"/>
      <c r="U1328" s="205"/>
      <c r="V1328" s="205"/>
      <c r="W1328" s="205"/>
      <c r="X1328" s="205"/>
      <c r="Y1328" s="33" t="str">
        <f t="shared" si="67"/>
        <v/>
      </c>
      <c r="Z1328" s="33" t="str">
        <f>IF(T1328="","",IF(AND(T1328&lt;&gt;'Tabelas auxiliares'!$B$240,T1328&lt;&gt;'Tabelas auxiliares'!$B$241,T1328&lt;&gt;'Tabelas auxiliares'!$C$240,T1328&lt;&gt;'Tabelas auxiliares'!$C$241,T1328&lt;&gt;'Tabelas auxiliares'!$D$240),"FOLHA DE PESSOAL",IF(Y1328='Tabelas auxiliares'!$A$241,"CUSTEIO",IF(Y1328='Tabelas auxiliares'!$A$240,"INVESTIMENTO","ERRO - VERIFICAR"))))</f>
        <v/>
      </c>
      <c r="AA1328" s="46" t="str">
        <f t="shared" si="68"/>
        <v/>
      </c>
      <c r="AB1328" s="207"/>
      <c r="AC1328" s="205"/>
      <c r="AD1328" s="26"/>
      <c r="AE1328" s="54" t="str">
        <f t="shared" si="66"/>
        <v/>
      </c>
      <c r="AF1328" s="54"/>
      <c r="AG1328" s="54"/>
      <c r="AH1328" s="54"/>
      <c r="AI1328" s="54"/>
      <c r="AJ1328" s="54"/>
      <c r="AK1328" s="54"/>
      <c r="AL1328" s="54"/>
      <c r="AM1328" s="54"/>
      <c r="AN1328" s="54"/>
      <c r="AO1328" s="54"/>
      <c r="AP1328" s="54"/>
    </row>
    <row r="1329" spans="1:42" x14ac:dyDescent="0.25">
      <c r="A1329" s="205"/>
      <c r="F1329" s="33" t="str">
        <f>IFERROR(VLOOKUP(D1329,'Tabelas auxiliares'!$A$3:$B$62,2,FALSE),"")</f>
        <v/>
      </c>
      <c r="G1329" s="33" t="str">
        <f>IFERROR(VLOOKUP($B1329,'Tabelas auxiliares'!$A$66:$C$106,2,FALSE),"")</f>
        <v/>
      </c>
      <c r="H1329" s="33" t="str">
        <f>IFERROR(VLOOKUP($B1329,'Tabelas auxiliares'!$A$66:$C$106,3,FALSE),"")</f>
        <v/>
      </c>
      <c r="I1329" s="205"/>
      <c r="J1329" s="205"/>
      <c r="K1329" s="205"/>
      <c r="L1329" s="205"/>
      <c r="M1329" s="205"/>
      <c r="N1329" s="205"/>
      <c r="O1329" s="205"/>
      <c r="P1329" s="205"/>
      <c r="Q1329" s="205"/>
      <c r="R1329" s="205"/>
      <c r="S1329" s="205"/>
      <c r="T1329" s="205"/>
      <c r="U1329" s="205"/>
      <c r="V1329" s="205"/>
      <c r="W1329" s="205"/>
      <c r="X1329" s="205"/>
      <c r="Y1329" s="33" t="str">
        <f t="shared" si="67"/>
        <v/>
      </c>
      <c r="Z1329" s="33" t="str">
        <f>IF(T1329="","",IF(AND(T1329&lt;&gt;'Tabelas auxiliares'!$B$240,T1329&lt;&gt;'Tabelas auxiliares'!$B$241,T1329&lt;&gt;'Tabelas auxiliares'!$C$240,T1329&lt;&gt;'Tabelas auxiliares'!$C$241,T1329&lt;&gt;'Tabelas auxiliares'!$D$240),"FOLHA DE PESSOAL",IF(Y1329='Tabelas auxiliares'!$A$241,"CUSTEIO",IF(Y1329='Tabelas auxiliares'!$A$240,"INVESTIMENTO","ERRO - VERIFICAR"))))</f>
        <v/>
      </c>
      <c r="AA1329" s="46" t="str">
        <f t="shared" si="68"/>
        <v/>
      </c>
      <c r="AB1329" s="207"/>
      <c r="AC1329" s="205"/>
      <c r="AD1329" s="26"/>
      <c r="AE1329" s="54" t="str">
        <f t="shared" si="66"/>
        <v/>
      </c>
      <c r="AF1329" s="54"/>
      <c r="AG1329" s="54"/>
      <c r="AH1329" s="54"/>
      <c r="AI1329" s="54"/>
      <c r="AJ1329" s="54"/>
      <c r="AK1329" s="54"/>
      <c r="AL1329" s="54"/>
      <c r="AM1329" s="54"/>
      <c r="AN1329" s="54"/>
      <c r="AO1329" s="54"/>
      <c r="AP1329" s="54"/>
    </row>
    <row r="1330" spans="1:42" x14ac:dyDescent="0.25">
      <c r="A1330" s="205"/>
      <c r="F1330" s="33" t="str">
        <f>IFERROR(VLOOKUP(D1330,'Tabelas auxiliares'!$A$3:$B$62,2,FALSE),"")</f>
        <v/>
      </c>
      <c r="G1330" s="33" t="str">
        <f>IFERROR(VLOOKUP($B1330,'Tabelas auxiliares'!$A$66:$C$106,2,FALSE),"")</f>
        <v/>
      </c>
      <c r="H1330" s="33" t="str">
        <f>IFERROR(VLOOKUP($B1330,'Tabelas auxiliares'!$A$66:$C$106,3,FALSE),"")</f>
        <v/>
      </c>
      <c r="I1330" s="205"/>
      <c r="J1330" s="205"/>
      <c r="K1330" s="205"/>
      <c r="L1330" s="205"/>
      <c r="M1330" s="205"/>
      <c r="N1330" s="205"/>
      <c r="O1330" s="205"/>
      <c r="P1330" s="205"/>
      <c r="Q1330" s="205"/>
      <c r="R1330" s="205"/>
      <c r="S1330" s="205"/>
      <c r="T1330" s="205"/>
      <c r="U1330" s="205"/>
      <c r="V1330" s="205"/>
      <c r="W1330" s="205"/>
      <c r="X1330" s="205"/>
      <c r="Y1330" s="33" t="str">
        <f t="shared" si="67"/>
        <v/>
      </c>
      <c r="Z1330" s="33" t="str">
        <f>IF(T1330="","",IF(AND(T1330&lt;&gt;'Tabelas auxiliares'!$B$240,T1330&lt;&gt;'Tabelas auxiliares'!$B$241,T1330&lt;&gt;'Tabelas auxiliares'!$C$240,T1330&lt;&gt;'Tabelas auxiliares'!$C$241,T1330&lt;&gt;'Tabelas auxiliares'!$D$240),"FOLHA DE PESSOAL",IF(Y1330='Tabelas auxiliares'!$A$241,"CUSTEIO",IF(Y1330='Tabelas auxiliares'!$A$240,"INVESTIMENTO","ERRO - VERIFICAR"))))</f>
        <v/>
      </c>
      <c r="AA1330" s="46" t="str">
        <f t="shared" si="68"/>
        <v/>
      </c>
      <c r="AB1330" s="207"/>
      <c r="AC1330" s="205"/>
      <c r="AD1330" s="26"/>
      <c r="AE1330" s="54" t="str">
        <f t="shared" si="66"/>
        <v/>
      </c>
      <c r="AF1330" s="54"/>
      <c r="AG1330" s="54"/>
      <c r="AH1330" s="54"/>
      <c r="AI1330" s="54"/>
      <c r="AJ1330" s="54"/>
      <c r="AK1330" s="54"/>
      <c r="AL1330" s="54"/>
      <c r="AM1330" s="54"/>
      <c r="AN1330" s="54"/>
      <c r="AO1330" s="54"/>
      <c r="AP1330" s="54"/>
    </row>
    <row r="1331" spans="1:42" x14ac:dyDescent="0.25">
      <c r="A1331" s="205"/>
      <c r="F1331" s="33" t="str">
        <f>IFERROR(VLOOKUP(D1331,'Tabelas auxiliares'!$A$3:$B$62,2,FALSE),"")</f>
        <v/>
      </c>
      <c r="G1331" s="33" t="str">
        <f>IFERROR(VLOOKUP($B1331,'Tabelas auxiliares'!$A$66:$C$106,2,FALSE),"")</f>
        <v/>
      </c>
      <c r="H1331" s="33" t="str">
        <f>IFERROR(VLOOKUP($B1331,'Tabelas auxiliares'!$A$66:$C$106,3,FALSE),"")</f>
        <v/>
      </c>
      <c r="I1331" s="205"/>
      <c r="J1331" s="205"/>
      <c r="K1331" s="205"/>
      <c r="L1331" s="205"/>
      <c r="M1331" s="205"/>
      <c r="N1331" s="205"/>
      <c r="O1331" s="205"/>
      <c r="P1331" s="205"/>
      <c r="Q1331" s="205"/>
      <c r="R1331" s="205"/>
      <c r="S1331" s="205"/>
      <c r="T1331" s="205"/>
      <c r="U1331" s="205"/>
      <c r="V1331" s="205"/>
      <c r="W1331" s="205"/>
      <c r="X1331" s="205"/>
      <c r="Y1331" s="33" t="str">
        <f t="shared" si="67"/>
        <v/>
      </c>
      <c r="Z1331" s="33" t="str">
        <f>IF(T1331="","",IF(AND(T1331&lt;&gt;'Tabelas auxiliares'!$B$240,T1331&lt;&gt;'Tabelas auxiliares'!$B$241,T1331&lt;&gt;'Tabelas auxiliares'!$C$240,T1331&lt;&gt;'Tabelas auxiliares'!$C$241,T1331&lt;&gt;'Tabelas auxiliares'!$D$240),"FOLHA DE PESSOAL",IF(Y1331='Tabelas auxiliares'!$A$241,"CUSTEIO",IF(Y1331='Tabelas auxiliares'!$A$240,"INVESTIMENTO","ERRO - VERIFICAR"))))</f>
        <v/>
      </c>
      <c r="AA1331" s="46" t="str">
        <f t="shared" si="68"/>
        <v/>
      </c>
      <c r="AB1331" s="207"/>
      <c r="AC1331" s="205"/>
      <c r="AD1331" s="26"/>
      <c r="AE1331" s="54" t="str">
        <f t="shared" si="66"/>
        <v/>
      </c>
      <c r="AF1331" s="54"/>
      <c r="AG1331" s="54"/>
      <c r="AH1331" s="54"/>
      <c r="AI1331" s="54"/>
      <c r="AJ1331" s="54"/>
      <c r="AK1331" s="54"/>
      <c r="AL1331" s="54"/>
      <c r="AM1331" s="54"/>
      <c r="AN1331" s="54"/>
      <c r="AO1331" s="54"/>
      <c r="AP1331" s="54"/>
    </row>
    <row r="1332" spans="1:42" x14ac:dyDescent="0.25">
      <c r="A1332" s="205"/>
      <c r="F1332" s="33" t="str">
        <f>IFERROR(VLOOKUP(D1332,'Tabelas auxiliares'!$A$3:$B$62,2,FALSE),"")</f>
        <v/>
      </c>
      <c r="G1332" s="33" t="str">
        <f>IFERROR(VLOOKUP($B1332,'Tabelas auxiliares'!$A$66:$C$106,2,FALSE),"")</f>
        <v/>
      </c>
      <c r="H1332" s="33" t="str">
        <f>IFERROR(VLOOKUP($B1332,'Tabelas auxiliares'!$A$66:$C$106,3,FALSE),"")</f>
        <v/>
      </c>
      <c r="I1332" s="205"/>
      <c r="J1332" s="205"/>
      <c r="K1332" s="205"/>
      <c r="L1332" s="205"/>
      <c r="M1332" s="205"/>
      <c r="N1332" s="205"/>
      <c r="O1332" s="205"/>
      <c r="P1332" s="205"/>
      <c r="Q1332" s="205"/>
      <c r="R1332" s="205"/>
      <c r="S1332" s="205"/>
      <c r="T1332" s="205"/>
      <c r="U1332" s="205"/>
      <c r="V1332" s="205"/>
      <c r="W1332" s="205"/>
      <c r="X1332" s="205"/>
      <c r="Y1332" s="33" t="str">
        <f t="shared" si="67"/>
        <v/>
      </c>
      <c r="Z1332" s="33" t="str">
        <f>IF(T1332="","",IF(AND(T1332&lt;&gt;'Tabelas auxiliares'!$B$240,T1332&lt;&gt;'Tabelas auxiliares'!$B$241,T1332&lt;&gt;'Tabelas auxiliares'!$C$240,T1332&lt;&gt;'Tabelas auxiliares'!$C$241,T1332&lt;&gt;'Tabelas auxiliares'!$D$240),"FOLHA DE PESSOAL",IF(Y1332='Tabelas auxiliares'!$A$241,"CUSTEIO",IF(Y1332='Tabelas auxiliares'!$A$240,"INVESTIMENTO","ERRO - VERIFICAR"))))</f>
        <v/>
      </c>
      <c r="AA1332" s="46" t="str">
        <f t="shared" si="68"/>
        <v/>
      </c>
      <c r="AB1332" s="207"/>
      <c r="AC1332" s="205"/>
      <c r="AD1332" s="26"/>
      <c r="AE1332" s="54" t="str">
        <f t="shared" si="66"/>
        <v/>
      </c>
      <c r="AF1332" s="54"/>
      <c r="AG1332" s="54"/>
      <c r="AH1332" s="54"/>
      <c r="AI1332" s="54"/>
      <c r="AJ1332" s="54"/>
      <c r="AK1332" s="54"/>
      <c r="AL1332" s="54"/>
      <c r="AM1332" s="54"/>
      <c r="AN1332" s="54"/>
      <c r="AO1332" s="54"/>
      <c r="AP1332" s="54"/>
    </row>
    <row r="1333" spans="1:42" x14ac:dyDescent="0.25">
      <c r="A1333" s="205"/>
      <c r="F1333" s="33" t="str">
        <f>IFERROR(VLOOKUP(D1333,'Tabelas auxiliares'!$A$3:$B$62,2,FALSE),"")</f>
        <v/>
      </c>
      <c r="G1333" s="33" t="str">
        <f>IFERROR(VLOOKUP($B1333,'Tabelas auxiliares'!$A$66:$C$106,2,FALSE),"")</f>
        <v/>
      </c>
      <c r="H1333" s="33" t="str">
        <f>IFERROR(VLOOKUP($B1333,'Tabelas auxiliares'!$A$66:$C$106,3,FALSE),"")</f>
        <v/>
      </c>
      <c r="I1333" s="205"/>
      <c r="J1333" s="205"/>
      <c r="K1333" s="205"/>
      <c r="L1333" s="205"/>
      <c r="M1333" s="205"/>
      <c r="N1333" s="205"/>
      <c r="O1333" s="205"/>
      <c r="P1333" s="205"/>
      <c r="Q1333" s="205"/>
      <c r="R1333" s="205"/>
      <c r="S1333" s="205"/>
      <c r="T1333" s="205"/>
      <c r="U1333" s="205"/>
      <c r="V1333" s="205"/>
      <c r="W1333" s="205"/>
      <c r="X1333" s="205"/>
      <c r="Y1333" s="33" t="str">
        <f t="shared" si="67"/>
        <v/>
      </c>
      <c r="Z1333" s="33" t="str">
        <f>IF(T1333="","",IF(AND(T1333&lt;&gt;'Tabelas auxiliares'!$B$240,T1333&lt;&gt;'Tabelas auxiliares'!$B$241,T1333&lt;&gt;'Tabelas auxiliares'!$C$240,T1333&lt;&gt;'Tabelas auxiliares'!$C$241,T1333&lt;&gt;'Tabelas auxiliares'!$D$240),"FOLHA DE PESSOAL",IF(Y1333='Tabelas auxiliares'!$A$241,"CUSTEIO",IF(Y1333='Tabelas auxiliares'!$A$240,"INVESTIMENTO","ERRO - VERIFICAR"))))</f>
        <v/>
      </c>
      <c r="AA1333" s="46" t="str">
        <f t="shared" si="68"/>
        <v/>
      </c>
      <c r="AB1333" s="207"/>
      <c r="AC1333" s="205"/>
      <c r="AD1333" s="26"/>
      <c r="AE1333" s="54" t="str">
        <f t="shared" si="66"/>
        <v/>
      </c>
      <c r="AF1333" s="54"/>
      <c r="AG1333" s="54"/>
      <c r="AH1333" s="54"/>
      <c r="AI1333" s="54"/>
      <c r="AJ1333" s="54"/>
      <c r="AK1333" s="54"/>
      <c r="AL1333" s="54"/>
      <c r="AM1333" s="54"/>
      <c r="AN1333" s="54"/>
      <c r="AO1333" s="54"/>
      <c r="AP1333" s="54"/>
    </row>
    <row r="1334" spans="1:42" x14ac:dyDescent="0.25">
      <c r="A1334" s="205"/>
      <c r="F1334" s="33" t="str">
        <f>IFERROR(VLOOKUP(D1334,'Tabelas auxiliares'!$A$3:$B$62,2,FALSE),"")</f>
        <v/>
      </c>
      <c r="G1334" s="33" t="str">
        <f>IFERROR(VLOOKUP($B1334,'Tabelas auxiliares'!$A$66:$C$106,2,FALSE),"")</f>
        <v/>
      </c>
      <c r="H1334" s="33" t="str">
        <f>IFERROR(VLOOKUP($B1334,'Tabelas auxiliares'!$A$66:$C$106,3,FALSE),"")</f>
        <v/>
      </c>
      <c r="I1334" s="205"/>
      <c r="J1334" s="205"/>
      <c r="K1334" s="205"/>
      <c r="L1334" s="205"/>
      <c r="M1334" s="205"/>
      <c r="N1334" s="205"/>
      <c r="O1334" s="205"/>
      <c r="P1334" s="205"/>
      <c r="Q1334" s="205"/>
      <c r="R1334" s="205"/>
      <c r="S1334" s="205"/>
      <c r="T1334" s="205"/>
      <c r="U1334" s="205"/>
      <c r="V1334" s="205"/>
      <c r="W1334" s="205"/>
      <c r="X1334" s="205"/>
      <c r="Y1334" s="33" t="str">
        <f t="shared" si="67"/>
        <v/>
      </c>
      <c r="Z1334" s="33" t="str">
        <f>IF(T1334="","",IF(AND(T1334&lt;&gt;'Tabelas auxiliares'!$B$240,T1334&lt;&gt;'Tabelas auxiliares'!$B$241,T1334&lt;&gt;'Tabelas auxiliares'!$C$240,T1334&lt;&gt;'Tabelas auxiliares'!$C$241,T1334&lt;&gt;'Tabelas auxiliares'!$D$240),"FOLHA DE PESSOAL",IF(Y1334='Tabelas auxiliares'!$A$241,"CUSTEIO",IF(Y1334='Tabelas auxiliares'!$A$240,"INVESTIMENTO","ERRO - VERIFICAR"))))</f>
        <v/>
      </c>
      <c r="AA1334" s="46" t="str">
        <f t="shared" si="68"/>
        <v/>
      </c>
      <c r="AB1334" s="207"/>
      <c r="AC1334" s="205"/>
      <c r="AD1334" s="26"/>
      <c r="AE1334" s="54" t="str">
        <f t="shared" ref="AE1334:AE1366" si="69">LEFT(X1334,4)</f>
        <v/>
      </c>
      <c r="AF1334" s="54"/>
      <c r="AG1334" s="54"/>
      <c r="AH1334" s="54"/>
      <c r="AI1334" s="54"/>
      <c r="AJ1334" s="54"/>
      <c r="AK1334" s="54"/>
      <c r="AL1334" s="54"/>
      <c r="AM1334" s="54"/>
      <c r="AN1334" s="54"/>
      <c r="AO1334" s="54"/>
      <c r="AP1334" s="54"/>
    </row>
    <row r="1335" spans="1:42" x14ac:dyDescent="0.25">
      <c r="A1335" s="205"/>
      <c r="F1335" s="33" t="str">
        <f>IFERROR(VLOOKUP(D1335,'Tabelas auxiliares'!$A$3:$B$62,2,FALSE),"")</f>
        <v/>
      </c>
      <c r="G1335" s="33" t="str">
        <f>IFERROR(VLOOKUP($B1335,'Tabelas auxiliares'!$A$66:$C$106,2,FALSE),"")</f>
        <v/>
      </c>
      <c r="H1335" s="33" t="str">
        <f>IFERROR(VLOOKUP($B1335,'Tabelas auxiliares'!$A$66:$C$106,3,FALSE),"")</f>
        <v/>
      </c>
      <c r="I1335" s="205"/>
      <c r="J1335" s="205"/>
      <c r="K1335" s="205"/>
      <c r="L1335" s="205"/>
      <c r="M1335" s="205"/>
      <c r="N1335" s="205"/>
      <c r="O1335" s="205"/>
      <c r="P1335" s="205"/>
      <c r="Q1335" s="205"/>
      <c r="R1335" s="205"/>
      <c r="S1335" s="205"/>
      <c r="T1335" s="205"/>
      <c r="U1335" s="205"/>
      <c r="V1335" s="205"/>
      <c r="W1335" s="205"/>
      <c r="X1335" s="205"/>
      <c r="Y1335" s="33" t="str">
        <f t="shared" si="49"/>
        <v/>
      </c>
      <c r="Z1335" s="33" t="str">
        <f>IF(T1335="","",IF(AND(T1335&lt;&gt;'Tabelas auxiliares'!$B$240,T1335&lt;&gt;'Tabelas auxiliares'!$B$241,T1335&lt;&gt;'Tabelas auxiliares'!$C$240,T1335&lt;&gt;'Tabelas auxiliares'!$C$241,T1335&lt;&gt;'Tabelas auxiliares'!$D$240),"FOLHA DE PESSOAL",IF(Y1335='Tabelas auxiliares'!$A$241,"CUSTEIO",IF(Y1335='Tabelas auxiliares'!$A$240,"INVESTIMENTO","ERRO - VERIFICAR"))))</f>
        <v/>
      </c>
      <c r="AA1335" s="46" t="str">
        <f t="shared" si="50"/>
        <v/>
      </c>
      <c r="AB1335" s="207"/>
      <c r="AC1335" s="205"/>
      <c r="AD1335" s="26"/>
      <c r="AE1335" s="54" t="str">
        <f t="shared" si="69"/>
        <v/>
      </c>
      <c r="AF1335" s="54"/>
      <c r="AG1335" s="54"/>
      <c r="AH1335" s="54"/>
      <c r="AI1335" s="54"/>
      <c r="AJ1335" s="54"/>
      <c r="AK1335" s="54"/>
      <c r="AL1335" s="54"/>
      <c r="AM1335" s="54"/>
      <c r="AN1335" s="54"/>
      <c r="AO1335" s="54"/>
      <c r="AP1335" s="54"/>
    </row>
    <row r="1336" spans="1:42" x14ac:dyDescent="0.25">
      <c r="A1336" s="205"/>
      <c r="F1336" s="33" t="str">
        <f>IFERROR(VLOOKUP(D1336,'Tabelas auxiliares'!$A$3:$B$62,2,FALSE),"")</f>
        <v/>
      </c>
      <c r="G1336" s="33" t="str">
        <f>IFERROR(VLOOKUP($B1336,'Tabelas auxiliares'!$A$66:$C$106,2,FALSE),"")</f>
        <v/>
      </c>
      <c r="H1336" s="33" t="str">
        <f>IFERROR(VLOOKUP($B1336,'Tabelas auxiliares'!$A$66:$C$106,3,FALSE),"")</f>
        <v/>
      </c>
      <c r="I1336" s="205"/>
      <c r="J1336" s="205"/>
      <c r="K1336" s="205"/>
      <c r="L1336" s="205"/>
      <c r="M1336" s="205"/>
      <c r="N1336" s="205"/>
      <c r="O1336" s="205"/>
      <c r="P1336" s="205"/>
      <c r="Q1336" s="205"/>
      <c r="R1336" s="205"/>
      <c r="S1336" s="205"/>
      <c r="T1336" s="205"/>
      <c r="U1336" s="205"/>
      <c r="V1336" s="205"/>
      <c r="W1336" s="205"/>
      <c r="X1336" s="205"/>
      <c r="Y1336" s="33" t="str">
        <f t="shared" si="49"/>
        <v/>
      </c>
      <c r="Z1336" s="33" t="str">
        <f>IF(T1336="","",IF(AND(T1336&lt;&gt;'Tabelas auxiliares'!$B$240,T1336&lt;&gt;'Tabelas auxiliares'!$B$241,T1336&lt;&gt;'Tabelas auxiliares'!$C$240,T1336&lt;&gt;'Tabelas auxiliares'!$C$241,T1336&lt;&gt;'Tabelas auxiliares'!$D$240),"FOLHA DE PESSOAL",IF(Y1336='Tabelas auxiliares'!$A$241,"CUSTEIO",IF(Y1336='Tabelas auxiliares'!$A$240,"INVESTIMENTO","ERRO - VERIFICAR"))))</f>
        <v/>
      </c>
      <c r="AA1336" s="46" t="str">
        <f t="shared" si="50"/>
        <v/>
      </c>
      <c r="AB1336" s="207"/>
      <c r="AC1336" s="205"/>
      <c r="AD1336" s="26"/>
      <c r="AE1336" s="54" t="str">
        <f t="shared" si="69"/>
        <v/>
      </c>
      <c r="AF1336" s="54"/>
      <c r="AG1336" s="54"/>
      <c r="AH1336" s="54"/>
      <c r="AI1336" s="54"/>
      <c r="AJ1336" s="54"/>
      <c r="AK1336" s="54"/>
      <c r="AL1336" s="54"/>
      <c r="AM1336" s="54"/>
      <c r="AN1336" s="54"/>
      <c r="AO1336" s="54"/>
      <c r="AP1336" s="54"/>
    </row>
    <row r="1337" spans="1:42" x14ac:dyDescent="0.25">
      <c r="A1337" s="205"/>
      <c r="F1337" s="33" t="str">
        <f>IFERROR(VLOOKUP(D1337,'Tabelas auxiliares'!$A$3:$B$62,2,FALSE),"")</f>
        <v/>
      </c>
      <c r="G1337" s="33" t="str">
        <f>IFERROR(VLOOKUP($B1337,'Tabelas auxiliares'!$A$66:$C$106,2,FALSE),"")</f>
        <v/>
      </c>
      <c r="H1337" s="33" t="str">
        <f>IFERROR(VLOOKUP($B1337,'Tabelas auxiliares'!$A$66:$C$106,3,FALSE),"")</f>
        <v/>
      </c>
      <c r="I1337" s="205"/>
      <c r="J1337" s="205"/>
      <c r="K1337" s="205"/>
      <c r="L1337" s="205"/>
      <c r="M1337" s="205"/>
      <c r="N1337" s="205"/>
      <c r="O1337" s="205"/>
      <c r="P1337" s="205"/>
      <c r="Q1337" s="205"/>
      <c r="R1337" s="205"/>
      <c r="S1337" s="205"/>
      <c r="T1337" s="205"/>
      <c r="U1337" s="205"/>
      <c r="V1337" s="205"/>
      <c r="W1337" s="205"/>
      <c r="X1337" s="205"/>
      <c r="Y1337" s="33" t="str">
        <f t="shared" si="49"/>
        <v/>
      </c>
      <c r="Z1337" s="33" t="str">
        <f>IF(T1337="","",IF(AND(T1337&lt;&gt;'Tabelas auxiliares'!$B$240,T1337&lt;&gt;'Tabelas auxiliares'!$B$241,T1337&lt;&gt;'Tabelas auxiliares'!$C$240,T1337&lt;&gt;'Tabelas auxiliares'!$C$241,T1337&lt;&gt;'Tabelas auxiliares'!$D$240),"FOLHA DE PESSOAL",IF(Y1337='Tabelas auxiliares'!$A$241,"CUSTEIO",IF(Y1337='Tabelas auxiliares'!$A$240,"INVESTIMENTO","ERRO - VERIFICAR"))))</f>
        <v/>
      </c>
      <c r="AA1337" s="46" t="str">
        <f t="shared" si="50"/>
        <v/>
      </c>
      <c r="AB1337" s="207"/>
      <c r="AC1337" s="205"/>
      <c r="AD1337" s="26"/>
      <c r="AE1337" s="54" t="str">
        <f t="shared" si="69"/>
        <v/>
      </c>
      <c r="AF1337" s="54"/>
      <c r="AG1337" s="54"/>
      <c r="AH1337" s="54"/>
      <c r="AI1337" s="54"/>
      <c r="AJ1337" s="54"/>
      <c r="AK1337" s="54"/>
      <c r="AL1337" s="54"/>
      <c r="AM1337" s="54"/>
      <c r="AN1337" s="54"/>
      <c r="AO1337" s="54"/>
      <c r="AP1337" s="54"/>
    </row>
    <row r="1338" spans="1:42" x14ac:dyDescent="0.25">
      <c r="A1338" s="205"/>
      <c r="F1338" s="33" t="str">
        <f>IFERROR(VLOOKUP(D1338,'Tabelas auxiliares'!$A$3:$B$62,2,FALSE),"")</f>
        <v/>
      </c>
      <c r="G1338" s="33" t="str">
        <f>IFERROR(VLOOKUP($B1338,'Tabelas auxiliares'!$A$66:$C$106,2,FALSE),"")</f>
        <v/>
      </c>
      <c r="H1338" s="33" t="str">
        <f>IFERROR(VLOOKUP($B1338,'Tabelas auxiliares'!$A$66:$C$106,3,FALSE),"")</f>
        <v/>
      </c>
      <c r="I1338" s="205"/>
      <c r="J1338" s="205"/>
      <c r="K1338" s="205"/>
      <c r="L1338" s="205"/>
      <c r="M1338" s="205"/>
      <c r="N1338" s="205"/>
      <c r="O1338" s="205"/>
      <c r="P1338" s="205"/>
      <c r="Q1338" s="205"/>
      <c r="R1338" s="205"/>
      <c r="S1338" s="205"/>
      <c r="T1338" s="205"/>
      <c r="U1338" s="205"/>
      <c r="V1338" s="205"/>
      <c r="W1338" s="205"/>
      <c r="X1338" s="205"/>
      <c r="Y1338" s="33" t="str">
        <f t="shared" si="49"/>
        <v/>
      </c>
      <c r="Z1338" s="33" t="str">
        <f>IF(T1338="","",IF(AND(T1338&lt;&gt;'Tabelas auxiliares'!$B$240,T1338&lt;&gt;'Tabelas auxiliares'!$B$241,T1338&lt;&gt;'Tabelas auxiliares'!$C$240,T1338&lt;&gt;'Tabelas auxiliares'!$C$241,T1338&lt;&gt;'Tabelas auxiliares'!$D$240),"FOLHA DE PESSOAL",IF(Y1338='Tabelas auxiliares'!$A$241,"CUSTEIO",IF(Y1338='Tabelas auxiliares'!$A$240,"INVESTIMENTO","ERRO - VERIFICAR"))))</f>
        <v/>
      </c>
      <c r="AA1338" s="46" t="str">
        <f t="shared" si="50"/>
        <v/>
      </c>
      <c r="AB1338" s="207"/>
      <c r="AC1338" s="205"/>
      <c r="AD1338" s="26"/>
      <c r="AE1338" s="54" t="str">
        <f t="shared" si="69"/>
        <v/>
      </c>
      <c r="AF1338" s="54"/>
      <c r="AG1338" s="54"/>
      <c r="AH1338" s="54"/>
      <c r="AI1338" s="54"/>
      <c r="AJ1338" s="54"/>
      <c r="AK1338" s="54"/>
      <c r="AL1338" s="54"/>
      <c r="AM1338" s="54"/>
      <c r="AN1338" s="54"/>
      <c r="AO1338" s="54"/>
      <c r="AP1338" s="54"/>
    </row>
    <row r="1339" spans="1:42" x14ac:dyDescent="0.25">
      <c r="A1339" s="205"/>
      <c r="F1339" s="33" t="str">
        <f>IFERROR(VLOOKUP(D1339,'Tabelas auxiliares'!$A$3:$B$62,2,FALSE),"")</f>
        <v/>
      </c>
      <c r="G1339" s="33" t="str">
        <f>IFERROR(VLOOKUP($B1339,'Tabelas auxiliares'!$A$66:$C$106,2,FALSE),"")</f>
        <v/>
      </c>
      <c r="H1339" s="33" t="str">
        <f>IFERROR(VLOOKUP($B1339,'Tabelas auxiliares'!$A$66:$C$106,3,FALSE),"")</f>
        <v/>
      </c>
      <c r="I1339" s="205"/>
      <c r="J1339" s="205"/>
      <c r="K1339" s="205"/>
      <c r="L1339" s="205"/>
      <c r="M1339" s="205"/>
      <c r="N1339" s="205"/>
      <c r="O1339" s="205"/>
      <c r="P1339" s="205"/>
      <c r="Q1339" s="205"/>
      <c r="R1339" s="205"/>
      <c r="S1339" s="205"/>
      <c r="T1339" s="205"/>
      <c r="U1339" s="205"/>
      <c r="V1339" s="205"/>
      <c r="W1339" s="205"/>
      <c r="X1339" s="205"/>
      <c r="Y1339" s="33" t="str">
        <f t="shared" si="49"/>
        <v/>
      </c>
      <c r="Z1339" s="33" t="str">
        <f>IF(T1339="","",IF(AND(T1339&lt;&gt;'Tabelas auxiliares'!$B$240,T1339&lt;&gt;'Tabelas auxiliares'!$B$241,T1339&lt;&gt;'Tabelas auxiliares'!$C$240,T1339&lt;&gt;'Tabelas auxiliares'!$C$241,T1339&lt;&gt;'Tabelas auxiliares'!$D$240),"FOLHA DE PESSOAL",IF(Y1339='Tabelas auxiliares'!$A$241,"CUSTEIO",IF(Y1339='Tabelas auxiliares'!$A$240,"INVESTIMENTO","ERRO - VERIFICAR"))))</f>
        <v/>
      </c>
      <c r="AA1339" s="46" t="str">
        <f t="shared" si="50"/>
        <v/>
      </c>
      <c r="AB1339" s="207"/>
      <c r="AC1339" s="205"/>
      <c r="AE1339" s="54" t="str">
        <f t="shared" si="69"/>
        <v/>
      </c>
      <c r="AF1339" s="54"/>
      <c r="AG1339" s="54"/>
      <c r="AH1339" s="54"/>
      <c r="AI1339" s="54"/>
      <c r="AJ1339" s="54"/>
      <c r="AK1339" s="54"/>
      <c r="AL1339" s="54"/>
      <c r="AM1339" s="54"/>
      <c r="AN1339" s="54"/>
      <c r="AO1339" s="54"/>
      <c r="AP1339" s="54"/>
    </row>
    <row r="1340" spans="1:42" x14ac:dyDescent="0.25">
      <c r="A1340" s="205"/>
      <c r="F1340" s="33" t="str">
        <f>IFERROR(VLOOKUP(D1340,'Tabelas auxiliares'!$A$3:$B$62,2,FALSE),"")</f>
        <v/>
      </c>
      <c r="G1340" s="33" t="str">
        <f>IFERROR(VLOOKUP($B1340,'Tabelas auxiliares'!$A$66:$C$106,2,FALSE),"")</f>
        <v/>
      </c>
      <c r="H1340" s="33" t="str">
        <f>IFERROR(VLOOKUP($B1340,'Tabelas auxiliares'!$A$66:$C$106,3,FALSE),"")</f>
        <v/>
      </c>
      <c r="I1340" s="205"/>
      <c r="J1340" s="205"/>
      <c r="K1340" s="205"/>
      <c r="L1340" s="205"/>
      <c r="M1340" s="205"/>
      <c r="N1340" s="205"/>
      <c r="O1340" s="205"/>
      <c r="P1340" s="205"/>
      <c r="Q1340" s="205"/>
      <c r="R1340" s="205"/>
      <c r="S1340" s="205"/>
      <c r="T1340" s="205"/>
      <c r="U1340" s="205"/>
      <c r="V1340" s="205"/>
      <c r="W1340" s="205"/>
      <c r="X1340" s="205"/>
      <c r="Y1340" s="33" t="str">
        <f t="shared" si="49"/>
        <v/>
      </c>
      <c r="Z1340" s="33" t="str">
        <f>IF(T1340="","",IF(AND(T1340&lt;&gt;'Tabelas auxiliares'!$B$240,T1340&lt;&gt;'Tabelas auxiliares'!$B$241,T1340&lt;&gt;'Tabelas auxiliares'!$C$240,T1340&lt;&gt;'Tabelas auxiliares'!$C$241,T1340&lt;&gt;'Tabelas auxiliares'!$D$240),"FOLHA DE PESSOAL",IF(Y1340='Tabelas auxiliares'!$A$241,"CUSTEIO",IF(Y1340='Tabelas auxiliares'!$A$240,"INVESTIMENTO","ERRO - VERIFICAR"))))</f>
        <v/>
      </c>
      <c r="AA1340" s="46" t="str">
        <f t="shared" si="50"/>
        <v/>
      </c>
      <c r="AB1340" s="207"/>
      <c r="AC1340" s="205"/>
      <c r="AD1340" s="26"/>
      <c r="AE1340" s="54" t="str">
        <f t="shared" si="69"/>
        <v/>
      </c>
      <c r="AF1340" s="54"/>
      <c r="AG1340" s="54"/>
      <c r="AH1340" s="54"/>
      <c r="AI1340" s="54"/>
      <c r="AJ1340" s="54"/>
      <c r="AK1340" s="54"/>
      <c r="AL1340" s="54"/>
      <c r="AM1340" s="54"/>
      <c r="AN1340" s="54"/>
      <c r="AO1340" s="54"/>
      <c r="AP1340" s="54"/>
    </row>
    <row r="1341" spans="1:42" x14ac:dyDescent="0.25">
      <c r="A1341" s="205"/>
      <c r="F1341" s="33" t="str">
        <f>IFERROR(VLOOKUP(D1341,'Tabelas auxiliares'!$A$3:$B$62,2,FALSE),"")</f>
        <v/>
      </c>
      <c r="G1341" s="33" t="str">
        <f>IFERROR(VLOOKUP($B1341,'Tabelas auxiliares'!$A$66:$C$106,2,FALSE),"")</f>
        <v/>
      </c>
      <c r="H1341" s="33" t="str">
        <f>IFERROR(VLOOKUP($B1341,'Tabelas auxiliares'!$A$66:$C$106,3,FALSE),"")</f>
        <v/>
      </c>
      <c r="I1341" s="205"/>
      <c r="J1341" s="205"/>
      <c r="K1341" s="205"/>
      <c r="L1341" s="205"/>
      <c r="M1341" s="205"/>
      <c r="N1341" s="205"/>
      <c r="O1341" s="205"/>
      <c r="P1341" s="205"/>
      <c r="Q1341" s="205"/>
      <c r="R1341" s="205"/>
      <c r="S1341" s="205"/>
      <c r="T1341" s="205"/>
      <c r="U1341" s="205"/>
      <c r="V1341" s="205"/>
      <c r="W1341" s="205"/>
      <c r="X1341" s="205"/>
      <c r="Y1341" s="33" t="str">
        <f t="shared" si="49"/>
        <v/>
      </c>
      <c r="Z1341" s="33" t="str">
        <f>IF(T1341="","",IF(AND(T1341&lt;&gt;'Tabelas auxiliares'!$B$240,T1341&lt;&gt;'Tabelas auxiliares'!$B$241,T1341&lt;&gt;'Tabelas auxiliares'!$C$240,T1341&lt;&gt;'Tabelas auxiliares'!$C$241,T1341&lt;&gt;'Tabelas auxiliares'!$D$240),"FOLHA DE PESSOAL",IF(Y1341='Tabelas auxiliares'!$A$241,"CUSTEIO",IF(Y1341='Tabelas auxiliares'!$A$240,"INVESTIMENTO","ERRO - VERIFICAR"))))</f>
        <v/>
      </c>
      <c r="AA1341" s="46" t="str">
        <f t="shared" si="50"/>
        <v/>
      </c>
      <c r="AB1341" s="207"/>
      <c r="AC1341" s="205"/>
      <c r="AD1341" s="26"/>
      <c r="AE1341" s="54" t="str">
        <f t="shared" si="69"/>
        <v/>
      </c>
      <c r="AF1341" s="54"/>
      <c r="AG1341" s="54"/>
      <c r="AH1341" s="54"/>
      <c r="AI1341" s="54"/>
      <c r="AJ1341" s="54"/>
      <c r="AK1341" s="54"/>
      <c r="AL1341" s="54"/>
      <c r="AM1341" s="54"/>
      <c r="AN1341" s="54"/>
      <c r="AO1341" s="54"/>
      <c r="AP1341" s="54"/>
    </row>
    <row r="1342" spans="1:42" x14ac:dyDescent="0.25">
      <c r="A1342" s="205"/>
      <c r="F1342" s="33" t="str">
        <f>IFERROR(VLOOKUP(D1342,'Tabelas auxiliares'!$A$3:$B$62,2,FALSE),"")</f>
        <v/>
      </c>
      <c r="G1342" s="33" t="str">
        <f>IFERROR(VLOOKUP($B1342,'Tabelas auxiliares'!$A$66:$C$106,2,FALSE),"")</f>
        <v/>
      </c>
      <c r="H1342" s="33" t="str">
        <f>IFERROR(VLOOKUP($B1342,'Tabelas auxiliares'!$A$66:$C$106,3,FALSE),"")</f>
        <v/>
      </c>
      <c r="I1342" s="205"/>
      <c r="J1342" s="205"/>
      <c r="K1342" s="205"/>
      <c r="L1342" s="205"/>
      <c r="M1342" s="205"/>
      <c r="N1342" s="205"/>
      <c r="O1342" s="205"/>
      <c r="P1342" s="205"/>
      <c r="Q1342" s="205"/>
      <c r="R1342" s="205"/>
      <c r="S1342" s="205"/>
      <c r="T1342" s="205"/>
      <c r="U1342" s="205"/>
      <c r="V1342" s="205"/>
      <c r="W1342" s="205"/>
      <c r="X1342" s="205"/>
      <c r="Y1342" s="33" t="str">
        <f t="shared" si="49"/>
        <v/>
      </c>
      <c r="Z1342" s="33" t="str">
        <f>IF(T1342="","",IF(AND(T1342&lt;&gt;'Tabelas auxiliares'!$B$240,T1342&lt;&gt;'Tabelas auxiliares'!$B$241,T1342&lt;&gt;'Tabelas auxiliares'!$C$240,T1342&lt;&gt;'Tabelas auxiliares'!$C$241,T1342&lt;&gt;'Tabelas auxiliares'!$D$240),"FOLHA DE PESSOAL",IF(Y1342='Tabelas auxiliares'!$A$241,"CUSTEIO",IF(Y1342='Tabelas auxiliares'!$A$240,"INVESTIMENTO","ERRO - VERIFICAR"))))</f>
        <v/>
      </c>
      <c r="AA1342" s="46" t="str">
        <f t="shared" si="50"/>
        <v/>
      </c>
      <c r="AB1342" s="207"/>
      <c r="AC1342" s="205"/>
      <c r="AD1342" s="26"/>
      <c r="AE1342" s="54" t="str">
        <f t="shared" si="69"/>
        <v/>
      </c>
      <c r="AF1342" s="54"/>
      <c r="AG1342" s="54"/>
      <c r="AH1342" s="54"/>
      <c r="AI1342" s="54"/>
      <c r="AJ1342" s="54"/>
      <c r="AK1342" s="54"/>
      <c r="AL1342" s="54"/>
      <c r="AM1342" s="54"/>
      <c r="AN1342" s="54"/>
      <c r="AO1342" s="54"/>
      <c r="AP1342" s="54"/>
    </row>
    <row r="1343" spans="1:42" x14ac:dyDescent="0.25">
      <c r="A1343" s="205"/>
      <c r="F1343" s="33" t="str">
        <f>IFERROR(VLOOKUP(D1343,'Tabelas auxiliares'!$A$3:$B$62,2,FALSE),"")</f>
        <v/>
      </c>
      <c r="G1343" s="33" t="str">
        <f>IFERROR(VLOOKUP($B1343,'Tabelas auxiliares'!$A$66:$C$106,2,FALSE),"")</f>
        <v/>
      </c>
      <c r="H1343" s="33" t="str">
        <f>IFERROR(VLOOKUP($B1343,'Tabelas auxiliares'!$A$66:$C$106,3,FALSE),"")</f>
        <v/>
      </c>
      <c r="I1343" s="205"/>
      <c r="J1343" s="205"/>
      <c r="K1343" s="205"/>
      <c r="L1343" s="205"/>
      <c r="M1343" s="205"/>
      <c r="N1343" s="205"/>
      <c r="O1343" s="205"/>
      <c r="P1343" s="205"/>
      <c r="Q1343" s="205"/>
      <c r="R1343" s="205"/>
      <c r="S1343" s="205"/>
      <c r="T1343" s="205"/>
      <c r="U1343" s="205"/>
      <c r="V1343" s="205"/>
      <c r="W1343" s="205"/>
      <c r="X1343" s="205"/>
      <c r="Y1343" s="33" t="str">
        <f t="shared" si="49"/>
        <v/>
      </c>
      <c r="Z1343" s="33" t="str">
        <f>IF(T1343="","",IF(AND(T1343&lt;&gt;'Tabelas auxiliares'!$B$240,T1343&lt;&gt;'Tabelas auxiliares'!$B$241,T1343&lt;&gt;'Tabelas auxiliares'!$C$240,T1343&lt;&gt;'Tabelas auxiliares'!$C$241,T1343&lt;&gt;'Tabelas auxiliares'!$D$240),"FOLHA DE PESSOAL",IF(Y1343='Tabelas auxiliares'!$A$241,"CUSTEIO",IF(Y1343='Tabelas auxiliares'!$A$240,"INVESTIMENTO","ERRO - VERIFICAR"))))</f>
        <v/>
      </c>
      <c r="AA1343" s="46" t="str">
        <f t="shared" si="50"/>
        <v/>
      </c>
      <c r="AB1343" s="207"/>
      <c r="AC1343" s="205"/>
      <c r="AD1343" s="26"/>
      <c r="AE1343" s="54" t="str">
        <f t="shared" si="69"/>
        <v/>
      </c>
      <c r="AF1343" s="54"/>
      <c r="AG1343" s="54"/>
      <c r="AH1343" s="54"/>
      <c r="AI1343" s="54"/>
      <c r="AJ1343" s="54"/>
      <c r="AK1343" s="54"/>
      <c r="AL1343" s="54"/>
      <c r="AM1343" s="54"/>
      <c r="AN1343" s="54"/>
      <c r="AO1343" s="54"/>
      <c r="AP1343" s="54"/>
    </row>
    <row r="1344" spans="1:42" x14ac:dyDescent="0.25">
      <c r="A1344" s="205"/>
      <c r="F1344" s="33" t="str">
        <f>IFERROR(VLOOKUP(D1344,'Tabelas auxiliares'!$A$3:$B$62,2,FALSE),"")</f>
        <v/>
      </c>
      <c r="G1344" s="33" t="str">
        <f>IFERROR(VLOOKUP($B1344,'Tabelas auxiliares'!$A$66:$C$106,2,FALSE),"")</f>
        <v/>
      </c>
      <c r="H1344" s="33" t="str">
        <f>IFERROR(VLOOKUP($B1344,'Tabelas auxiliares'!$A$66:$C$106,3,FALSE),"")</f>
        <v/>
      </c>
      <c r="I1344" s="205"/>
      <c r="J1344" s="205"/>
      <c r="K1344" s="205"/>
      <c r="L1344" s="205"/>
      <c r="M1344" s="205"/>
      <c r="N1344" s="205"/>
      <c r="O1344" s="205"/>
      <c r="P1344" s="205"/>
      <c r="Q1344" s="205"/>
      <c r="R1344" s="205"/>
      <c r="S1344" s="205"/>
      <c r="T1344" s="205"/>
      <c r="U1344" s="205"/>
      <c r="V1344" s="205"/>
      <c r="W1344" s="205"/>
      <c r="X1344" s="205"/>
      <c r="Y1344" s="33" t="str">
        <f t="shared" si="49"/>
        <v/>
      </c>
      <c r="Z1344" s="33" t="str">
        <f>IF(T1344="","",IF(AND(T1344&lt;&gt;'Tabelas auxiliares'!$B$240,T1344&lt;&gt;'Tabelas auxiliares'!$B$241,T1344&lt;&gt;'Tabelas auxiliares'!$C$240,T1344&lt;&gt;'Tabelas auxiliares'!$C$241,T1344&lt;&gt;'Tabelas auxiliares'!$D$240),"FOLHA DE PESSOAL",IF(Y1344='Tabelas auxiliares'!$A$241,"CUSTEIO",IF(Y1344='Tabelas auxiliares'!$A$240,"INVESTIMENTO","ERRO - VERIFICAR"))))</f>
        <v/>
      </c>
      <c r="AA1344" s="46" t="str">
        <f t="shared" si="50"/>
        <v/>
      </c>
      <c r="AB1344" s="207"/>
      <c r="AC1344" s="205"/>
      <c r="AD1344" s="26"/>
      <c r="AE1344" s="54" t="str">
        <f t="shared" si="69"/>
        <v/>
      </c>
      <c r="AF1344" s="54"/>
      <c r="AG1344" s="54"/>
      <c r="AH1344" s="54"/>
      <c r="AI1344" s="54"/>
      <c r="AJ1344" s="54"/>
      <c r="AK1344" s="54"/>
      <c r="AL1344" s="54"/>
      <c r="AM1344" s="54"/>
      <c r="AN1344" s="54"/>
      <c r="AO1344" s="54"/>
      <c r="AP1344" s="54"/>
    </row>
    <row r="1345" spans="1:42" x14ac:dyDescent="0.25">
      <c r="A1345" s="205"/>
      <c r="F1345" s="33" t="str">
        <f>IFERROR(VLOOKUP(D1345,'Tabelas auxiliares'!$A$3:$B$62,2,FALSE),"")</f>
        <v/>
      </c>
      <c r="G1345" s="33" t="str">
        <f>IFERROR(VLOOKUP($B1345,'Tabelas auxiliares'!$A$66:$C$106,2,FALSE),"")</f>
        <v/>
      </c>
      <c r="H1345" s="33" t="str">
        <f>IFERROR(VLOOKUP($B1345,'Tabelas auxiliares'!$A$66:$C$106,3,FALSE),"")</f>
        <v/>
      </c>
      <c r="I1345" s="205"/>
      <c r="J1345" s="205"/>
      <c r="K1345" s="205"/>
      <c r="L1345" s="205"/>
      <c r="M1345" s="205"/>
      <c r="N1345" s="205"/>
      <c r="O1345" s="205"/>
      <c r="P1345" s="205"/>
      <c r="Q1345" s="205"/>
      <c r="R1345" s="205"/>
      <c r="S1345" s="205"/>
      <c r="T1345" s="205"/>
      <c r="U1345" s="205"/>
      <c r="V1345" s="205"/>
      <c r="W1345" s="205"/>
      <c r="X1345" s="205"/>
      <c r="Y1345" s="33" t="str">
        <f t="shared" si="49"/>
        <v/>
      </c>
      <c r="Z1345" s="33" t="str">
        <f>IF(T1345="","",IF(AND(T1345&lt;&gt;'Tabelas auxiliares'!$B$240,T1345&lt;&gt;'Tabelas auxiliares'!$B$241,T1345&lt;&gt;'Tabelas auxiliares'!$C$240,T1345&lt;&gt;'Tabelas auxiliares'!$C$241,T1345&lt;&gt;'Tabelas auxiliares'!$D$240),"FOLHA DE PESSOAL",IF(Y1345='Tabelas auxiliares'!$A$241,"CUSTEIO",IF(Y1345='Tabelas auxiliares'!$A$240,"INVESTIMENTO","ERRO - VERIFICAR"))))</f>
        <v/>
      </c>
      <c r="AA1345" s="46" t="str">
        <f t="shared" si="50"/>
        <v/>
      </c>
      <c r="AB1345" s="207"/>
      <c r="AC1345" s="205"/>
      <c r="AD1345" s="26"/>
      <c r="AE1345" s="54" t="str">
        <f t="shared" si="69"/>
        <v/>
      </c>
      <c r="AF1345" s="54"/>
      <c r="AG1345" s="54"/>
      <c r="AH1345" s="54"/>
      <c r="AI1345" s="54"/>
      <c r="AJ1345" s="54"/>
      <c r="AK1345" s="54"/>
      <c r="AL1345" s="54"/>
      <c r="AM1345" s="54"/>
      <c r="AN1345" s="54"/>
      <c r="AO1345" s="54"/>
      <c r="AP1345" s="54"/>
    </row>
    <row r="1346" spans="1:42" x14ac:dyDescent="0.25">
      <c r="A1346" s="205"/>
      <c r="F1346" s="33" t="str">
        <f>IFERROR(VLOOKUP(D1346,'Tabelas auxiliares'!$A$3:$B$62,2,FALSE),"")</f>
        <v/>
      </c>
      <c r="G1346" s="33" t="str">
        <f>IFERROR(VLOOKUP($B1346,'Tabelas auxiliares'!$A$66:$C$106,2,FALSE),"")</f>
        <v/>
      </c>
      <c r="H1346" s="33" t="str">
        <f>IFERROR(VLOOKUP($B1346,'Tabelas auxiliares'!$A$66:$C$106,3,FALSE),"")</f>
        <v/>
      </c>
      <c r="I1346" s="205"/>
      <c r="J1346" s="205"/>
      <c r="K1346" s="205"/>
      <c r="L1346" s="205"/>
      <c r="M1346" s="205"/>
      <c r="N1346" s="205"/>
      <c r="O1346" s="205"/>
      <c r="P1346" s="205"/>
      <c r="Q1346" s="205"/>
      <c r="R1346" s="205"/>
      <c r="S1346" s="205"/>
      <c r="T1346" s="205"/>
      <c r="U1346" s="205"/>
      <c r="V1346" s="205"/>
      <c r="W1346" s="205"/>
      <c r="X1346" s="205"/>
      <c r="Y1346" s="33" t="str">
        <f t="shared" si="49"/>
        <v/>
      </c>
      <c r="Z1346" s="33" t="str">
        <f>IF(T1346="","",IF(AND(T1346&lt;&gt;'Tabelas auxiliares'!$B$240,T1346&lt;&gt;'Tabelas auxiliares'!$B$241,T1346&lt;&gt;'Tabelas auxiliares'!$C$240,T1346&lt;&gt;'Tabelas auxiliares'!$C$241,T1346&lt;&gt;'Tabelas auxiliares'!$D$240),"FOLHA DE PESSOAL",IF(Y1346='Tabelas auxiliares'!$A$241,"CUSTEIO",IF(Y1346='Tabelas auxiliares'!$A$240,"INVESTIMENTO","ERRO - VERIFICAR"))))</f>
        <v/>
      </c>
      <c r="AA1346" s="46" t="str">
        <f t="shared" si="50"/>
        <v/>
      </c>
      <c r="AB1346" s="207"/>
      <c r="AC1346" s="205"/>
      <c r="AD1346" s="26"/>
      <c r="AE1346" s="54" t="str">
        <f t="shared" si="69"/>
        <v/>
      </c>
      <c r="AF1346" s="54"/>
      <c r="AG1346" s="54"/>
      <c r="AH1346" s="54"/>
      <c r="AI1346" s="54"/>
      <c r="AJ1346" s="54"/>
      <c r="AK1346" s="54"/>
      <c r="AL1346" s="54"/>
      <c r="AM1346" s="54"/>
      <c r="AN1346" s="54"/>
      <c r="AO1346" s="54"/>
      <c r="AP1346" s="54"/>
    </row>
    <row r="1347" spans="1:42" x14ac:dyDescent="0.25">
      <c r="A1347" s="205"/>
      <c r="F1347" s="33" t="str">
        <f>IFERROR(VLOOKUP(D1347,'Tabelas auxiliares'!$A$3:$B$62,2,FALSE),"")</f>
        <v/>
      </c>
      <c r="G1347" s="33" t="str">
        <f>IFERROR(VLOOKUP($B1347,'Tabelas auxiliares'!$A$66:$C$106,2,FALSE),"")</f>
        <v/>
      </c>
      <c r="H1347" s="33" t="str">
        <f>IFERROR(VLOOKUP($B1347,'Tabelas auxiliares'!$A$66:$C$106,3,FALSE),"")</f>
        <v/>
      </c>
      <c r="I1347" s="205"/>
      <c r="J1347" s="205"/>
      <c r="K1347" s="205"/>
      <c r="L1347" s="205"/>
      <c r="M1347" s="205"/>
      <c r="N1347" s="205"/>
      <c r="O1347" s="205"/>
      <c r="P1347" s="205"/>
      <c r="Q1347" s="205"/>
      <c r="R1347" s="205"/>
      <c r="S1347" s="205"/>
      <c r="T1347" s="205"/>
      <c r="U1347" s="205"/>
      <c r="V1347" s="205"/>
      <c r="W1347" s="205"/>
      <c r="X1347" s="205"/>
      <c r="Y1347" s="33" t="str">
        <f t="shared" si="49"/>
        <v/>
      </c>
      <c r="Z1347" s="33" t="str">
        <f>IF(T1347="","",IF(AND(T1347&lt;&gt;'Tabelas auxiliares'!$B$240,T1347&lt;&gt;'Tabelas auxiliares'!$B$241,T1347&lt;&gt;'Tabelas auxiliares'!$C$240,T1347&lt;&gt;'Tabelas auxiliares'!$C$241,T1347&lt;&gt;'Tabelas auxiliares'!$D$240),"FOLHA DE PESSOAL",IF(Y1347='Tabelas auxiliares'!$A$241,"CUSTEIO",IF(Y1347='Tabelas auxiliares'!$A$240,"INVESTIMENTO","ERRO - VERIFICAR"))))</f>
        <v/>
      </c>
      <c r="AA1347" s="46" t="str">
        <f t="shared" si="50"/>
        <v/>
      </c>
      <c r="AB1347" s="207"/>
      <c r="AC1347" s="205"/>
      <c r="AD1347" s="26"/>
      <c r="AE1347" s="54" t="str">
        <f t="shared" si="69"/>
        <v/>
      </c>
      <c r="AF1347" s="54"/>
      <c r="AG1347" s="54"/>
      <c r="AH1347" s="54"/>
      <c r="AI1347" s="54"/>
      <c r="AJ1347" s="54"/>
      <c r="AK1347" s="54"/>
      <c r="AL1347" s="54"/>
      <c r="AM1347" s="54"/>
      <c r="AN1347" s="54"/>
      <c r="AO1347" s="54"/>
      <c r="AP1347" s="54"/>
    </row>
    <row r="1348" spans="1:42" x14ac:dyDescent="0.25">
      <c r="A1348" s="205"/>
      <c r="F1348" s="33" t="str">
        <f>IFERROR(VLOOKUP(D1348,'Tabelas auxiliares'!$A$3:$B$62,2,FALSE),"")</f>
        <v/>
      </c>
      <c r="G1348" s="33" t="str">
        <f>IFERROR(VLOOKUP($B1348,'Tabelas auxiliares'!$A$66:$C$106,2,FALSE),"")</f>
        <v/>
      </c>
      <c r="H1348" s="33" t="str">
        <f>IFERROR(VLOOKUP($B1348,'Tabelas auxiliares'!$A$66:$C$106,3,FALSE),"")</f>
        <v/>
      </c>
      <c r="I1348" s="205"/>
      <c r="J1348" s="205"/>
      <c r="K1348" s="205"/>
      <c r="L1348" s="205"/>
      <c r="M1348" s="205"/>
      <c r="N1348" s="205"/>
      <c r="O1348" s="205"/>
      <c r="P1348" s="205"/>
      <c r="Q1348" s="205"/>
      <c r="R1348" s="205"/>
      <c r="S1348" s="205"/>
      <c r="T1348" s="205"/>
      <c r="U1348" s="205"/>
      <c r="V1348" s="205"/>
      <c r="W1348" s="205"/>
      <c r="X1348" s="205"/>
      <c r="Y1348" s="33" t="str">
        <f t="shared" si="49"/>
        <v/>
      </c>
      <c r="Z1348" s="33" t="str">
        <f>IF(T1348="","",IF(AND(T1348&lt;&gt;'Tabelas auxiliares'!$B$240,T1348&lt;&gt;'Tabelas auxiliares'!$B$241,T1348&lt;&gt;'Tabelas auxiliares'!$C$240,T1348&lt;&gt;'Tabelas auxiliares'!$C$241,T1348&lt;&gt;'Tabelas auxiliares'!$D$240),"FOLHA DE PESSOAL",IF(Y1348='Tabelas auxiliares'!$A$241,"CUSTEIO",IF(Y1348='Tabelas auxiliares'!$A$240,"INVESTIMENTO","ERRO - VERIFICAR"))))</f>
        <v/>
      </c>
      <c r="AA1348" s="46" t="str">
        <f t="shared" si="50"/>
        <v/>
      </c>
      <c r="AB1348" s="207"/>
      <c r="AC1348" s="205"/>
      <c r="AD1348" s="26"/>
      <c r="AE1348" s="54" t="str">
        <f t="shared" si="69"/>
        <v/>
      </c>
      <c r="AF1348" s="54"/>
      <c r="AG1348" s="54"/>
      <c r="AH1348" s="54"/>
      <c r="AI1348" s="54"/>
      <c r="AJ1348" s="54"/>
      <c r="AK1348" s="54"/>
      <c r="AL1348" s="54"/>
      <c r="AM1348" s="54"/>
      <c r="AN1348" s="54"/>
      <c r="AO1348" s="54"/>
      <c r="AP1348" s="54"/>
    </row>
    <row r="1349" spans="1:42" x14ac:dyDescent="0.25">
      <c r="A1349" s="205"/>
      <c r="F1349" s="33" t="str">
        <f>IFERROR(VLOOKUP(D1349,'Tabelas auxiliares'!$A$3:$B$62,2,FALSE),"")</f>
        <v/>
      </c>
      <c r="G1349" s="33" t="str">
        <f>IFERROR(VLOOKUP($B1349,'Tabelas auxiliares'!$A$66:$C$106,2,FALSE),"")</f>
        <v/>
      </c>
      <c r="H1349" s="33" t="str">
        <f>IFERROR(VLOOKUP($B1349,'Tabelas auxiliares'!$A$66:$C$106,3,FALSE),"")</f>
        <v/>
      </c>
      <c r="I1349" s="205"/>
      <c r="J1349" s="205"/>
      <c r="K1349" s="205"/>
      <c r="L1349" s="205"/>
      <c r="M1349" s="205"/>
      <c r="N1349" s="205"/>
      <c r="O1349" s="205"/>
      <c r="P1349" s="205"/>
      <c r="Q1349" s="205"/>
      <c r="R1349" s="205"/>
      <c r="S1349" s="205"/>
      <c r="T1349" s="205"/>
      <c r="U1349" s="205"/>
      <c r="V1349" s="205"/>
      <c r="W1349" s="205"/>
      <c r="X1349" s="205"/>
      <c r="Y1349" s="33" t="str">
        <f t="shared" si="49"/>
        <v/>
      </c>
      <c r="Z1349" s="33" t="str">
        <f>IF(T1349="","",IF(AND(T1349&lt;&gt;'Tabelas auxiliares'!$B$240,T1349&lt;&gt;'Tabelas auxiliares'!$B$241,T1349&lt;&gt;'Tabelas auxiliares'!$C$240,T1349&lt;&gt;'Tabelas auxiliares'!$C$241,T1349&lt;&gt;'Tabelas auxiliares'!$D$240),"FOLHA DE PESSOAL",IF(Y1349='Tabelas auxiliares'!$A$241,"CUSTEIO",IF(Y1349='Tabelas auxiliares'!$A$240,"INVESTIMENTO","ERRO - VERIFICAR"))))</f>
        <v/>
      </c>
      <c r="AA1349" s="46" t="str">
        <f t="shared" si="50"/>
        <v/>
      </c>
      <c r="AB1349" s="207"/>
      <c r="AC1349" s="205"/>
      <c r="AD1349" s="26"/>
      <c r="AE1349" s="54" t="str">
        <f t="shared" si="69"/>
        <v/>
      </c>
      <c r="AF1349" s="54"/>
      <c r="AG1349" s="54"/>
      <c r="AH1349" s="54"/>
      <c r="AI1349" s="54"/>
      <c r="AJ1349" s="54"/>
      <c r="AK1349" s="54"/>
      <c r="AL1349" s="54"/>
      <c r="AM1349" s="54"/>
      <c r="AN1349" s="54"/>
      <c r="AO1349" s="54"/>
      <c r="AP1349" s="54"/>
    </row>
    <row r="1350" spans="1:42" x14ac:dyDescent="0.25">
      <c r="A1350" s="205"/>
      <c r="F1350" s="33" t="str">
        <f>IFERROR(VLOOKUP(D1350,'Tabelas auxiliares'!$A$3:$B$62,2,FALSE),"")</f>
        <v/>
      </c>
      <c r="G1350" s="33" t="str">
        <f>IFERROR(VLOOKUP($B1350,'Tabelas auxiliares'!$A$66:$C$106,2,FALSE),"")</f>
        <v/>
      </c>
      <c r="H1350" s="33" t="str">
        <f>IFERROR(VLOOKUP($B1350,'Tabelas auxiliares'!$A$66:$C$106,3,FALSE),"")</f>
        <v/>
      </c>
      <c r="I1350" s="205"/>
      <c r="J1350" s="205"/>
      <c r="K1350" s="205"/>
      <c r="L1350" s="205"/>
      <c r="M1350" s="205"/>
      <c r="N1350" s="205"/>
      <c r="O1350" s="205"/>
      <c r="P1350" s="205"/>
      <c r="Q1350" s="205"/>
      <c r="R1350" s="205"/>
      <c r="S1350" s="205"/>
      <c r="T1350" s="205"/>
      <c r="U1350" s="205"/>
      <c r="V1350" s="205"/>
      <c r="W1350" s="205"/>
      <c r="X1350" s="205"/>
      <c r="Y1350" s="33" t="str">
        <f t="shared" si="49"/>
        <v/>
      </c>
      <c r="Z1350" s="33" t="str">
        <f>IF(T1350="","",IF(AND(T1350&lt;&gt;'Tabelas auxiliares'!$B$240,T1350&lt;&gt;'Tabelas auxiliares'!$B$241,T1350&lt;&gt;'Tabelas auxiliares'!$C$240,T1350&lt;&gt;'Tabelas auxiliares'!$C$241,T1350&lt;&gt;'Tabelas auxiliares'!$D$240),"FOLHA DE PESSOAL",IF(Y1350='Tabelas auxiliares'!$A$241,"CUSTEIO",IF(Y1350='Tabelas auxiliares'!$A$240,"INVESTIMENTO","ERRO - VERIFICAR"))))</f>
        <v/>
      </c>
      <c r="AA1350" s="46" t="str">
        <f t="shared" si="50"/>
        <v/>
      </c>
      <c r="AB1350" s="207"/>
      <c r="AC1350" s="205"/>
      <c r="AD1350" s="26"/>
      <c r="AE1350" s="54" t="str">
        <f t="shared" si="69"/>
        <v/>
      </c>
      <c r="AF1350" s="54"/>
      <c r="AG1350" s="54"/>
      <c r="AH1350" s="54"/>
      <c r="AI1350" s="54"/>
      <c r="AJ1350" s="54"/>
      <c r="AK1350" s="54"/>
      <c r="AL1350" s="54"/>
      <c r="AM1350" s="54"/>
      <c r="AN1350" s="54"/>
      <c r="AO1350" s="54"/>
      <c r="AP1350" s="54"/>
    </row>
    <row r="1351" spans="1:42" x14ac:dyDescent="0.25">
      <c r="A1351" s="205"/>
      <c r="F1351" s="33" t="str">
        <f>IFERROR(VLOOKUP(D1351,'Tabelas auxiliares'!$A$3:$B$62,2,FALSE),"")</f>
        <v/>
      </c>
      <c r="G1351" s="33" t="str">
        <f>IFERROR(VLOOKUP($B1351,'Tabelas auxiliares'!$A$66:$C$106,2,FALSE),"")</f>
        <v/>
      </c>
      <c r="H1351" s="33" t="str">
        <f>IFERROR(VLOOKUP($B1351,'Tabelas auxiliares'!$A$66:$C$106,3,FALSE),"")</f>
        <v/>
      </c>
      <c r="I1351" s="205"/>
      <c r="J1351" s="205"/>
      <c r="K1351" s="205"/>
      <c r="L1351" s="205"/>
      <c r="M1351" s="205"/>
      <c r="N1351" s="205"/>
      <c r="O1351" s="205"/>
      <c r="P1351" s="205"/>
      <c r="Q1351" s="205"/>
      <c r="R1351" s="205"/>
      <c r="S1351" s="205"/>
      <c r="T1351" s="205"/>
      <c r="U1351" s="205"/>
      <c r="V1351" s="205"/>
      <c r="W1351" s="205"/>
      <c r="X1351" s="205"/>
      <c r="Y1351" s="33" t="str">
        <f t="shared" si="49"/>
        <v/>
      </c>
      <c r="Z1351" s="33" t="str">
        <f>IF(T1351="","",IF(AND(T1351&lt;&gt;'Tabelas auxiliares'!$B$240,T1351&lt;&gt;'Tabelas auxiliares'!$B$241,T1351&lt;&gt;'Tabelas auxiliares'!$C$240,T1351&lt;&gt;'Tabelas auxiliares'!$C$241,T1351&lt;&gt;'Tabelas auxiliares'!$D$240),"FOLHA DE PESSOAL",IF(Y1351='Tabelas auxiliares'!$A$241,"CUSTEIO",IF(Y1351='Tabelas auxiliares'!$A$240,"INVESTIMENTO","ERRO - VERIFICAR"))))</f>
        <v/>
      </c>
      <c r="AA1351" s="46" t="str">
        <f t="shared" si="50"/>
        <v/>
      </c>
      <c r="AB1351" s="207"/>
      <c r="AC1351" s="205"/>
      <c r="AD1351" s="26"/>
      <c r="AE1351" s="54" t="str">
        <f t="shared" si="69"/>
        <v/>
      </c>
      <c r="AF1351" s="54"/>
      <c r="AG1351" s="54"/>
      <c r="AH1351" s="54"/>
      <c r="AI1351" s="54"/>
      <c r="AJ1351" s="54"/>
      <c r="AK1351" s="54"/>
      <c r="AL1351" s="54"/>
      <c r="AM1351" s="54"/>
      <c r="AN1351" s="54"/>
      <c r="AO1351" s="54"/>
      <c r="AP1351" s="54"/>
    </row>
    <row r="1352" spans="1:42" x14ac:dyDescent="0.25">
      <c r="A1352" s="205"/>
      <c r="F1352" s="33" t="str">
        <f>IFERROR(VLOOKUP(D1352,'Tabelas auxiliares'!$A$3:$B$62,2,FALSE),"")</f>
        <v/>
      </c>
      <c r="G1352" s="33" t="str">
        <f>IFERROR(VLOOKUP($B1352,'Tabelas auxiliares'!$A$66:$C$106,2,FALSE),"")</f>
        <v/>
      </c>
      <c r="H1352" s="33" t="str">
        <f>IFERROR(VLOOKUP($B1352,'Tabelas auxiliares'!$A$66:$C$106,3,FALSE),"")</f>
        <v/>
      </c>
      <c r="I1352" s="205"/>
      <c r="J1352" s="205"/>
      <c r="K1352" s="205"/>
      <c r="L1352" s="205"/>
      <c r="M1352" s="205"/>
      <c r="N1352" s="205"/>
      <c r="O1352" s="205"/>
      <c r="P1352" s="205"/>
      <c r="Q1352" s="205"/>
      <c r="R1352" s="205"/>
      <c r="S1352" s="205"/>
      <c r="T1352" s="205"/>
      <c r="U1352" s="205"/>
      <c r="V1352" s="205"/>
      <c r="W1352" s="205"/>
      <c r="X1352" s="205"/>
      <c r="Y1352" s="33" t="str">
        <f t="shared" si="49"/>
        <v/>
      </c>
      <c r="Z1352" s="33" t="str">
        <f>IF(T1352="","",IF(AND(T1352&lt;&gt;'Tabelas auxiliares'!$B$240,T1352&lt;&gt;'Tabelas auxiliares'!$B$241,T1352&lt;&gt;'Tabelas auxiliares'!$C$240,T1352&lt;&gt;'Tabelas auxiliares'!$C$241,T1352&lt;&gt;'Tabelas auxiliares'!$D$240),"FOLHA DE PESSOAL",IF(Y1352='Tabelas auxiliares'!$A$241,"CUSTEIO",IF(Y1352='Tabelas auxiliares'!$A$240,"INVESTIMENTO","ERRO - VERIFICAR"))))</f>
        <v/>
      </c>
      <c r="AA1352" s="46" t="str">
        <f t="shared" si="50"/>
        <v/>
      </c>
      <c r="AB1352" s="207"/>
      <c r="AC1352" s="205"/>
      <c r="AD1352" s="26"/>
      <c r="AE1352" s="54" t="str">
        <f t="shared" si="69"/>
        <v/>
      </c>
      <c r="AF1352" s="54"/>
      <c r="AG1352" s="54"/>
      <c r="AH1352" s="54"/>
      <c r="AI1352" s="54"/>
      <c r="AJ1352" s="54"/>
      <c r="AK1352" s="54"/>
      <c r="AL1352" s="54"/>
      <c r="AM1352" s="54"/>
      <c r="AN1352" s="54"/>
      <c r="AO1352" s="54"/>
      <c r="AP1352" s="54"/>
    </row>
    <row r="1353" spans="1:42" x14ac:dyDescent="0.25">
      <c r="A1353" s="205"/>
      <c r="F1353" s="33" t="str">
        <f>IFERROR(VLOOKUP(D1353,'Tabelas auxiliares'!$A$3:$B$62,2,FALSE),"")</f>
        <v/>
      </c>
      <c r="G1353" s="33" t="str">
        <f>IFERROR(VLOOKUP($B1353,'Tabelas auxiliares'!$A$66:$C$106,2,FALSE),"")</f>
        <v/>
      </c>
      <c r="H1353" s="33" t="str">
        <f>IFERROR(VLOOKUP($B1353,'Tabelas auxiliares'!$A$66:$C$106,3,FALSE),"")</f>
        <v/>
      </c>
      <c r="I1353" s="205"/>
      <c r="J1353" s="205"/>
      <c r="K1353" s="205"/>
      <c r="L1353" s="205"/>
      <c r="M1353" s="205"/>
      <c r="N1353" s="205"/>
      <c r="O1353" s="205"/>
      <c r="P1353" s="205"/>
      <c r="Q1353" s="205"/>
      <c r="R1353" s="205"/>
      <c r="S1353" s="205"/>
      <c r="T1353" s="205"/>
      <c r="U1353" s="205"/>
      <c r="V1353" s="205"/>
      <c r="W1353" s="205"/>
      <c r="X1353" s="205"/>
      <c r="Y1353" s="33" t="str">
        <f t="shared" si="49"/>
        <v/>
      </c>
      <c r="Z1353" s="33" t="str">
        <f>IF(T1353="","",IF(AND(T1353&lt;&gt;'Tabelas auxiliares'!$B$240,T1353&lt;&gt;'Tabelas auxiliares'!$B$241,T1353&lt;&gt;'Tabelas auxiliares'!$C$240,T1353&lt;&gt;'Tabelas auxiliares'!$C$241,T1353&lt;&gt;'Tabelas auxiliares'!$D$240),"FOLHA DE PESSOAL",IF(Y1353='Tabelas auxiliares'!$A$241,"CUSTEIO",IF(Y1353='Tabelas auxiliares'!$A$240,"INVESTIMENTO","ERRO - VERIFICAR"))))</f>
        <v/>
      </c>
      <c r="AA1353" s="46" t="str">
        <f t="shared" si="50"/>
        <v/>
      </c>
      <c r="AB1353" s="207"/>
      <c r="AC1353" s="205"/>
      <c r="AD1353" s="26"/>
      <c r="AE1353" s="54" t="str">
        <f t="shared" si="69"/>
        <v/>
      </c>
      <c r="AF1353" s="54"/>
      <c r="AG1353" s="54"/>
      <c r="AH1353" s="54"/>
      <c r="AI1353" s="54"/>
      <c r="AJ1353" s="54"/>
      <c r="AK1353" s="54"/>
      <c r="AL1353" s="54"/>
      <c r="AM1353" s="54"/>
      <c r="AN1353" s="54"/>
      <c r="AO1353" s="54"/>
      <c r="AP1353" s="54"/>
    </row>
    <row r="1354" spans="1:42" x14ac:dyDescent="0.25">
      <c r="A1354" s="205"/>
      <c r="F1354" s="33" t="str">
        <f>IFERROR(VLOOKUP(D1354,'Tabelas auxiliares'!$A$3:$B$62,2,FALSE),"")</f>
        <v/>
      </c>
      <c r="G1354" s="33" t="str">
        <f>IFERROR(VLOOKUP($B1354,'Tabelas auxiliares'!$A$66:$C$106,2,FALSE),"")</f>
        <v/>
      </c>
      <c r="H1354" s="33" t="str">
        <f>IFERROR(VLOOKUP($B1354,'Tabelas auxiliares'!$A$66:$C$106,3,FALSE),"")</f>
        <v/>
      </c>
      <c r="I1354" s="205"/>
      <c r="J1354" s="205"/>
      <c r="K1354" s="205"/>
      <c r="L1354" s="205"/>
      <c r="M1354" s="205"/>
      <c r="N1354" s="205"/>
      <c r="O1354" s="205"/>
      <c r="P1354" s="205"/>
      <c r="Q1354" s="205"/>
      <c r="R1354" s="205"/>
      <c r="S1354" s="205"/>
      <c r="T1354" s="205"/>
      <c r="U1354" s="205"/>
      <c r="V1354" s="205"/>
      <c r="W1354" s="205"/>
      <c r="X1354" s="205"/>
      <c r="Y1354" s="33" t="str">
        <f t="shared" si="49"/>
        <v/>
      </c>
      <c r="Z1354" s="33" t="str">
        <f>IF(T1354="","",IF(AND(T1354&lt;&gt;'Tabelas auxiliares'!$B$240,T1354&lt;&gt;'Tabelas auxiliares'!$B$241,T1354&lt;&gt;'Tabelas auxiliares'!$C$240,T1354&lt;&gt;'Tabelas auxiliares'!$C$241,T1354&lt;&gt;'Tabelas auxiliares'!$D$240),"FOLHA DE PESSOAL",IF(Y1354='Tabelas auxiliares'!$A$241,"CUSTEIO",IF(Y1354='Tabelas auxiliares'!$A$240,"INVESTIMENTO","ERRO - VERIFICAR"))))</f>
        <v/>
      </c>
      <c r="AA1354" s="46" t="str">
        <f t="shared" si="50"/>
        <v/>
      </c>
      <c r="AB1354" s="207"/>
      <c r="AC1354" s="205"/>
      <c r="AD1354" s="26"/>
      <c r="AE1354" s="54" t="str">
        <f t="shared" si="69"/>
        <v/>
      </c>
      <c r="AF1354" s="54"/>
      <c r="AG1354" s="54"/>
      <c r="AH1354" s="54"/>
      <c r="AI1354" s="54"/>
      <c r="AJ1354" s="54"/>
      <c r="AK1354" s="54"/>
      <c r="AL1354" s="54"/>
      <c r="AM1354" s="54"/>
      <c r="AN1354" s="54"/>
      <c r="AO1354" s="54"/>
      <c r="AP1354" s="54"/>
    </row>
    <row r="1355" spans="1:42" x14ac:dyDescent="0.25">
      <c r="A1355" s="205"/>
      <c r="F1355" s="33" t="str">
        <f>IFERROR(VLOOKUP(D1355,'Tabelas auxiliares'!$A$3:$B$62,2,FALSE),"")</f>
        <v/>
      </c>
      <c r="G1355" s="33" t="str">
        <f>IFERROR(VLOOKUP($B1355,'Tabelas auxiliares'!$A$66:$C$106,2,FALSE),"")</f>
        <v/>
      </c>
      <c r="H1355" s="33" t="str">
        <f>IFERROR(VLOOKUP($B1355,'Tabelas auxiliares'!$A$66:$C$106,3,FALSE),"")</f>
        <v/>
      </c>
      <c r="I1355" s="205"/>
      <c r="J1355" s="205"/>
      <c r="K1355" s="205"/>
      <c r="L1355" s="205"/>
      <c r="M1355" s="205"/>
      <c r="N1355" s="205"/>
      <c r="O1355" s="205"/>
      <c r="P1355" s="205"/>
      <c r="Q1355" s="205"/>
      <c r="R1355" s="205"/>
      <c r="S1355" s="205"/>
      <c r="T1355" s="205"/>
      <c r="U1355" s="205"/>
      <c r="V1355" s="205"/>
      <c r="W1355" s="205"/>
      <c r="X1355" s="205"/>
      <c r="Y1355" s="33" t="str">
        <f t="shared" si="49"/>
        <v/>
      </c>
      <c r="Z1355" s="33" t="str">
        <f>IF(T1355="","",IF(AND(T1355&lt;&gt;'Tabelas auxiliares'!$B$240,T1355&lt;&gt;'Tabelas auxiliares'!$B$241,T1355&lt;&gt;'Tabelas auxiliares'!$C$240,T1355&lt;&gt;'Tabelas auxiliares'!$C$241,T1355&lt;&gt;'Tabelas auxiliares'!$D$240),"FOLHA DE PESSOAL",IF(Y1355='Tabelas auxiliares'!$A$241,"CUSTEIO",IF(Y1355='Tabelas auxiliares'!$A$240,"INVESTIMENTO","ERRO - VERIFICAR"))))</f>
        <v/>
      </c>
      <c r="AA1355" s="46" t="str">
        <f t="shared" si="50"/>
        <v/>
      </c>
      <c r="AB1355" s="207"/>
      <c r="AC1355" s="205"/>
      <c r="AD1355" s="26"/>
      <c r="AE1355" s="54" t="str">
        <f t="shared" si="69"/>
        <v/>
      </c>
      <c r="AF1355" s="54"/>
      <c r="AG1355" s="54"/>
      <c r="AH1355" s="54"/>
      <c r="AI1355" s="54"/>
      <c r="AJ1355" s="54"/>
      <c r="AK1355" s="54"/>
      <c r="AL1355" s="54"/>
      <c r="AM1355" s="54"/>
      <c r="AN1355" s="54"/>
      <c r="AO1355" s="54"/>
      <c r="AP1355" s="54"/>
    </row>
    <row r="1356" spans="1:42" x14ac:dyDescent="0.25">
      <c r="A1356" s="205"/>
      <c r="F1356" s="33" t="str">
        <f>IFERROR(VLOOKUP(D1356,'Tabelas auxiliares'!$A$3:$B$62,2,FALSE),"")</f>
        <v/>
      </c>
      <c r="G1356" s="33" t="str">
        <f>IFERROR(VLOOKUP($B1356,'Tabelas auxiliares'!$A$66:$C$106,2,FALSE),"")</f>
        <v/>
      </c>
      <c r="H1356" s="33" t="str">
        <f>IFERROR(VLOOKUP($B1356,'Tabelas auxiliares'!$A$66:$C$106,3,FALSE),"")</f>
        <v/>
      </c>
      <c r="I1356" s="205"/>
      <c r="J1356" s="205"/>
      <c r="K1356" s="205"/>
      <c r="L1356" s="205"/>
      <c r="M1356" s="205"/>
      <c r="N1356" s="205"/>
      <c r="O1356" s="205"/>
      <c r="P1356" s="205"/>
      <c r="Q1356" s="205"/>
      <c r="R1356" s="205"/>
      <c r="S1356" s="205"/>
      <c r="T1356" s="205"/>
      <c r="U1356" s="205"/>
      <c r="V1356" s="205"/>
      <c r="W1356" s="205"/>
      <c r="X1356" s="205"/>
      <c r="Y1356" s="33" t="str">
        <f t="shared" si="49"/>
        <v/>
      </c>
      <c r="Z1356" s="33" t="str">
        <f>IF(T1356="","",IF(AND(T1356&lt;&gt;'Tabelas auxiliares'!$B$240,T1356&lt;&gt;'Tabelas auxiliares'!$B$241,T1356&lt;&gt;'Tabelas auxiliares'!$C$240,T1356&lt;&gt;'Tabelas auxiliares'!$C$241,T1356&lt;&gt;'Tabelas auxiliares'!$D$240),"FOLHA DE PESSOAL",IF(Y1356='Tabelas auxiliares'!$A$241,"CUSTEIO",IF(Y1356='Tabelas auxiliares'!$A$240,"INVESTIMENTO","ERRO - VERIFICAR"))))</f>
        <v/>
      </c>
      <c r="AA1356" s="46" t="str">
        <f t="shared" si="50"/>
        <v/>
      </c>
      <c r="AB1356" s="207"/>
      <c r="AC1356" s="205"/>
      <c r="AD1356" s="26"/>
      <c r="AE1356" s="54" t="str">
        <f t="shared" si="69"/>
        <v/>
      </c>
      <c r="AF1356" s="54"/>
      <c r="AG1356" s="54"/>
      <c r="AH1356" s="54"/>
      <c r="AI1356" s="54"/>
      <c r="AJ1356" s="54"/>
      <c r="AK1356" s="54"/>
      <c r="AL1356" s="54"/>
      <c r="AM1356" s="54"/>
      <c r="AN1356" s="54"/>
      <c r="AO1356" s="54"/>
      <c r="AP1356" s="54"/>
    </row>
    <row r="1357" spans="1:42" x14ac:dyDescent="0.25">
      <c r="A1357" s="205"/>
      <c r="F1357" s="33" t="str">
        <f>IFERROR(VLOOKUP(D1357,'Tabelas auxiliares'!$A$3:$B$62,2,FALSE),"")</f>
        <v/>
      </c>
      <c r="G1357" s="33" t="str">
        <f>IFERROR(VLOOKUP($B1357,'Tabelas auxiliares'!$A$66:$C$106,2,FALSE),"")</f>
        <v/>
      </c>
      <c r="H1357" s="33" t="str">
        <f>IFERROR(VLOOKUP($B1357,'Tabelas auxiliares'!$A$66:$C$106,3,FALSE),"")</f>
        <v/>
      </c>
      <c r="I1357" s="205"/>
      <c r="J1357" s="205"/>
      <c r="K1357" s="205"/>
      <c r="L1357" s="205"/>
      <c r="M1357" s="205"/>
      <c r="N1357" s="205"/>
      <c r="O1357" s="205"/>
      <c r="P1357" s="205"/>
      <c r="Q1357" s="205"/>
      <c r="R1357" s="205"/>
      <c r="S1357" s="205"/>
      <c r="T1357" s="205"/>
      <c r="U1357" s="205"/>
      <c r="V1357" s="205"/>
      <c r="W1357" s="205"/>
      <c r="X1357" s="205"/>
      <c r="Y1357" s="33" t="str">
        <f t="shared" si="49"/>
        <v/>
      </c>
      <c r="Z1357" s="33" t="str">
        <f>IF(T1357="","",IF(AND(T1357&lt;&gt;'Tabelas auxiliares'!$B$240,T1357&lt;&gt;'Tabelas auxiliares'!$B$241,T1357&lt;&gt;'Tabelas auxiliares'!$C$240,T1357&lt;&gt;'Tabelas auxiliares'!$C$241,T1357&lt;&gt;'Tabelas auxiliares'!$D$240),"FOLHA DE PESSOAL",IF(Y1357='Tabelas auxiliares'!$A$241,"CUSTEIO",IF(Y1357='Tabelas auxiliares'!$A$240,"INVESTIMENTO","ERRO - VERIFICAR"))))</f>
        <v/>
      </c>
      <c r="AA1357" s="46" t="str">
        <f t="shared" si="50"/>
        <v/>
      </c>
      <c r="AB1357" s="207"/>
      <c r="AC1357" s="205"/>
      <c r="AD1357" s="26"/>
      <c r="AE1357" s="54" t="str">
        <f t="shared" si="69"/>
        <v/>
      </c>
      <c r="AF1357" s="54"/>
      <c r="AG1357" s="54"/>
      <c r="AH1357" s="54"/>
      <c r="AI1357" s="54"/>
      <c r="AJ1357" s="54"/>
      <c r="AK1357" s="54"/>
      <c r="AL1357" s="54"/>
      <c r="AM1357" s="54"/>
      <c r="AN1357" s="54"/>
      <c r="AO1357" s="54"/>
      <c r="AP1357" s="54"/>
    </row>
    <row r="1358" spans="1:42" x14ac:dyDescent="0.25">
      <c r="A1358" s="205"/>
      <c r="F1358" s="33" t="str">
        <f>IFERROR(VLOOKUP(D1358,'Tabelas auxiliares'!$A$3:$B$62,2,FALSE),"")</f>
        <v/>
      </c>
      <c r="G1358" s="33" t="str">
        <f>IFERROR(VLOOKUP($B1358,'Tabelas auxiliares'!$A$66:$C$106,2,FALSE),"")</f>
        <v/>
      </c>
      <c r="H1358" s="33" t="str">
        <f>IFERROR(VLOOKUP($B1358,'Tabelas auxiliares'!$A$66:$C$106,3,FALSE),"")</f>
        <v/>
      </c>
      <c r="I1358" s="205"/>
      <c r="J1358" s="205"/>
      <c r="K1358" s="205"/>
      <c r="L1358" s="205"/>
      <c r="M1358" s="205"/>
      <c r="N1358" s="205"/>
      <c r="O1358" s="205"/>
      <c r="P1358" s="205"/>
      <c r="Q1358" s="205"/>
      <c r="R1358" s="205"/>
      <c r="S1358" s="205"/>
      <c r="T1358" s="205"/>
      <c r="U1358" s="205"/>
      <c r="V1358" s="205"/>
      <c r="W1358" s="205"/>
      <c r="X1358" s="205"/>
      <c r="Y1358" s="33" t="str">
        <f t="shared" si="49"/>
        <v/>
      </c>
      <c r="Z1358" s="33" t="str">
        <f>IF(T1358="","",IF(AND(T1358&lt;&gt;'Tabelas auxiliares'!$B$240,T1358&lt;&gt;'Tabelas auxiliares'!$B$241,T1358&lt;&gt;'Tabelas auxiliares'!$C$240,T1358&lt;&gt;'Tabelas auxiliares'!$C$241,T1358&lt;&gt;'Tabelas auxiliares'!$D$240),"FOLHA DE PESSOAL",IF(Y1358='Tabelas auxiliares'!$A$241,"CUSTEIO",IF(Y1358='Tabelas auxiliares'!$A$240,"INVESTIMENTO","ERRO - VERIFICAR"))))</f>
        <v/>
      </c>
      <c r="AA1358" s="46" t="str">
        <f t="shared" si="50"/>
        <v/>
      </c>
      <c r="AB1358" s="207"/>
      <c r="AC1358" s="205"/>
      <c r="AD1358" s="26"/>
      <c r="AE1358" s="54" t="str">
        <f t="shared" si="69"/>
        <v/>
      </c>
      <c r="AF1358" s="54"/>
      <c r="AG1358" s="54"/>
      <c r="AH1358" s="54"/>
      <c r="AI1358" s="54"/>
      <c r="AJ1358" s="54"/>
      <c r="AK1358" s="54"/>
      <c r="AL1358" s="54"/>
      <c r="AM1358" s="54"/>
      <c r="AN1358" s="54"/>
      <c r="AO1358" s="54"/>
      <c r="AP1358" s="54"/>
    </row>
    <row r="1359" spans="1:42" x14ac:dyDescent="0.25">
      <c r="A1359" s="205"/>
      <c r="F1359" s="33" t="str">
        <f>IFERROR(VLOOKUP(D1359,'Tabelas auxiliares'!$A$3:$B$62,2,FALSE),"")</f>
        <v/>
      </c>
      <c r="G1359" s="33" t="str">
        <f>IFERROR(VLOOKUP($B1359,'Tabelas auxiliares'!$A$66:$C$106,2,FALSE),"")</f>
        <v/>
      </c>
      <c r="H1359" s="33" t="str">
        <f>IFERROR(VLOOKUP($B1359,'Tabelas auxiliares'!$A$66:$C$106,3,FALSE),"")</f>
        <v/>
      </c>
      <c r="I1359" s="205"/>
      <c r="J1359" s="205"/>
      <c r="K1359" s="205"/>
      <c r="L1359" s="205"/>
      <c r="M1359" s="205"/>
      <c r="N1359" s="205"/>
      <c r="O1359" s="205"/>
      <c r="P1359" s="205"/>
      <c r="Q1359" s="205"/>
      <c r="R1359" s="205"/>
      <c r="S1359" s="205"/>
      <c r="T1359" s="205"/>
      <c r="U1359" s="205"/>
      <c r="V1359" s="205"/>
      <c r="W1359" s="205"/>
      <c r="X1359" s="205"/>
      <c r="Y1359" s="33" t="str">
        <f t="shared" si="49"/>
        <v/>
      </c>
      <c r="Z1359" s="33" t="str">
        <f>IF(T1359="","",IF(AND(T1359&lt;&gt;'Tabelas auxiliares'!$B$240,T1359&lt;&gt;'Tabelas auxiliares'!$B$241,T1359&lt;&gt;'Tabelas auxiliares'!$C$240,T1359&lt;&gt;'Tabelas auxiliares'!$C$241,T1359&lt;&gt;'Tabelas auxiliares'!$D$240),"FOLHA DE PESSOAL",IF(Y1359='Tabelas auxiliares'!$A$241,"CUSTEIO",IF(Y1359='Tabelas auxiliares'!$A$240,"INVESTIMENTO","ERRO - VERIFICAR"))))</f>
        <v/>
      </c>
      <c r="AA1359" s="46" t="str">
        <f t="shared" si="50"/>
        <v/>
      </c>
      <c r="AB1359" s="207"/>
      <c r="AC1359" s="205"/>
      <c r="AD1359" s="26"/>
      <c r="AE1359" s="54" t="str">
        <f t="shared" si="69"/>
        <v/>
      </c>
      <c r="AF1359" s="54"/>
      <c r="AG1359" s="54"/>
      <c r="AH1359" s="54"/>
      <c r="AI1359" s="54"/>
      <c r="AJ1359" s="54"/>
      <c r="AK1359" s="54"/>
      <c r="AL1359" s="54"/>
      <c r="AM1359" s="54"/>
      <c r="AN1359" s="54"/>
      <c r="AO1359" s="54"/>
      <c r="AP1359" s="54"/>
    </row>
    <row r="1360" spans="1:42" x14ac:dyDescent="0.25">
      <c r="A1360" s="205"/>
      <c r="F1360" s="33" t="str">
        <f>IFERROR(VLOOKUP(D1360,'Tabelas auxiliares'!$A$3:$B$62,2,FALSE),"")</f>
        <v/>
      </c>
      <c r="G1360" s="33" t="str">
        <f>IFERROR(VLOOKUP($B1360,'Tabelas auxiliares'!$A$66:$C$106,2,FALSE),"")</f>
        <v/>
      </c>
      <c r="H1360" s="33" t="str">
        <f>IFERROR(VLOOKUP($B1360,'Tabelas auxiliares'!$A$66:$C$106,3,FALSE),"")</f>
        <v/>
      </c>
      <c r="I1360" s="205"/>
      <c r="J1360" s="205"/>
      <c r="K1360" s="205"/>
      <c r="L1360" s="205"/>
      <c r="M1360" s="205"/>
      <c r="N1360" s="205"/>
      <c r="O1360" s="205"/>
      <c r="P1360" s="205"/>
      <c r="Q1360" s="205"/>
      <c r="R1360" s="205"/>
      <c r="S1360" s="205"/>
      <c r="T1360" s="205"/>
      <c r="U1360" s="205"/>
      <c r="V1360" s="205"/>
      <c r="W1360" s="205"/>
      <c r="X1360" s="205"/>
      <c r="Y1360" s="33" t="str">
        <f t="shared" si="49"/>
        <v/>
      </c>
      <c r="Z1360" s="33" t="str">
        <f>IF(T1360="","",IF(AND(T1360&lt;&gt;'Tabelas auxiliares'!$B$240,T1360&lt;&gt;'Tabelas auxiliares'!$B$241,T1360&lt;&gt;'Tabelas auxiliares'!$C$240,T1360&lt;&gt;'Tabelas auxiliares'!$C$241,T1360&lt;&gt;'Tabelas auxiliares'!$D$240),"FOLHA DE PESSOAL",IF(Y1360='Tabelas auxiliares'!$A$241,"CUSTEIO",IF(Y1360='Tabelas auxiliares'!$A$240,"INVESTIMENTO","ERRO - VERIFICAR"))))</f>
        <v/>
      </c>
      <c r="AA1360" s="46" t="str">
        <f t="shared" si="50"/>
        <v/>
      </c>
      <c r="AB1360" s="207"/>
      <c r="AC1360" s="205"/>
      <c r="AD1360" s="26"/>
      <c r="AE1360" s="54" t="str">
        <f t="shared" si="69"/>
        <v/>
      </c>
      <c r="AF1360" s="54"/>
      <c r="AG1360" s="54"/>
      <c r="AH1360" s="54"/>
      <c r="AI1360" s="54"/>
      <c r="AJ1360" s="54"/>
      <c r="AK1360" s="54"/>
      <c r="AL1360" s="54"/>
      <c r="AM1360" s="54"/>
      <c r="AN1360" s="54"/>
      <c r="AO1360" s="54"/>
      <c r="AP1360" s="54"/>
    </row>
    <row r="1361" spans="1:42" x14ac:dyDescent="0.25">
      <c r="A1361" s="205"/>
      <c r="F1361" s="33" t="str">
        <f>IFERROR(VLOOKUP(D1361,'Tabelas auxiliares'!$A$3:$B$62,2,FALSE),"")</f>
        <v/>
      </c>
      <c r="G1361" s="33" t="str">
        <f>IFERROR(VLOOKUP($B1361,'Tabelas auxiliares'!$A$66:$C$106,2,FALSE),"")</f>
        <v/>
      </c>
      <c r="H1361" s="33" t="str">
        <f>IFERROR(VLOOKUP($B1361,'Tabelas auxiliares'!$A$66:$C$106,3,FALSE),"")</f>
        <v/>
      </c>
      <c r="I1361" s="205"/>
      <c r="J1361" s="205"/>
      <c r="K1361" s="205"/>
      <c r="L1361" s="205"/>
      <c r="M1361" s="205"/>
      <c r="N1361" s="205"/>
      <c r="O1361" s="205"/>
      <c r="P1361" s="205"/>
      <c r="Q1361" s="205"/>
      <c r="R1361" s="205"/>
      <c r="S1361" s="205"/>
      <c r="T1361" s="205"/>
      <c r="U1361" s="205"/>
      <c r="V1361" s="205"/>
      <c r="W1361" s="205"/>
      <c r="X1361" s="205"/>
      <c r="Y1361" s="33" t="str">
        <f t="shared" si="49"/>
        <v/>
      </c>
      <c r="Z1361" s="33" t="str">
        <f>IF(T1361="","",IF(AND(T1361&lt;&gt;'Tabelas auxiliares'!$B$240,T1361&lt;&gt;'Tabelas auxiliares'!$B$241,T1361&lt;&gt;'Tabelas auxiliares'!$C$240,T1361&lt;&gt;'Tabelas auxiliares'!$C$241,T1361&lt;&gt;'Tabelas auxiliares'!$D$240),"FOLHA DE PESSOAL",IF(Y1361='Tabelas auxiliares'!$A$241,"CUSTEIO",IF(Y1361='Tabelas auxiliares'!$A$240,"INVESTIMENTO","ERRO - VERIFICAR"))))</f>
        <v/>
      </c>
      <c r="AA1361" s="46" t="str">
        <f t="shared" si="50"/>
        <v/>
      </c>
      <c r="AB1361" s="207"/>
      <c r="AC1361" s="205"/>
      <c r="AD1361" s="26"/>
      <c r="AE1361" s="54" t="str">
        <f t="shared" si="69"/>
        <v/>
      </c>
      <c r="AF1361" s="54"/>
      <c r="AG1361" s="54"/>
      <c r="AH1361" s="54"/>
      <c r="AI1361" s="54"/>
      <c r="AJ1361" s="54"/>
      <c r="AK1361" s="54"/>
      <c r="AL1361" s="54"/>
      <c r="AM1361" s="54"/>
      <c r="AN1361" s="54"/>
      <c r="AO1361" s="54"/>
      <c r="AP1361" s="54"/>
    </row>
    <row r="1362" spans="1:42" x14ac:dyDescent="0.25">
      <c r="A1362" s="205"/>
      <c r="F1362" s="33" t="str">
        <f>IFERROR(VLOOKUP(D1362,'Tabelas auxiliares'!$A$3:$B$62,2,FALSE),"")</f>
        <v/>
      </c>
      <c r="G1362" s="33" t="str">
        <f>IFERROR(VLOOKUP($B1362,'Tabelas auxiliares'!$A$66:$C$106,2,FALSE),"")</f>
        <v/>
      </c>
      <c r="H1362" s="33" t="str">
        <f>IFERROR(VLOOKUP($B1362,'Tabelas auxiliares'!$A$66:$C$106,3,FALSE),"")</f>
        <v/>
      </c>
      <c r="I1362" s="205"/>
      <c r="J1362" s="205"/>
      <c r="K1362" s="205"/>
      <c r="L1362" s="205"/>
      <c r="M1362" s="205"/>
      <c r="N1362" s="205"/>
      <c r="O1362" s="205"/>
      <c r="P1362" s="205"/>
      <c r="Q1362" s="205"/>
      <c r="R1362" s="205"/>
      <c r="S1362" s="205"/>
      <c r="T1362" s="205"/>
      <c r="U1362" s="205"/>
      <c r="V1362" s="205"/>
      <c r="W1362" s="205"/>
      <c r="X1362" s="205"/>
      <c r="Y1362" s="33" t="str">
        <f t="shared" si="49"/>
        <v/>
      </c>
      <c r="Z1362" s="33" t="str">
        <f>IF(T1362="","",IF(AND(T1362&lt;&gt;'Tabelas auxiliares'!$B$240,T1362&lt;&gt;'Tabelas auxiliares'!$B$241,T1362&lt;&gt;'Tabelas auxiliares'!$C$240,T1362&lt;&gt;'Tabelas auxiliares'!$C$241,T1362&lt;&gt;'Tabelas auxiliares'!$D$240),"FOLHA DE PESSOAL",IF(Y1362='Tabelas auxiliares'!$A$241,"CUSTEIO",IF(Y1362='Tabelas auxiliares'!$A$240,"INVESTIMENTO","ERRO - VERIFICAR"))))</f>
        <v/>
      </c>
      <c r="AA1362" s="46" t="str">
        <f t="shared" si="50"/>
        <v/>
      </c>
      <c r="AB1362" s="207"/>
      <c r="AC1362" s="205"/>
      <c r="AD1362" s="26"/>
      <c r="AE1362" s="54" t="str">
        <f t="shared" si="69"/>
        <v/>
      </c>
      <c r="AF1362" s="54"/>
      <c r="AG1362" s="54"/>
      <c r="AH1362" s="54"/>
      <c r="AI1362" s="54"/>
      <c r="AJ1362" s="54"/>
      <c r="AK1362" s="54"/>
      <c r="AL1362" s="54"/>
      <c r="AM1362" s="54"/>
      <c r="AN1362" s="54"/>
      <c r="AO1362" s="54"/>
      <c r="AP1362" s="54"/>
    </row>
    <row r="1363" spans="1:42" x14ac:dyDescent="0.25">
      <c r="A1363" s="205"/>
      <c r="F1363" s="33" t="str">
        <f>IFERROR(VLOOKUP(D1363,'Tabelas auxiliares'!$A$3:$B$62,2,FALSE),"")</f>
        <v/>
      </c>
      <c r="G1363" s="33" t="str">
        <f>IFERROR(VLOOKUP($B1363,'Tabelas auxiliares'!$A$66:$C$106,2,FALSE),"")</f>
        <v/>
      </c>
      <c r="H1363" s="33" t="str">
        <f>IFERROR(VLOOKUP($B1363,'Tabelas auxiliares'!$A$66:$C$106,3,FALSE),"")</f>
        <v/>
      </c>
      <c r="I1363" s="205"/>
      <c r="J1363" s="205"/>
      <c r="K1363" s="205"/>
      <c r="L1363" s="205"/>
      <c r="M1363" s="205"/>
      <c r="N1363" s="205"/>
      <c r="O1363" s="205"/>
      <c r="P1363" s="205"/>
      <c r="Q1363" s="205"/>
      <c r="R1363" s="205"/>
      <c r="S1363" s="205"/>
      <c r="T1363" s="205"/>
      <c r="U1363" s="205"/>
      <c r="V1363" s="205"/>
      <c r="W1363" s="205"/>
      <c r="X1363" s="205"/>
      <c r="Y1363" s="33" t="str">
        <f t="shared" si="49"/>
        <v/>
      </c>
      <c r="Z1363" s="33" t="str">
        <f>IF(T1363="","",IF(AND(T1363&lt;&gt;'Tabelas auxiliares'!$B$240,T1363&lt;&gt;'Tabelas auxiliares'!$B$241,T1363&lt;&gt;'Tabelas auxiliares'!$C$240,T1363&lt;&gt;'Tabelas auxiliares'!$C$241,T1363&lt;&gt;'Tabelas auxiliares'!$D$240),"FOLHA DE PESSOAL",IF(Y1363='Tabelas auxiliares'!$A$241,"CUSTEIO",IF(Y1363='Tabelas auxiliares'!$A$240,"INVESTIMENTO","ERRO - VERIFICAR"))))</f>
        <v/>
      </c>
      <c r="AA1363" s="46" t="str">
        <f t="shared" si="50"/>
        <v/>
      </c>
      <c r="AB1363" s="207"/>
      <c r="AC1363" s="205"/>
      <c r="AD1363" s="26"/>
      <c r="AE1363" s="54" t="str">
        <f t="shared" si="69"/>
        <v/>
      </c>
      <c r="AF1363" s="54"/>
      <c r="AG1363" s="54"/>
      <c r="AH1363" s="54"/>
      <c r="AI1363" s="54"/>
      <c r="AJ1363" s="54"/>
      <c r="AK1363" s="54"/>
      <c r="AL1363" s="54"/>
      <c r="AM1363" s="54"/>
      <c r="AN1363" s="54"/>
      <c r="AO1363" s="54"/>
      <c r="AP1363" s="54"/>
    </row>
    <row r="1364" spans="1:42" x14ac:dyDescent="0.25">
      <c r="A1364" s="205"/>
      <c r="F1364" s="33" t="str">
        <f>IFERROR(VLOOKUP(D1364,'Tabelas auxiliares'!$A$3:$B$62,2,FALSE),"")</f>
        <v/>
      </c>
      <c r="G1364" s="33" t="str">
        <f>IFERROR(VLOOKUP($B1364,'Tabelas auxiliares'!$A$66:$C$106,2,FALSE),"")</f>
        <v/>
      </c>
      <c r="H1364" s="33" t="str">
        <f>IFERROR(VLOOKUP($B1364,'Tabelas auxiliares'!$A$66:$C$106,3,FALSE),"")</f>
        <v/>
      </c>
      <c r="I1364" s="205"/>
      <c r="J1364" s="205"/>
      <c r="K1364" s="205"/>
      <c r="L1364" s="205"/>
      <c r="M1364" s="205"/>
      <c r="N1364" s="205"/>
      <c r="O1364" s="205"/>
      <c r="P1364" s="205"/>
      <c r="Q1364" s="205"/>
      <c r="R1364" s="205"/>
      <c r="S1364" s="205"/>
      <c r="T1364" s="205"/>
      <c r="U1364" s="205"/>
      <c r="V1364" s="205"/>
      <c r="W1364" s="205"/>
      <c r="X1364" s="205"/>
      <c r="Y1364" s="33" t="str">
        <f t="shared" si="49"/>
        <v/>
      </c>
      <c r="Z1364" s="33" t="str">
        <f>IF(T1364="","",IF(AND(T1364&lt;&gt;'Tabelas auxiliares'!$B$240,T1364&lt;&gt;'Tabelas auxiliares'!$B$241,T1364&lt;&gt;'Tabelas auxiliares'!$C$240,T1364&lt;&gt;'Tabelas auxiliares'!$C$241,T1364&lt;&gt;'Tabelas auxiliares'!$D$240),"FOLHA DE PESSOAL",IF(Y1364='Tabelas auxiliares'!$A$241,"CUSTEIO",IF(Y1364='Tabelas auxiliares'!$A$240,"INVESTIMENTO","ERRO - VERIFICAR"))))</f>
        <v/>
      </c>
      <c r="AA1364" s="46" t="str">
        <f t="shared" si="50"/>
        <v/>
      </c>
      <c r="AB1364" s="207"/>
      <c r="AC1364" s="205"/>
      <c r="AE1364" s="54" t="str">
        <f t="shared" si="69"/>
        <v/>
      </c>
      <c r="AF1364" s="54"/>
      <c r="AG1364" s="54"/>
      <c r="AH1364" s="54"/>
      <c r="AI1364" s="54"/>
      <c r="AJ1364" s="54"/>
      <c r="AK1364" s="54"/>
      <c r="AL1364" s="54"/>
      <c r="AM1364" s="54"/>
      <c r="AN1364" s="54"/>
      <c r="AO1364" s="54"/>
      <c r="AP1364" s="54"/>
    </row>
    <row r="1365" spans="1:42" x14ac:dyDescent="0.25">
      <c r="A1365" s="205"/>
      <c r="F1365" s="33" t="str">
        <f>IFERROR(VLOOKUP(D1365,'Tabelas auxiliares'!$A$3:$B$62,2,FALSE),"")</f>
        <v/>
      </c>
      <c r="G1365" s="33" t="str">
        <f>IFERROR(VLOOKUP($B1365,'Tabelas auxiliares'!$A$66:$C$106,2,FALSE),"")</f>
        <v/>
      </c>
      <c r="H1365" s="33" t="str">
        <f>IFERROR(VLOOKUP($B1365,'Tabelas auxiliares'!$A$66:$C$106,3,FALSE),"")</f>
        <v/>
      </c>
      <c r="I1365" s="205"/>
      <c r="J1365" s="205"/>
      <c r="K1365" s="205"/>
      <c r="L1365" s="205"/>
      <c r="M1365" s="205"/>
      <c r="N1365" s="205"/>
      <c r="O1365" s="205"/>
      <c r="P1365" s="205"/>
      <c r="Q1365" s="205"/>
      <c r="R1365" s="205"/>
      <c r="S1365" s="205"/>
      <c r="T1365" s="205"/>
      <c r="U1365" s="205"/>
      <c r="V1365" s="205"/>
      <c r="W1365" s="205"/>
      <c r="X1365" s="205"/>
      <c r="Y1365" s="33" t="str">
        <f t="shared" si="49"/>
        <v/>
      </c>
      <c r="Z1365" s="33" t="str">
        <f>IF(T1365="","",IF(AND(T1365&lt;&gt;'Tabelas auxiliares'!$B$240,T1365&lt;&gt;'Tabelas auxiliares'!$B$241,T1365&lt;&gt;'Tabelas auxiliares'!$C$240,T1365&lt;&gt;'Tabelas auxiliares'!$C$241,T1365&lt;&gt;'Tabelas auxiliares'!$D$240),"FOLHA DE PESSOAL",IF(Y1365='Tabelas auxiliares'!$A$241,"CUSTEIO",IF(Y1365='Tabelas auxiliares'!$A$240,"INVESTIMENTO","ERRO - VERIFICAR"))))</f>
        <v/>
      </c>
      <c r="AA1365" s="46" t="str">
        <f t="shared" si="50"/>
        <v/>
      </c>
      <c r="AB1365" s="207"/>
      <c r="AC1365" s="207"/>
      <c r="AE1365" s="54" t="str">
        <f t="shared" si="69"/>
        <v/>
      </c>
      <c r="AF1365" s="54"/>
      <c r="AG1365" s="54"/>
      <c r="AH1365" s="54"/>
      <c r="AI1365" s="54"/>
      <c r="AJ1365" s="54"/>
      <c r="AK1365" s="54"/>
      <c r="AL1365" s="54"/>
      <c r="AM1365" s="54"/>
      <c r="AN1365" s="54"/>
      <c r="AO1365" s="54"/>
      <c r="AP1365" s="54"/>
    </row>
    <row r="1366" spans="1:42" x14ac:dyDescent="0.25">
      <c r="A1366" s="205"/>
      <c r="F1366" s="33" t="str">
        <f>IFERROR(VLOOKUP(D1366,'Tabelas auxiliares'!$A$3:$B$62,2,FALSE),"")</f>
        <v/>
      </c>
      <c r="G1366" s="33" t="str">
        <f>IFERROR(VLOOKUP($B1366,'Tabelas auxiliares'!$A$66:$C$106,2,FALSE),"")</f>
        <v/>
      </c>
      <c r="H1366" s="33" t="str">
        <f>IFERROR(VLOOKUP($B1366,'Tabelas auxiliares'!$A$66:$C$106,3,FALSE),"")</f>
        <v/>
      </c>
      <c r="I1366" s="205"/>
      <c r="J1366" s="205"/>
      <c r="K1366" s="205"/>
      <c r="L1366" s="205"/>
      <c r="M1366" s="205"/>
      <c r="N1366" s="205"/>
      <c r="O1366" s="205"/>
      <c r="P1366" s="205"/>
      <c r="Q1366" s="205"/>
      <c r="R1366" s="205"/>
      <c r="S1366" s="205"/>
      <c r="T1366" s="205"/>
      <c r="U1366" s="205"/>
      <c r="V1366" s="205"/>
      <c r="W1366" s="205"/>
      <c r="X1366" s="205"/>
      <c r="Y1366" s="33" t="str">
        <f t="shared" si="49"/>
        <v/>
      </c>
      <c r="Z1366" s="33" t="str">
        <f>IF(T1366="","",IF(AND(T1366&lt;&gt;'Tabelas auxiliares'!$B$240,T1366&lt;&gt;'Tabelas auxiliares'!$B$241,T1366&lt;&gt;'Tabelas auxiliares'!$C$240,T1366&lt;&gt;'Tabelas auxiliares'!$C$241,T1366&lt;&gt;'Tabelas auxiliares'!$D$240),"FOLHA DE PESSOAL",IF(Y1366='Tabelas auxiliares'!$A$241,"CUSTEIO",IF(Y1366='Tabelas auxiliares'!$A$240,"INVESTIMENTO","ERRO - VERIFICAR"))))</f>
        <v/>
      </c>
      <c r="AA1366" s="46" t="str">
        <f t="shared" si="50"/>
        <v/>
      </c>
      <c r="AB1366" s="207"/>
      <c r="AC1366" s="207"/>
      <c r="AD1366" s="26"/>
      <c r="AE1366" s="54" t="str">
        <f t="shared" si="69"/>
        <v/>
      </c>
      <c r="AF1366" s="54"/>
      <c r="AG1366" s="54"/>
      <c r="AH1366" s="54"/>
      <c r="AI1366" s="54"/>
      <c r="AJ1366" s="54"/>
      <c r="AK1366" s="54"/>
      <c r="AL1366" s="54"/>
      <c r="AM1366" s="54"/>
      <c r="AN1366" s="54"/>
      <c r="AO1366" s="54"/>
      <c r="AP1366" s="54"/>
    </row>
    <row r="1367" spans="1:42" x14ac:dyDescent="0.25">
      <c r="F1367" s="33" t="str">
        <f>IFERROR(VLOOKUP(D1367,'Tabelas auxiliares'!$A$3:$B$62,2,FALSE),"")</f>
        <v/>
      </c>
      <c r="G1367" s="33" t="str">
        <f>IFERROR(VLOOKUP($B1367,'Tabelas auxiliares'!$A$66:$C$106,2,FALSE),"")</f>
        <v/>
      </c>
      <c r="H1367" s="33" t="str">
        <f>IFERROR(VLOOKUP($B1367,'Tabelas auxiliares'!$A$66:$C$106,3,FALSE),"")</f>
        <v/>
      </c>
      <c r="Y1367" s="33" t="str">
        <f t="shared" si="49"/>
        <v/>
      </c>
      <c r="Z1367" s="33" t="str">
        <f>IF(T1367="","",IF(AND(T1367&lt;&gt;'Tabelas auxiliares'!$B$240,T1367&lt;&gt;'Tabelas auxiliares'!$B$241,T1367&lt;&gt;'Tabelas auxiliares'!$C$240,T1367&lt;&gt;'Tabelas auxiliares'!$C$241,T1367&lt;&gt;'Tabelas auxiliares'!$D$240),"FOLHA DE PESSOAL",IF(Y1367='Tabelas auxiliares'!$A$241,"CUSTEIO",IF(Y1367='Tabelas auxiliares'!$A$240,"INVESTIMENTO","ERRO - VERIFICAR"))))</f>
        <v/>
      </c>
      <c r="AA1367" s="46" t="str">
        <f t="shared" si="50"/>
        <v/>
      </c>
      <c r="AB1367" s="206"/>
      <c r="AC1367" s="206"/>
      <c r="AD1367" s="26"/>
      <c r="AE1367" s="54" t="str">
        <f t="shared" ref="AE1367:AE1428" si="70">LEFT(X1367,4)</f>
        <v/>
      </c>
      <c r="AF1367" s="54"/>
      <c r="AG1367" s="54"/>
      <c r="AH1367" s="54"/>
      <c r="AI1367" s="54"/>
      <c r="AJ1367" s="54"/>
      <c r="AK1367" s="54"/>
      <c r="AL1367" s="54"/>
      <c r="AM1367" s="54"/>
      <c r="AN1367" s="54"/>
      <c r="AO1367" s="54"/>
      <c r="AP1367" s="54"/>
    </row>
    <row r="1368" spans="1:42" x14ac:dyDescent="0.25">
      <c r="F1368" s="33" t="str">
        <f>IFERROR(VLOOKUP(D1368,'Tabelas auxiliares'!$A$3:$B$62,2,FALSE),"")</f>
        <v/>
      </c>
      <c r="G1368" s="33" t="str">
        <f>IFERROR(VLOOKUP($B1368,'Tabelas auxiliares'!$A$66:$C$106,2,FALSE),"")</f>
        <v/>
      </c>
      <c r="H1368" s="33" t="str">
        <f>IFERROR(VLOOKUP($B1368,'Tabelas auxiliares'!$A$66:$C$106,3,FALSE),"")</f>
        <v/>
      </c>
      <c r="Y1368" s="33" t="str">
        <f t="shared" si="49"/>
        <v/>
      </c>
      <c r="Z1368" s="33" t="str">
        <f>IF(T1368="","",IF(AND(T1368&lt;&gt;'Tabelas auxiliares'!$B$240,T1368&lt;&gt;'Tabelas auxiliares'!$B$241,T1368&lt;&gt;'Tabelas auxiliares'!$C$240,T1368&lt;&gt;'Tabelas auxiliares'!$C$241,T1368&lt;&gt;'Tabelas auxiliares'!$D$240),"FOLHA DE PESSOAL",IF(Y1368='Tabelas auxiliares'!$A$241,"CUSTEIO",IF(Y1368='Tabelas auxiliares'!$A$240,"INVESTIMENTO","ERRO - VERIFICAR"))))</f>
        <v/>
      </c>
      <c r="AA1368" s="46" t="str">
        <f t="shared" si="50"/>
        <v/>
      </c>
      <c r="AB1368" s="206"/>
      <c r="AC1368" s="206"/>
      <c r="AD1368" s="26"/>
      <c r="AE1368" s="54" t="str">
        <f t="shared" si="70"/>
        <v/>
      </c>
      <c r="AF1368" s="54"/>
      <c r="AG1368" s="54"/>
      <c r="AH1368" s="54"/>
      <c r="AI1368" s="54"/>
      <c r="AJ1368" s="54"/>
      <c r="AK1368" s="54"/>
      <c r="AL1368" s="54"/>
      <c r="AM1368" s="54"/>
      <c r="AN1368" s="54"/>
      <c r="AO1368" s="54"/>
      <c r="AP1368" s="54"/>
    </row>
    <row r="1369" spans="1:42" x14ac:dyDescent="0.25">
      <c r="F1369" s="33" t="str">
        <f>IFERROR(VLOOKUP(D1369,'Tabelas auxiliares'!$A$3:$B$62,2,FALSE),"")</f>
        <v/>
      </c>
      <c r="G1369" s="33" t="str">
        <f>IFERROR(VLOOKUP($B1369,'Tabelas auxiliares'!$A$66:$C$106,2,FALSE),"")</f>
        <v/>
      </c>
      <c r="H1369" s="33" t="str">
        <f>IFERROR(VLOOKUP($B1369,'Tabelas auxiliares'!$A$66:$C$106,3,FALSE),"")</f>
        <v/>
      </c>
      <c r="Y1369" s="33" t="str">
        <f t="shared" si="49"/>
        <v/>
      </c>
      <c r="Z1369" s="33" t="str">
        <f>IF(T1369="","",IF(AND(T1369&lt;&gt;'Tabelas auxiliares'!$B$240,T1369&lt;&gt;'Tabelas auxiliares'!$B$241,T1369&lt;&gt;'Tabelas auxiliares'!$C$240,T1369&lt;&gt;'Tabelas auxiliares'!$C$241,T1369&lt;&gt;'Tabelas auxiliares'!$D$240),"FOLHA DE PESSOAL",IF(Y1369='Tabelas auxiliares'!$A$241,"CUSTEIO",IF(Y1369='Tabelas auxiliares'!$A$240,"INVESTIMENTO","ERRO - VERIFICAR"))))</f>
        <v/>
      </c>
      <c r="AA1369" s="46" t="str">
        <f t="shared" si="50"/>
        <v/>
      </c>
      <c r="AB1369" s="206"/>
      <c r="AC1369" s="206"/>
      <c r="AD1369" s="26"/>
      <c r="AE1369" s="54" t="str">
        <f t="shared" si="70"/>
        <v/>
      </c>
      <c r="AF1369" s="54"/>
      <c r="AG1369" s="54"/>
      <c r="AH1369" s="54"/>
      <c r="AI1369" s="54"/>
      <c r="AJ1369" s="54"/>
      <c r="AK1369" s="54"/>
      <c r="AL1369" s="54"/>
      <c r="AM1369" s="54"/>
      <c r="AN1369" s="54"/>
      <c r="AO1369" s="54"/>
      <c r="AP1369" s="54"/>
    </row>
    <row r="1370" spans="1:42" x14ac:dyDescent="0.25">
      <c r="F1370" s="33" t="str">
        <f>IFERROR(VLOOKUP(D1370,'Tabelas auxiliares'!$A$3:$B$62,2,FALSE),"")</f>
        <v/>
      </c>
      <c r="G1370" s="33" t="str">
        <f>IFERROR(VLOOKUP($B1370,'Tabelas auxiliares'!$A$66:$C$106,2,FALSE),"")</f>
        <v/>
      </c>
      <c r="H1370" s="33" t="str">
        <f>IFERROR(VLOOKUP($B1370,'Tabelas auxiliares'!$A$66:$C$106,3,FALSE),"")</f>
        <v/>
      </c>
      <c r="Y1370" s="33" t="str">
        <f t="shared" si="49"/>
        <v/>
      </c>
      <c r="Z1370" s="33" t="str">
        <f>IF(T1370="","",IF(AND(T1370&lt;&gt;'Tabelas auxiliares'!$B$240,T1370&lt;&gt;'Tabelas auxiliares'!$B$241,T1370&lt;&gt;'Tabelas auxiliares'!$C$240,T1370&lt;&gt;'Tabelas auxiliares'!$C$241,T1370&lt;&gt;'Tabelas auxiliares'!$D$240),"FOLHA DE PESSOAL",IF(Y1370='Tabelas auxiliares'!$A$241,"CUSTEIO",IF(Y1370='Tabelas auxiliares'!$A$240,"INVESTIMENTO","ERRO - VERIFICAR"))))</f>
        <v/>
      </c>
      <c r="AA1370" s="46" t="str">
        <f t="shared" si="50"/>
        <v/>
      </c>
      <c r="AB1370" s="206"/>
      <c r="AC1370" s="206"/>
      <c r="AD1370" s="26"/>
      <c r="AE1370" s="54" t="str">
        <f t="shared" si="70"/>
        <v/>
      </c>
      <c r="AF1370" s="54"/>
      <c r="AG1370" s="54"/>
      <c r="AH1370" s="54"/>
      <c r="AI1370" s="54"/>
      <c r="AJ1370" s="54"/>
      <c r="AK1370" s="54"/>
      <c r="AL1370" s="54"/>
      <c r="AM1370" s="54"/>
      <c r="AN1370" s="54"/>
      <c r="AO1370" s="54"/>
      <c r="AP1370" s="54"/>
    </row>
    <row r="1371" spans="1:42" x14ac:dyDescent="0.25">
      <c r="F1371" s="33" t="str">
        <f>IFERROR(VLOOKUP(D1371,'Tabelas auxiliares'!$A$3:$B$62,2,FALSE),"")</f>
        <v/>
      </c>
      <c r="G1371" s="33" t="str">
        <f>IFERROR(VLOOKUP($B1371,'Tabelas auxiliares'!$A$66:$C$106,2,FALSE),"")</f>
        <v/>
      </c>
      <c r="H1371" s="33" t="str">
        <f>IFERROR(VLOOKUP($B1371,'Tabelas auxiliares'!$A$66:$C$106,3,FALSE),"")</f>
        <v/>
      </c>
      <c r="Y1371" s="33" t="str">
        <f t="shared" si="49"/>
        <v/>
      </c>
      <c r="Z1371" s="33" t="str">
        <f>IF(T1371="","",IF(AND(T1371&lt;&gt;'Tabelas auxiliares'!$B$240,T1371&lt;&gt;'Tabelas auxiliares'!$B$241,T1371&lt;&gt;'Tabelas auxiliares'!$C$240,T1371&lt;&gt;'Tabelas auxiliares'!$C$241,T1371&lt;&gt;'Tabelas auxiliares'!$D$240),"FOLHA DE PESSOAL",IF(Y1371='Tabelas auxiliares'!$A$241,"CUSTEIO",IF(Y1371='Tabelas auxiliares'!$A$240,"INVESTIMENTO","ERRO - VERIFICAR"))))</f>
        <v/>
      </c>
      <c r="AA1371" s="46" t="str">
        <f t="shared" si="50"/>
        <v/>
      </c>
      <c r="AB1371" s="206"/>
      <c r="AC1371" s="206"/>
      <c r="AD1371" s="26"/>
      <c r="AE1371" s="54" t="str">
        <f t="shared" si="70"/>
        <v/>
      </c>
      <c r="AF1371" s="54"/>
      <c r="AG1371" s="54"/>
      <c r="AH1371" s="54"/>
      <c r="AI1371" s="54"/>
      <c r="AJ1371" s="54"/>
      <c r="AK1371" s="54"/>
      <c r="AL1371" s="54"/>
      <c r="AM1371" s="54"/>
      <c r="AN1371" s="54"/>
      <c r="AO1371" s="54"/>
      <c r="AP1371" s="54"/>
    </row>
    <row r="1372" spans="1:42" x14ac:dyDescent="0.25">
      <c r="F1372" s="33" t="str">
        <f>IFERROR(VLOOKUP(D1372,'Tabelas auxiliares'!$A$3:$B$62,2,FALSE),"")</f>
        <v/>
      </c>
      <c r="G1372" s="33" t="str">
        <f>IFERROR(VLOOKUP($B1372,'Tabelas auxiliares'!$A$66:$C$106,2,FALSE),"")</f>
        <v/>
      </c>
      <c r="H1372" s="33" t="str">
        <f>IFERROR(VLOOKUP($B1372,'Tabelas auxiliares'!$A$66:$C$106,3,FALSE),"")</f>
        <v/>
      </c>
      <c r="Y1372" s="33" t="str">
        <f t="shared" si="49"/>
        <v/>
      </c>
      <c r="Z1372" s="33" t="str">
        <f>IF(T1372="","",IF(AND(T1372&lt;&gt;'Tabelas auxiliares'!$B$240,T1372&lt;&gt;'Tabelas auxiliares'!$B$241,T1372&lt;&gt;'Tabelas auxiliares'!$C$240,T1372&lt;&gt;'Tabelas auxiliares'!$C$241,T1372&lt;&gt;'Tabelas auxiliares'!$D$240),"FOLHA DE PESSOAL",IF(Y1372='Tabelas auxiliares'!$A$241,"CUSTEIO",IF(Y1372='Tabelas auxiliares'!$A$240,"INVESTIMENTO","ERRO - VERIFICAR"))))</f>
        <v/>
      </c>
      <c r="AA1372" s="46" t="str">
        <f t="shared" si="50"/>
        <v/>
      </c>
      <c r="AB1372" s="206"/>
      <c r="AC1372" s="206"/>
      <c r="AD1372" s="26"/>
      <c r="AE1372" s="54" t="str">
        <f t="shared" si="70"/>
        <v/>
      </c>
      <c r="AF1372" s="54"/>
      <c r="AG1372" s="54"/>
      <c r="AH1372" s="54"/>
      <c r="AI1372" s="54"/>
      <c r="AJ1372" s="54"/>
      <c r="AK1372" s="54"/>
      <c r="AL1372" s="54"/>
      <c r="AM1372" s="54"/>
      <c r="AN1372" s="54"/>
      <c r="AO1372" s="54"/>
      <c r="AP1372" s="54"/>
    </row>
    <row r="1373" spans="1:42" x14ac:dyDescent="0.25">
      <c r="F1373" s="33" t="str">
        <f>IFERROR(VLOOKUP(D1373,'Tabelas auxiliares'!$A$3:$B$62,2,FALSE),"")</f>
        <v/>
      </c>
      <c r="G1373" s="33" t="str">
        <f>IFERROR(VLOOKUP($B1373,'Tabelas auxiliares'!$A$66:$C$106,2,FALSE),"")</f>
        <v/>
      </c>
      <c r="H1373" s="33" t="str">
        <f>IFERROR(VLOOKUP($B1373,'Tabelas auxiliares'!$A$66:$C$106,3,FALSE),"")</f>
        <v/>
      </c>
      <c r="Y1373" s="33" t="str">
        <f t="shared" si="49"/>
        <v/>
      </c>
      <c r="Z1373" s="33" t="str">
        <f>IF(T1373="","",IF(AND(T1373&lt;&gt;'Tabelas auxiliares'!$B$240,T1373&lt;&gt;'Tabelas auxiliares'!$B$241,T1373&lt;&gt;'Tabelas auxiliares'!$C$240,T1373&lt;&gt;'Tabelas auxiliares'!$C$241,T1373&lt;&gt;'Tabelas auxiliares'!$D$240),"FOLHA DE PESSOAL",IF(Y1373='Tabelas auxiliares'!$A$241,"CUSTEIO",IF(Y1373='Tabelas auxiliares'!$A$240,"INVESTIMENTO","ERRO - VERIFICAR"))))</f>
        <v/>
      </c>
      <c r="AA1373" s="46" t="str">
        <f t="shared" si="50"/>
        <v/>
      </c>
      <c r="AB1373" s="206"/>
      <c r="AC1373" s="206"/>
      <c r="AD1373" s="26"/>
      <c r="AE1373" s="54" t="str">
        <f t="shared" si="70"/>
        <v/>
      </c>
      <c r="AF1373" s="54"/>
      <c r="AG1373" s="54"/>
      <c r="AH1373" s="54"/>
      <c r="AI1373" s="54"/>
      <c r="AJ1373" s="54"/>
      <c r="AK1373" s="54"/>
      <c r="AL1373" s="54"/>
      <c r="AM1373" s="54"/>
      <c r="AN1373" s="54"/>
      <c r="AO1373" s="54"/>
      <c r="AP1373" s="54"/>
    </row>
    <row r="1374" spans="1:42" x14ac:dyDescent="0.25">
      <c r="F1374" s="33" t="str">
        <f>IFERROR(VLOOKUP(D1374,'Tabelas auxiliares'!$A$3:$B$62,2,FALSE),"")</f>
        <v/>
      </c>
      <c r="G1374" s="33" t="str">
        <f>IFERROR(VLOOKUP($B1374,'Tabelas auxiliares'!$A$66:$C$106,2,FALSE),"")</f>
        <v/>
      </c>
      <c r="H1374" s="33" t="str">
        <f>IFERROR(VLOOKUP($B1374,'Tabelas auxiliares'!$A$66:$C$106,3,FALSE),"")</f>
        <v/>
      </c>
      <c r="Y1374" s="33" t="str">
        <f t="shared" si="49"/>
        <v/>
      </c>
      <c r="Z1374" s="33" t="str">
        <f>IF(T1374="","",IF(AND(T1374&lt;&gt;'Tabelas auxiliares'!$B$240,T1374&lt;&gt;'Tabelas auxiliares'!$B$241,T1374&lt;&gt;'Tabelas auxiliares'!$C$240,T1374&lt;&gt;'Tabelas auxiliares'!$C$241,T1374&lt;&gt;'Tabelas auxiliares'!$D$240),"FOLHA DE PESSOAL",IF(Y1374='Tabelas auxiliares'!$A$241,"CUSTEIO",IF(Y1374='Tabelas auxiliares'!$A$240,"INVESTIMENTO","ERRO - VERIFICAR"))))</f>
        <v/>
      </c>
      <c r="AA1374" s="46" t="str">
        <f t="shared" si="50"/>
        <v/>
      </c>
      <c r="AB1374" s="206"/>
      <c r="AC1374" s="206"/>
      <c r="AD1374" s="26"/>
      <c r="AE1374" s="54" t="str">
        <f t="shared" si="70"/>
        <v/>
      </c>
      <c r="AF1374" s="54"/>
      <c r="AG1374" s="54"/>
      <c r="AH1374" s="54"/>
      <c r="AI1374" s="54"/>
      <c r="AJ1374" s="54"/>
      <c r="AK1374" s="54"/>
      <c r="AL1374" s="54"/>
      <c r="AM1374" s="54"/>
      <c r="AN1374" s="54"/>
      <c r="AO1374" s="54"/>
      <c r="AP1374" s="54"/>
    </row>
    <row r="1375" spans="1:42" x14ac:dyDescent="0.25">
      <c r="F1375" s="33" t="str">
        <f>IFERROR(VLOOKUP(D1375,'Tabelas auxiliares'!$A$3:$B$62,2,FALSE),"")</f>
        <v/>
      </c>
      <c r="G1375" s="33" t="str">
        <f>IFERROR(VLOOKUP($B1375,'Tabelas auxiliares'!$A$66:$C$106,2,FALSE),"")</f>
        <v/>
      </c>
      <c r="H1375" s="33" t="str">
        <f>IFERROR(VLOOKUP($B1375,'Tabelas auxiliares'!$A$66:$C$106,3,FALSE),"")</f>
        <v/>
      </c>
      <c r="Y1375" s="33" t="str">
        <f t="shared" si="49"/>
        <v/>
      </c>
      <c r="Z1375" s="33" t="str">
        <f>IF(T1375="","",IF(AND(T1375&lt;&gt;'Tabelas auxiliares'!$B$240,T1375&lt;&gt;'Tabelas auxiliares'!$B$241,T1375&lt;&gt;'Tabelas auxiliares'!$C$240,T1375&lt;&gt;'Tabelas auxiliares'!$C$241,T1375&lt;&gt;'Tabelas auxiliares'!$D$240),"FOLHA DE PESSOAL",IF(Y1375='Tabelas auxiliares'!$A$241,"CUSTEIO",IF(Y1375='Tabelas auxiliares'!$A$240,"INVESTIMENTO","ERRO - VERIFICAR"))))</f>
        <v/>
      </c>
      <c r="AA1375" s="46" t="str">
        <f t="shared" si="50"/>
        <v/>
      </c>
      <c r="AB1375" s="206"/>
      <c r="AC1375" s="206"/>
      <c r="AD1375" s="26"/>
      <c r="AE1375" s="54" t="str">
        <f t="shared" si="70"/>
        <v/>
      </c>
      <c r="AF1375" s="54"/>
      <c r="AG1375" s="54"/>
      <c r="AH1375" s="54"/>
      <c r="AI1375" s="54"/>
      <c r="AJ1375" s="54"/>
      <c r="AK1375" s="54"/>
      <c r="AL1375" s="54"/>
      <c r="AM1375" s="54"/>
      <c r="AN1375" s="54"/>
      <c r="AO1375" s="54"/>
      <c r="AP1375" s="54"/>
    </row>
    <row r="1376" spans="1:42" x14ac:dyDescent="0.25">
      <c r="F1376" s="33" t="str">
        <f>IFERROR(VLOOKUP(D1376,'Tabelas auxiliares'!$A$3:$B$62,2,FALSE),"")</f>
        <v/>
      </c>
      <c r="G1376" s="33" t="str">
        <f>IFERROR(VLOOKUP($B1376,'Tabelas auxiliares'!$A$66:$C$106,2,FALSE),"")</f>
        <v/>
      </c>
      <c r="H1376" s="33" t="str">
        <f>IFERROR(VLOOKUP($B1376,'Tabelas auxiliares'!$A$66:$C$106,3,FALSE),"")</f>
        <v/>
      </c>
      <c r="Y1376" s="33" t="str">
        <f t="shared" si="49"/>
        <v/>
      </c>
      <c r="Z1376" s="33" t="str">
        <f>IF(T1376="","",IF(AND(T1376&lt;&gt;'Tabelas auxiliares'!$B$240,T1376&lt;&gt;'Tabelas auxiliares'!$B$241,T1376&lt;&gt;'Tabelas auxiliares'!$C$240,T1376&lt;&gt;'Tabelas auxiliares'!$C$241,T1376&lt;&gt;'Tabelas auxiliares'!$D$240),"FOLHA DE PESSOAL",IF(Y1376='Tabelas auxiliares'!$A$241,"CUSTEIO",IF(Y1376='Tabelas auxiliares'!$A$240,"INVESTIMENTO","ERRO - VERIFICAR"))))</f>
        <v/>
      </c>
      <c r="AA1376" s="46" t="str">
        <f t="shared" si="50"/>
        <v/>
      </c>
      <c r="AB1376" s="206"/>
      <c r="AC1376" s="206"/>
      <c r="AD1376" s="26"/>
      <c r="AE1376" s="54" t="str">
        <f t="shared" si="70"/>
        <v/>
      </c>
      <c r="AF1376" s="54"/>
      <c r="AG1376" s="54"/>
      <c r="AH1376" s="54"/>
      <c r="AI1376" s="54"/>
      <c r="AJ1376" s="54"/>
      <c r="AK1376" s="54"/>
      <c r="AL1376" s="54"/>
      <c r="AM1376" s="54"/>
      <c r="AN1376" s="54"/>
      <c r="AO1376" s="54"/>
      <c r="AP1376" s="54"/>
    </row>
    <row r="1377" spans="6:42" x14ac:dyDescent="0.25">
      <c r="F1377" s="33" t="str">
        <f>IFERROR(VLOOKUP(D1377,'Tabelas auxiliares'!$A$3:$B$62,2,FALSE),"")</f>
        <v/>
      </c>
      <c r="G1377" s="33" t="str">
        <f>IFERROR(VLOOKUP($B1377,'Tabelas auxiliares'!$A$66:$C$106,2,FALSE),"")</f>
        <v/>
      </c>
      <c r="H1377" s="33" t="str">
        <f>IFERROR(VLOOKUP($B1377,'Tabelas auxiliares'!$A$66:$C$106,3,FALSE),"")</f>
        <v/>
      </c>
      <c r="Y1377" s="33" t="str">
        <f t="shared" si="49"/>
        <v/>
      </c>
      <c r="Z1377" s="33" t="str">
        <f>IF(T1377="","",IF(AND(T1377&lt;&gt;'Tabelas auxiliares'!$B$240,T1377&lt;&gt;'Tabelas auxiliares'!$B$241,T1377&lt;&gt;'Tabelas auxiliares'!$C$240,T1377&lt;&gt;'Tabelas auxiliares'!$C$241,T1377&lt;&gt;'Tabelas auxiliares'!$D$240),"FOLHA DE PESSOAL",IF(Y1377='Tabelas auxiliares'!$A$241,"CUSTEIO",IF(Y1377='Tabelas auxiliares'!$A$240,"INVESTIMENTO","ERRO - VERIFICAR"))))</f>
        <v/>
      </c>
      <c r="AA1377" s="46" t="str">
        <f t="shared" si="50"/>
        <v/>
      </c>
      <c r="AB1377" s="206"/>
      <c r="AC1377" s="206"/>
      <c r="AD1377" s="26"/>
      <c r="AE1377" s="54" t="str">
        <f t="shared" si="70"/>
        <v/>
      </c>
      <c r="AF1377" s="54"/>
      <c r="AG1377" s="54"/>
      <c r="AH1377" s="54"/>
      <c r="AI1377" s="54"/>
      <c r="AJ1377" s="54"/>
      <c r="AK1377" s="54"/>
      <c r="AL1377" s="54"/>
      <c r="AM1377" s="54"/>
      <c r="AN1377" s="54"/>
      <c r="AO1377" s="54"/>
      <c r="AP1377" s="54"/>
    </row>
    <row r="1378" spans="6:42" x14ac:dyDescent="0.25">
      <c r="F1378" s="33" t="str">
        <f>IFERROR(VLOOKUP(D1378,'Tabelas auxiliares'!$A$3:$B$62,2,FALSE),"")</f>
        <v/>
      </c>
      <c r="G1378" s="33" t="str">
        <f>IFERROR(VLOOKUP($B1378,'Tabelas auxiliares'!$A$66:$C$106,2,FALSE),"")</f>
        <v/>
      </c>
      <c r="H1378" s="33" t="str">
        <f>IFERROR(VLOOKUP($B1378,'Tabelas auxiliares'!$A$66:$C$106,3,FALSE),"")</f>
        <v/>
      </c>
      <c r="Y1378" s="33" t="str">
        <f t="shared" si="49"/>
        <v/>
      </c>
      <c r="Z1378" s="33" t="str">
        <f>IF(T1378="","",IF(AND(T1378&lt;&gt;'Tabelas auxiliares'!$B$240,T1378&lt;&gt;'Tabelas auxiliares'!$B$241,T1378&lt;&gt;'Tabelas auxiliares'!$C$240,T1378&lt;&gt;'Tabelas auxiliares'!$C$241,T1378&lt;&gt;'Tabelas auxiliares'!$D$240),"FOLHA DE PESSOAL",IF(Y1378='Tabelas auxiliares'!$A$241,"CUSTEIO",IF(Y1378='Tabelas auxiliares'!$A$240,"INVESTIMENTO","ERRO - VERIFICAR"))))</f>
        <v/>
      </c>
      <c r="AA1378" s="46" t="str">
        <f t="shared" si="50"/>
        <v/>
      </c>
      <c r="AB1378" s="206"/>
      <c r="AC1378" s="206"/>
      <c r="AD1378" s="26"/>
      <c r="AE1378" s="54" t="str">
        <f t="shared" si="70"/>
        <v/>
      </c>
      <c r="AF1378" s="54"/>
      <c r="AG1378" s="54"/>
      <c r="AH1378" s="54"/>
      <c r="AI1378" s="54"/>
      <c r="AJ1378" s="54"/>
      <c r="AK1378" s="54"/>
      <c r="AL1378" s="54"/>
      <c r="AM1378" s="54"/>
      <c r="AN1378" s="54"/>
      <c r="AO1378" s="54"/>
      <c r="AP1378" s="54"/>
    </row>
    <row r="1379" spans="6:42" x14ac:dyDescent="0.25">
      <c r="F1379" s="33" t="str">
        <f>IFERROR(VLOOKUP(D1379,'Tabelas auxiliares'!$A$3:$B$62,2,FALSE),"")</f>
        <v/>
      </c>
      <c r="G1379" s="33" t="str">
        <f>IFERROR(VLOOKUP($B1379,'Tabelas auxiliares'!$A$66:$C$106,2,FALSE),"")</f>
        <v/>
      </c>
      <c r="H1379" s="33" t="str">
        <f>IFERROR(VLOOKUP($B1379,'Tabelas auxiliares'!$A$66:$C$106,3,FALSE),"")</f>
        <v/>
      </c>
      <c r="Y1379" s="33" t="str">
        <f t="shared" si="49"/>
        <v/>
      </c>
      <c r="Z1379" s="33" t="str">
        <f>IF(T1379="","",IF(AND(T1379&lt;&gt;'Tabelas auxiliares'!$B$240,T1379&lt;&gt;'Tabelas auxiliares'!$B$241,T1379&lt;&gt;'Tabelas auxiliares'!$C$240,T1379&lt;&gt;'Tabelas auxiliares'!$C$241,T1379&lt;&gt;'Tabelas auxiliares'!$D$240),"FOLHA DE PESSOAL",IF(Y1379='Tabelas auxiliares'!$A$241,"CUSTEIO",IF(Y1379='Tabelas auxiliares'!$A$240,"INVESTIMENTO","ERRO - VERIFICAR"))))</f>
        <v/>
      </c>
      <c r="AA1379" s="46" t="str">
        <f t="shared" si="50"/>
        <v/>
      </c>
      <c r="AB1379" s="206"/>
      <c r="AC1379" s="206"/>
      <c r="AD1379" s="26"/>
      <c r="AE1379" s="54" t="str">
        <f t="shared" si="70"/>
        <v/>
      </c>
      <c r="AF1379" s="54"/>
      <c r="AG1379" s="54"/>
      <c r="AH1379" s="54"/>
      <c r="AI1379" s="54"/>
      <c r="AJ1379" s="54"/>
      <c r="AK1379" s="54"/>
      <c r="AL1379" s="54"/>
      <c r="AM1379" s="54"/>
      <c r="AN1379" s="54"/>
      <c r="AO1379" s="54"/>
      <c r="AP1379" s="54"/>
    </row>
    <row r="1380" spans="6:42" x14ac:dyDescent="0.25">
      <c r="F1380" s="33" t="str">
        <f>IFERROR(VLOOKUP(D1380,'Tabelas auxiliares'!$A$3:$B$62,2,FALSE),"")</f>
        <v/>
      </c>
      <c r="G1380" s="33" t="str">
        <f>IFERROR(VLOOKUP($B1380,'Tabelas auxiliares'!$A$66:$C$106,2,FALSE),"")</f>
        <v/>
      </c>
      <c r="H1380" s="33" t="str">
        <f>IFERROR(VLOOKUP($B1380,'Tabelas auxiliares'!$A$66:$C$106,3,FALSE),"")</f>
        <v/>
      </c>
      <c r="Y1380" s="33" t="str">
        <f t="shared" si="49"/>
        <v/>
      </c>
      <c r="Z1380" s="33" t="str">
        <f>IF(T1380="","",IF(AND(T1380&lt;&gt;'Tabelas auxiliares'!$B$240,T1380&lt;&gt;'Tabelas auxiliares'!$B$241,T1380&lt;&gt;'Tabelas auxiliares'!$C$240,T1380&lt;&gt;'Tabelas auxiliares'!$C$241,T1380&lt;&gt;'Tabelas auxiliares'!$D$240),"FOLHA DE PESSOAL",IF(Y1380='Tabelas auxiliares'!$A$241,"CUSTEIO",IF(Y1380='Tabelas auxiliares'!$A$240,"INVESTIMENTO","ERRO - VERIFICAR"))))</f>
        <v/>
      </c>
      <c r="AA1380" s="46" t="str">
        <f t="shared" si="50"/>
        <v/>
      </c>
      <c r="AB1380" s="206"/>
      <c r="AC1380" s="206"/>
      <c r="AD1380" s="26"/>
      <c r="AE1380" s="54" t="str">
        <f t="shared" si="70"/>
        <v/>
      </c>
      <c r="AF1380" s="54"/>
      <c r="AG1380" s="54"/>
      <c r="AH1380" s="54"/>
      <c r="AI1380" s="54"/>
      <c r="AJ1380" s="54"/>
      <c r="AK1380" s="54"/>
      <c r="AL1380" s="54"/>
      <c r="AM1380" s="54"/>
      <c r="AN1380" s="54"/>
      <c r="AO1380" s="54"/>
      <c r="AP1380" s="54"/>
    </row>
    <row r="1381" spans="6:42" x14ac:dyDescent="0.25">
      <c r="F1381" s="33" t="str">
        <f>IFERROR(VLOOKUP(D1381,'Tabelas auxiliares'!$A$3:$B$62,2,FALSE),"")</f>
        <v/>
      </c>
      <c r="G1381" s="33" t="str">
        <f>IFERROR(VLOOKUP($B1381,'Tabelas auxiliares'!$A$66:$C$106,2,FALSE),"")</f>
        <v/>
      </c>
      <c r="H1381" s="33" t="str">
        <f>IFERROR(VLOOKUP($B1381,'Tabelas auxiliares'!$A$66:$C$106,3,FALSE),"")</f>
        <v/>
      </c>
      <c r="Y1381" s="33" t="str">
        <f t="shared" si="49"/>
        <v/>
      </c>
      <c r="Z1381" s="33" t="str">
        <f>IF(T1381="","",IF(AND(T1381&lt;&gt;'Tabelas auxiliares'!$B$240,T1381&lt;&gt;'Tabelas auxiliares'!$B$241,T1381&lt;&gt;'Tabelas auxiliares'!$C$240,T1381&lt;&gt;'Tabelas auxiliares'!$C$241,T1381&lt;&gt;'Tabelas auxiliares'!$D$240),"FOLHA DE PESSOAL",IF(Y1381='Tabelas auxiliares'!$A$241,"CUSTEIO",IF(Y1381='Tabelas auxiliares'!$A$240,"INVESTIMENTO","ERRO - VERIFICAR"))))</f>
        <v/>
      </c>
      <c r="AA1381" s="46" t="str">
        <f t="shared" si="50"/>
        <v/>
      </c>
      <c r="AB1381" s="206"/>
      <c r="AC1381" s="206"/>
      <c r="AD1381" s="26"/>
      <c r="AE1381" s="54" t="str">
        <f t="shared" si="70"/>
        <v/>
      </c>
      <c r="AF1381" s="54"/>
      <c r="AG1381" s="54"/>
      <c r="AH1381" s="54"/>
      <c r="AI1381" s="54"/>
      <c r="AJ1381" s="54"/>
      <c r="AK1381" s="54"/>
      <c r="AL1381" s="54"/>
      <c r="AM1381" s="54"/>
      <c r="AN1381" s="54"/>
      <c r="AO1381" s="54"/>
      <c r="AP1381" s="54"/>
    </row>
    <row r="1382" spans="6:42" x14ac:dyDescent="0.25">
      <c r="F1382" s="33" t="str">
        <f>IFERROR(VLOOKUP(D1382,'Tabelas auxiliares'!$A$3:$B$62,2,FALSE),"")</f>
        <v/>
      </c>
      <c r="G1382" s="33" t="str">
        <f>IFERROR(VLOOKUP($B1382,'Tabelas auxiliares'!$A$66:$C$106,2,FALSE),"")</f>
        <v/>
      </c>
      <c r="H1382" s="33" t="str">
        <f>IFERROR(VLOOKUP($B1382,'Tabelas auxiliares'!$A$66:$C$106,3,FALSE),"")</f>
        <v/>
      </c>
      <c r="Y1382" s="33" t="str">
        <f t="shared" si="49"/>
        <v/>
      </c>
      <c r="Z1382" s="33" t="str">
        <f>IF(T1382="","",IF(AND(T1382&lt;&gt;'Tabelas auxiliares'!$B$240,T1382&lt;&gt;'Tabelas auxiliares'!$B$241,T1382&lt;&gt;'Tabelas auxiliares'!$C$240,T1382&lt;&gt;'Tabelas auxiliares'!$C$241,T1382&lt;&gt;'Tabelas auxiliares'!$D$240),"FOLHA DE PESSOAL",IF(Y1382='Tabelas auxiliares'!$A$241,"CUSTEIO",IF(Y1382='Tabelas auxiliares'!$A$240,"INVESTIMENTO","ERRO - VERIFICAR"))))</f>
        <v/>
      </c>
      <c r="AA1382" s="46" t="str">
        <f t="shared" si="50"/>
        <v/>
      </c>
      <c r="AB1382" s="206"/>
      <c r="AC1382" s="206"/>
      <c r="AD1382" s="26"/>
      <c r="AE1382" s="54" t="str">
        <f t="shared" si="70"/>
        <v/>
      </c>
      <c r="AF1382" s="54"/>
      <c r="AG1382" s="54"/>
      <c r="AH1382" s="54"/>
      <c r="AI1382" s="54"/>
      <c r="AJ1382" s="54"/>
      <c r="AK1382" s="54"/>
      <c r="AL1382" s="54"/>
      <c r="AM1382" s="54"/>
      <c r="AN1382" s="54"/>
      <c r="AO1382" s="54"/>
      <c r="AP1382" s="54"/>
    </row>
    <row r="1383" spans="6:42" x14ac:dyDescent="0.25">
      <c r="F1383" s="33" t="str">
        <f>IFERROR(VLOOKUP(D1383,'Tabelas auxiliares'!$A$3:$B$62,2,FALSE),"")</f>
        <v/>
      </c>
      <c r="G1383" s="33" t="str">
        <f>IFERROR(VLOOKUP($B1383,'Tabelas auxiliares'!$A$66:$C$106,2,FALSE),"")</f>
        <v/>
      </c>
      <c r="H1383" s="33" t="str">
        <f>IFERROR(VLOOKUP($B1383,'Tabelas auxiliares'!$A$66:$C$106,3,FALSE),"")</f>
        <v/>
      </c>
      <c r="Y1383" s="33" t="str">
        <f t="shared" si="49"/>
        <v/>
      </c>
      <c r="Z1383" s="33" t="str">
        <f>IF(T1383="","",IF(AND(T1383&lt;&gt;'Tabelas auxiliares'!$B$240,T1383&lt;&gt;'Tabelas auxiliares'!$B$241,T1383&lt;&gt;'Tabelas auxiliares'!$C$240,T1383&lt;&gt;'Tabelas auxiliares'!$C$241,T1383&lt;&gt;'Tabelas auxiliares'!$D$240),"FOLHA DE PESSOAL",IF(Y1383='Tabelas auxiliares'!$A$241,"CUSTEIO",IF(Y1383='Tabelas auxiliares'!$A$240,"INVESTIMENTO","ERRO - VERIFICAR"))))</f>
        <v/>
      </c>
      <c r="AA1383" s="46" t="str">
        <f t="shared" si="50"/>
        <v/>
      </c>
      <c r="AB1383" s="206"/>
      <c r="AC1383" s="206"/>
      <c r="AD1383" s="26"/>
      <c r="AE1383" s="54" t="str">
        <f t="shared" si="70"/>
        <v/>
      </c>
      <c r="AF1383" s="54"/>
      <c r="AG1383" s="54"/>
      <c r="AH1383" s="54"/>
      <c r="AI1383" s="54"/>
      <c r="AJ1383" s="54"/>
      <c r="AK1383" s="54"/>
      <c r="AL1383" s="54"/>
      <c r="AM1383" s="54"/>
      <c r="AN1383" s="54"/>
      <c r="AO1383" s="54"/>
      <c r="AP1383" s="54"/>
    </row>
    <row r="1384" spans="6:42" x14ac:dyDescent="0.25">
      <c r="F1384" s="33" t="str">
        <f>IFERROR(VLOOKUP(D1384,'Tabelas auxiliares'!$A$3:$B$62,2,FALSE),"")</f>
        <v/>
      </c>
      <c r="G1384" s="33" t="str">
        <f>IFERROR(VLOOKUP($B1384,'Tabelas auxiliares'!$A$66:$C$106,2,FALSE),"")</f>
        <v/>
      </c>
      <c r="H1384" s="33" t="str">
        <f>IFERROR(VLOOKUP($B1384,'Tabelas auxiliares'!$A$66:$C$106,3,FALSE),"")</f>
        <v/>
      </c>
      <c r="Y1384" s="33" t="str">
        <f t="shared" si="49"/>
        <v/>
      </c>
      <c r="Z1384" s="33" t="str">
        <f>IF(T1384="","",IF(AND(T1384&lt;&gt;'Tabelas auxiliares'!$B$240,T1384&lt;&gt;'Tabelas auxiliares'!$B$241,T1384&lt;&gt;'Tabelas auxiliares'!$C$240,T1384&lt;&gt;'Tabelas auxiliares'!$C$241,T1384&lt;&gt;'Tabelas auxiliares'!$D$240),"FOLHA DE PESSOAL",IF(Y1384='Tabelas auxiliares'!$A$241,"CUSTEIO",IF(Y1384='Tabelas auxiliares'!$A$240,"INVESTIMENTO","ERRO - VERIFICAR"))))</f>
        <v/>
      </c>
      <c r="AA1384" s="46" t="str">
        <f t="shared" si="50"/>
        <v/>
      </c>
      <c r="AB1384" s="206"/>
      <c r="AC1384" s="206"/>
      <c r="AD1384" s="26"/>
      <c r="AE1384" s="54" t="str">
        <f t="shared" si="70"/>
        <v/>
      </c>
      <c r="AF1384" s="54"/>
      <c r="AG1384" s="54"/>
      <c r="AH1384" s="54"/>
      <c r="AI1384" s="54"/>
      <c r="AJ1384" s="54"/>
      <c r="AK1384" s="54"/>
      <c r="AL1384" s="54"/>
      <c r="AM1384" s="54"/>
      <c r="AN1384" s="54"/>
      <c r="AO1384" s="54"/>
      <c r="AP1384" s="54"/>
    </row>
    <row r="1385" spans="6:42" x14ac:dyDescent="0.25">
      <c r="F1385" s="33" t="str">
        <f>IFERROR(VLOOKUP(D1385,'Tabelas auxiliares'!$A$3:$B$62,2,FALSE),"")</f>
        <v/>
      </c>
      <c r="G1385" s="33" t="str">
        <f>IFERROR(VLOOKUP($B1385,'Tabelas auxiliares'!$A$66:$C$106,2,FALSE),"")</f>
        <v/>
      </c>
      <c r="H1385" s="33" t="str">
        <f>IFERROR(VLOOKUP($B1385,'Tabelas auxiliares'!$A$66:$C$106,3,FALSE),"")</f>
        <v/>
      </c>
      <c r="Y1385" s="33" t="str">
        <f t="shared" si="49"/>
        <v/>
      </c>
      <c r="Z1385" s="33" t="str">
        <f>IF(T1385="","",IF(AND(T1385&lt;&gt;'Tabelas auxiliares'!$B$240,T1385&lt;&gt;'Tabelas auxiliares'!$B$241,T1385&lt;&gt;'Tabelas auxiliares'!$C$240,T1385&lt;&gt;'Tabelas auxiliares'!$C$241,T1385&lt;&gt;'Tabelas auxiliares'!$D$240),"FOLHA DE PESSOAL",IF(Y1385='Tabelas auxiliares'!$A$241,"CUSTEIO",IF(Y1385='Tabelas auxiliares'!$A$240,"INVESTIMENTO","ERRO - VERIFICAR"))))</f>
        <v/>
      </c>
      <c r="AA1385" s="46" t="str">
        <f t="shared" si="50"/>
        <v/>
      </c>
      <c r="AB1385" s="206"/>
      <c r="AC1385" s="206"/>
      <c r="AD1385" s="26"/>
      <c r="AE1385" s="54" t="str">
        <f t="shared" si="70"/>
        <v/>
      </c>
      <c r="AF1385" s="54"/>
      <c r="AG1385" s="54"/>
      <c r="AH1385" s="54"/>
      <c r="AI1385" s="54"/>
      <c r="AJ1385" s="54"/>
      <c r="AK1385" s="54"/>
      <c r="AL1385" s="54"/>
      <c r="AM1385" s="54"/>
      <c r="AN1385" s="54"/>
      <c r="AO1385" s="54"/>
      <c r="AP1385" s="54"/>
    </row>
    <row r="1386" spans="6:42" x14ac:dyDescent="0.25">
      <c r="F1386" s="33" t="str">
        <f>IFERROR(VLOOKUP(D1386,'Tabelas auxiliares'!$A$3:$B$62,2,FALSE),"")</f>
        <v/>
      </c>
      <c r="G1386" s="33" t="str">
        <f>IFERROR(VLOOKUP($B1386,'Tabelas auxiliares'!$A$66:$C$106,2,FALSE),"")</f>
        <v/>
      </c>
      <c r="H1386" s="33" t="str">
        <f>IFERROR(VLOOKUP($B1386,'Tabelas auxiliares'!$A$66:$C$106,3,FALSE),"")</f>
        <v/>
      </c>
      <c r="Y1386" s="33" t="str">
        <f t="shared" si="49"/>
        <v/>
      </c>
      <c r="Z1386" s="33" t="str">
        <f>IF(T1386="","",IF(AND(T1386&lt;&gt;'Tabelas auxiliares'!$B$240,T1386&lt;&gt;'Tabelas auxiliares'!$B$241,T1386&lt;&gt;'Tabelas auxiliares'!$C$240,T1386&lt;&gt;'Tabelas auxiliares'!$C$241,T1386&lt;&gt;'Tabelas auxiliares'!$D$240),"FOLHA DE PESSOAL",IF(Y1386='Tabelas auxiliares'!$A$241,"CUSTEIO",IF(Y1386='Tabelas auxiliares'!$A$240,"INVESTIMENTO","ERRO - VERIFICAR"))))</f>
        <v/>
      </c>
      <c r="AA1386" s="46" t="str">
        <f t="shared" si="50"/>
        <v/>
      </c>
      <c r="AB1386" s="206"/>
      <c r="AC1386" s="206"/>
      <c r="AD1386" s="26"/>
      <c r="AE1386" s="54" t="str">
        <f t="shared" si="70"/>
        <v/>
      </c>
      <c r="AF1386" s="54"/>
      <c r="AG1386" s="54"/>
      <c r="AH1386" s="54"/>
      <c r="AI1386" s="54"/>
      <c r="AJ1386" s="54"/>
      <c r="AK1386" s="54"/>
      <c r="AL1386" s="54"/>
      <c r="AM1386" s="54"/>
      <c r="AN1386" s="54"/>
      <c r="AO1386" s="54"/>
      <c r="AP1386" s="54"/>
    </row>
    <row r="1387" spans="6:42" x14ac:dyDescent="0.25">
      <c r="F1387" s="33" t="str">
        <f>IFERROR(VLOOKUP(D1387,'Tabelas auxiliares'!$A$3:$B$62,2,FALSE),"")</f>
        <v/>
      </c>
      <c r="G1387" s="33" t="str">
        <f>IFERROR(VLOOKUP($B1387,'Tabelas auxiliares'!$A$66:$C$106,2,FALSE),"")</f>
        <v/>
      </c>
      <c r="H1387" s="33" t="str">
        <f>IFERROR(VLOOKUP($B1387,'Tabelas auxiliares'!$A$66:$C$106,3,FALSE),"")</f>
        <v/>
      </c>
      <c r="Y1387" s="33" t="str">
        <f t="shared" si="49"/>
        <v/>
      </c>
      <c r="Z1387" s="33" t="str">
        <f>IF(T1387="","",IF(AND(T1387&lt;&gt;'Tabelas auxiliares'!$B$240,T1387&lt;&gt;'Tabelas auxiliares'!$B$241,T1387&lt;&gt;'Tabelas auxiliares'!$C$240,T1387&lt;&gt;'Tabelas auxiliares'!$C$241,T1387&lt;&gt;'Tabelas auxiliares'!$D$240),"FOLHA DE PESSOAL",IF(Y1387='Tabelas auxiliares'!$A$241,"CUSTEIO",IF(Y1387='Tabelas auxiliares'!$A$240,"INVESTIMENTO","ERRO - VERIFICAR"))))</f>
        <v/>
      </c>
      <c r="AA1387" s="46" t="str">
        <f t="shared" si="50"/>
        <v/>
      </c>
      <c r="AB1387" s="206"/>
      <c r="AC1387" s="206"/>
      <c r="AD1387" s="26"/>
      <c r="AE1387" s="54" t="str">
        <f t="shared" si="70"/>
        <v/>
      </c>
      <c r="AF1387" s="54"/>
      <c r="AG1387" s="54"/>
      <c r="AH1387" s="54"/>
      <c r="AI1387" s="54"/>
      <c r="AJ1387" s="54"/>
      <c r="AK1387" s="54"/>
      <c r="AL1387" s="54"/>
      <c r="AM1387" s="54"/>
      <c r="AN1387" s="54"/>
      <c r="AO1387" s="54"/>
      <c r="AP1387" s="54"/>
    </row>
    <row r="1388" spans="6:42" x14ac:dyDescent="0.25">
      <c r="F1388" s="33" t="str">
        <f>IFERROR(VLOOKUP(D1388,'Tabelas auxiliares'!$A$3:$B$62,2,FALSE),"")</f>
        <v/>
      </c>
      <c r="G1388" s="33" t="str">
        <f>IFERROR(VLOOKUP($B1388,'Tabelas auxiliares'!$A$66:$C$106,2,FALSE),"")</f>
        <v/>
      </c>
      <c r="H1388" s="33" t="str">
        <f>IFERROR(VLOOKUP($B1388,'Tabelas auxiliares'!$A$66:$C$106,3,FALSE),"")</f>
        <v/>
      </c>
      <c r="Y1388" s="33" t="str">
        <f t="shared" si="49"/>
        <v/>
      </c>
      <c r="Z1388" s="33" t="str">
        <f>IF(T1388="","",IF(AND(T1388&lt;&gt;'Tabelas auxiliares'!$B$240,T1388&lt;&gt;'Tabelas auxiliares'!$B$241,T1388&lt;&gt;'Tabelas auxiliares'!$C$240,T1388&lt;&gt;'Tabelas auxiliares'!$C$241,T1388&lt;&gt;'Tabelas auxiliares'!$D$240),"FOLHA DE PESSOAL",IF(Y1388='Tabelas auxiliares'!$A$241,"CUSTEIO",IF(Y1388='Tabelas auxiliares'!$A$240,"INVESTIMENTO","ERRO - VERIFICAR"))))</f>
        <v/>
      </c>
      <c r="AA1388" s="46" t="str">
        <f t="shared" si="50"/>
        <v/>
      </c>
      <c r="AB1388" s="206"/>
      <c r="AC1388" s="206"/>
      <c r="AD1388" s="26"/>
      <c r="AE1388" s="54" t="str">
        <f t="shared" si="70"/>
        <v/>
      </c>
      <c r="AF1388" s="54"/>
      <c r="AG1388" s="54"/>
      <c r="AH1388" s="54"/>
      <c r="AI1388" s="54"/>
      <c r="AJ1388" s="54"/>
      <c r="AK1388" s="54"/>
      <c r="AL1388" s="54"/>
      <c r="AM1388" s="54"/>
      <c r="AN1388" s="54"/>
      <c r="AO1388" s="54"/>
      <c r="AP1388" s="54"/>
    </row>
    <row r="1389" spans="6:42" x14ac:dyDescent="0.25">
      <c r="F1389" s="33" t="str">
        <f>IFERROR(VLOOKUP(D1389,'Tabelas auxiliares'!$A$3:$B$62,2,FALSE),"")</f>
        <v/>
      </c>
      <c r="G1389" s="33" t="str">
        <f>IFERROR(VLOOKUP($B1389,'Tabelas auxiliares'!$A$66:$C$106,2,FALSE),"")</f>
        <v/>
      </c>
      <c r="H1389" s="33" t="str">
        <f>IFERROR(VLOOKUP($B1389,'Tabelas auxiliares'!$A$66:$C$106,3,FALSE),"")</f>
        <v/>
      </c>
      <c r="Y1389" s="33" t="str">
        <f t="shared" si="49"/>
        <v/>
      </c>
      <c r="Z1389" s="33" t="str">
        <f>IF(T1389="","",IF(AND(T1389&lt;&gt;'Tabelas auxiliares'!$B$240,T1389&lt;&gt;'Tabelas auxiliares'!$B$241,T1389&lt;&gt;'Tabelas auxiliares'!$C$240,T1389&lt;&gt;'Tabelas auxiliares'!$C$241,T1389&lt;&gt;'Tabelas auxiliares'!$D$240),"FOLHA DE PESSOAL",IF(Y1389='Tabelas auxiliares'!$A$241,"CUSTEIO",IF(Y1389='Tabelas auxiliares'!$A$240,"INVESTIMENTO","ERRO - VERIFICAR"))))</f>
        <v/>
      </c>
      <c r="AA1389" s="46" t="str">
        <f t="shared" si="50"/>
        <v/>
      </c>
      <c r="AB1389" s="206"/>
      <c r="AC1389" s="206"/>
      <c r="AD1389" s="26"/>
      <c r="AE1389" s="54" t="str">
        <f t="shared" si="70"/>
        <v/>
      </c>
      <c r="AF1389" s="54"/>
      <c r="AG1389" s="54"/>
      <c r="AH1389" s="54"/>
      <c r="AI1389" s="54"/>
      <c r="AJ1389" s="54"/>
      <c r="AK1389" s="54"/>
      <c r="AL1389" s="54"/>
      <c r="AM1389" s="54"/>
      <c r="AN1389" s="54"/>
      <c r="AO1389" s="54"/>
      <c r="AP1389" s="54"/>
    </row>
    <row r="1390" spans="6:42" x14ac:dyDescent="0.25">
      <c r="F1390" s="33" t="str">
        <f>IFERROR(VLOOKUP(D1390,'Tabelas auxiliares'!$A$3:$B$62,2,FALSE),"")</f>
        <v/>
      </c>
      <c r="G1390" s="33" t="str">
        <f>IFERROR(VLOOKUP($B1390,'Tabelas auxiliares'!$A$66:$C$106,2,FALSE),"")</f>
        <v/>
      </c>
      <c r="H1390" s="33" t="str">
        <f>IFERROR(VLOOKUP($B1390,'Tabelas auxiliares'!$A$66:$C$106,3,FALSE),"")</f>
        <v/>
      </c>
      <c r="Y1390" s="33" t="str">
        <f t="shared" si="49"/>
        <v/>
      </c>
      <c r="Z1390" s="33" t="str">
        <f>IF(T1390="","",IF(AND(T1390&lt;&gt;'Tabelas auxiliares'!$B$240,T1390&lt;&gt;'Tabelas auxiliares'!$B$241,T1390&lt;&gt;'Tabelas auxiliares'!$C$240,T1390&lt;&gt;'Tabelas auxiliares'!$C$241,T1390&lt;&gt;'Tabelas auxiliares'!$D$240),"FOLHA DE PESSOAL",IF(Y1390='Tabelas auxiliares'!$A$241,"CUSTEIO",IF(Y1390='Tabelas auxiliares'!$A$240,"INVESTIMENTO","ERRO - VERIFICAR"))))</f>
        <v/>
      </c>
      <c r="AA1390" s="46" t="str">
        <f t="shared" si="50"/>
        <v/>
      </c>
      <c r="AB1390" s="206"/>
      <c r="AC1390" s="206"/>
      <c r="AD1390" s="26"/>
      <c r="AE1390" s="54" t="str">
        <f t="shared" si="70"/>
        <v/>
      </c>
      <c r="AF1390" s="54"/>
      <c r="AG1390" s="54"/>
      <c r="AH1390" s="54"/>
      <c r="AI1390" s="54"/>
      <c r="AJ1390" s="54"/>
      <c r="AK1390" s="54"/>
      <c r="AL1390" s="54"/>
      <c r="AM1390" s="54"/>
      <c r="AN1390" s="54"/>
      <c r="AO1390" s="54"/>
      <c r="AP1390" s="54"/>
    </row>
    <row r="1391" spans="6:42" x14ac:dyDescent="0.25">
      <c r="F1391" s="33" t="str">
        <f>IFERROR(VLOOKUP(D1391,'Tabelas auxiliares'!$A$3:$B$62,2,FALSE),"")</f>
        <v/>
      </c>
      <c r="G1391" s="33" t="str">
        <f>IFERROR(VLOOKUP($B1391,'Tabelas auxiliares'!$A$66:$C$106,2,FALSE),"")</f>
        <v/>
      </c>
      <c r="H1391" s="33" t="str">
        <f>IFERROR(VLOOKUP($B1391,'Tabelas auxiliares'!$A$66:$C$106,3,FALSE),"")</f>
        <v/>
      </c>
      <c r="Y1391" s="33" t="str">
        <f t="shared" si="49"/>
        <v/>
      </c>
      <c r="Z1391" s="33" t="str">
        <f>IF(T1391="","",IF(AND(T1391&lt;&gt;'Tabelas auxiliares'!$B$240,T1391&lt;&gt;'Tabelas auxiliares'!$B$241,T1391&lt;&gt;'Tabelas auxiliares'!$C$240,T1391&lt;&gt;'Tabelas auxiliares'!$C$241,T1391&lt;&gt;'Tabelas auxiliares'!$D$240),"FOLHA DE PESSOAL",IF(Y1391='Tabelas auxiliares'!$A$241,"CUSTEIO",IF(Y1391='Tabelas auxiliares'!$A$240,"INVESTIMENTO","ERRO - VERIFICAR"))))</f>
        <v/>
      </c>
      <c r="AA1391" s="46" t="str">
        <f t="shared" si="50"/>
        <v/>
      </c>
      <c r="AB1391" s="206"/>
      <c r="AC1391" s="206"/>
      <c r="AD1391" s="26"/>
      <c r="AE1391" s="54" t="str">
        <f t="shared" si="70"/>
        <v/>
      </c>
      <c r="AF1391" s="54"/>
      <c r="AG1391" s="54"/>
      <c r="AH1391" s="54"/>
      <c r="AI1391" s="54"/>
      <c r="AJ1391" s="54"/>
      <c r="AK1391" s="54"/>
      <c r="AL1391" s="54"/>
      <c r="AM1391" s="54"/>
      <c r="AN1391" s="54"/>
      <c r="AO1391" s="54"/>
      <c r="AP1391" s="54"/>
    </row>
    <row r="1392" spans="6:42" x14ac:dyDescent="0.25">
      <c r="F1392" s="33" t="str">
        <f>IFERROR(VLOOKUP(D1392,'Tabelas auxiliares'!$A$3:$B$62,2,FALSE),"")</f>
        <v/>
      </c>
      <c r="G1392" s="33" t="str">
        <f>IFERROR(VLOOKUP($B1392,'Tabelas auxiliares'!$A$66:$C$106,2,FALSE),"")</f>
        <v/>
      </c>
      <c r="H1392" s="33" t="str">
        <f>IFERROR(VLOOKUP($B1392,'Tabelas auxiliares'!$A$66:$C$106,3,FALSE),"")</f>
        <v/>
      </c>
      <c r="Y1392" s="33" t="str">
        <f t="shared" si="49"/>
        <v/>
      </c>
      <c r="Z1392" s="33" t="str">
        <f>IF(T1392="","",IF(AND(T1392&lt;&gt;'Tabelas auxiliares'!$B$240,T1392&lt;&gt;'Tabelas auxiliares'!$B$241,T1392&lt;&gt;'Tabelas auxiliares'!$C$240,T1392&lt;&gt;'Tabelas auxiliares'!$C$241,T1392&lt;&gt;'Tabelas auxiliares'!$D$240),"FOLHA DE PESSOAL",IF(Y1392='Tabelas auxiliares'!$A$241,"CUSTEIO",IF(Y1392='Tabelas auxiliares'!$A$240,"INVESTIMENTO","ERRO - VERIFICAR"))))</f>
        <v/>
      </c>
      <c r="AA1392" s="46" t="str">
        <f t="shared" si="50"/>
        <v/>
      </c>
      <c r="AB1392" s="206"/>
      <c r="AC1392" s="206"/>
      <c r="AD1392" s="26"/>
      <c r="AE1392" s="54" t="str">
        <f t="shared" si="70"/>
        <v/>
      </c>
      <c r="AF1392" s="54"/>
      <c r="AG1392" s="54"/>
      <c r="AH1392" s="54"/>
      <c r="AI1392" s="54"/>
      <c r="AJ1392" s="54"/>
      <c r="AK1392" s="54"/>
      <c r="AL1392" s="54"/>
      <c r="AM1392" s="54"/>
      <c r="AN1392" s="54"/>
      <c r="AO1392" s="54"/>
      <c r="AP1392" s="54"/>
    </row>
    <row r="1393" spans="6:42" x14ac:dyDescent="0.25">
      <c r="F1393" s="33" t="str">
        <f>IFERROR(VLOOKUP(D1393,'Tabelas auxiliares'!$A$3:$B$62,2,FALSE),"")</f>
        <v/>
      </c>
      <c r="G1393" s="33" t="str">
        <f>IFERROR(VLOOKUP($B1393,'Tabelas auxiliares'!$A$66:$C$106,2,FALSE),"")</f>
        <v/>
      </c>
      <c r="H1393" s="33" t="str">
        <f>IFERROR(VLOOKUP($B1393,'Tabelas auxiliares'!$A$66:$C$106,3,FALSE),"")</f>
        <v/>
      </c>
      <c r="Y1393" s="33" t="str">
        <f t="shared" si="49"/>
        <v/>
      </c>
      <c r="Z1393" s="33" t="str">
        <f>IF(T1393="","",IF(AND(T1393&lt;&gt;'Tabelas auxiliares'!$B$240,T1393&lt;&gt;'Tabelas auxiliares'!$B$241,T1393&lt;&gt;'Tabelas auxiliares'!$C$240,T1393&lt;&gt;'Tabelas auxiliares'!$C$241,T1393&lt;&gt;'Tabelas auxiliares'!$D$240),"FOLHA DE PESSOAL",IF(Y1393='Tabelas auxiliares'!$A$241,"CUSTEIO",IF(Y1393='Tabelas auxiliares'!$A$240,"INVESTIMENTO","ERRO - VERIFICAR"))))</f>
        <v/>
      </c>
      <c r="AA1393" s="46" t="str">
        <f t="shared" si="50"/>
        <v/>
      </c>
      <c r="AB1393" s="206"/>
      <c r="AC1393" s="206"/>
      <c r="AD1393" s="26"/>
      <c r="AE1393" s="54" t="str">
        <f t="shared" si="70"/>
        <v/>
      </c>
      <c r="AF1393" s="54"/>
      <c r="AG1393" s="54"/>
      <c r="AH1393" s="54"/>
      <c r="AI1393" s="54"/>
      <c r="AJ1393" s="54"/>
      <c r="AK1393" s="54"/>
      <c r="AL1393" s="54"/>
      <c r="AM1393" s="54"/>
      <c r="AN1393" s="54"/>
      <c r="AO1393" s="54"/>
      <c r="AP1393" s="54"/>
    </row>
    <row r="1394" spans="6:42" x14ac:dyDescent="0.25">
      <c r="F1394" s="33" t="str">
        <f>IFERROR(VLOOKUP(D1394,'Tabelas auxiliares'!$A$3:$B$62,2,FALSE),"")</f>
        <v/>
      </c>
      <c r="G1394" s="33" t="str">
        <f>IFERROR(VLOOKUP($B1394,'Tabelas auxiliares'!$A$66:$C$106,2,FALSE),"")</f>
        <v/>
      </c>
      <c r="H1394" s="33" t="str">
        <f>IFERROR(VLOOKUP($B1394,'Tabelas auxiliares'!$A$66:$C$106,3,FALSE),"")</f>
        <v/>
      </c>
      <c r="Y1394" s="33" t="str">
        <f t="shared" si="49"/>
        <v/>
      </c>
      <c r="Z1394" s="33" t="str">
        <f>IF(T1394="","",IF(AND(T1394&lt;&gt;'Tabelas auxiliares'!$B$240,T1394&lt;&gt;'Tabelas auxiliares'!$B$241,T1394&lt;&gt;'Tabelas auxiliares'!$C$240,T1394&lt;&gt;'Tabelas auxiliares'!$C$241,T1394&lt;&gt;'Tabelas auxiliares'!$D$240),"FOLHA DE PESSOAL",IF(Y1394='Tabelas auxiliares'!$A$241,"CUSTEIO",IF(Y1394='Tabelas auxiliares'!$A$240,"INVESTIMENTO","ERRO - VERIFICAR"))))</f>
        <v/>
      </c>
      <c r="AA1394" s="46" t="str">
        <f t="shared" si="50"/>
        <v/>
      </c>
      <c r="AB1394" s="206"/>
      <c r="AC1394" s="206"/>
      <c r="AD1394" s="26"/>
      <c r="AE1394" s="54" t="str">
        <f t="shared" si="70"/>
        <v/>
      </c>
      <c r="AF1394" s="54"/>
      <c r="AG1394" s="54"/>
      <c r="AH1394" s="54"/>
      <c r="AI1394" s="54"/>
      <c r="AJ1394" s="54"/>
      <c r="AK1394" s="54"/>
      <c r="AL1394" s="54"/>
      <c r="AM1394" s="54"/>
      <c r="AN1394" s="54"/>
      <c r="AO1394" s="54"/>
      <c r="AP1394" s="54"/>
    </row>
    <row r="1395" spans="6:42" x14ac:dyDescent="0.25">
      <c r="F1395" s="33" t="str">
        <f>IFERROR(VLOOKUP(D1395,'Tabelas auxiliares'!$A$3:$B$62,2,FALSE),"")</f>
        <v/>
      </c>
      <c r="G1395" s="33" t="str">
        <f>IFERROR(VLOOKUP($B1395,'Tabelas auxiliares'!$A$66:$C$106,2,FALSE),"")</f>
        <v/>
      </c>
      <c r="H1395" s="33" t="str">
        <f>IFERROR(VLOOKUP($B1395,'Tabelas auxiliares'!$A$66:$C$106,3,FALSE),"")</f>
        <v/>
      </c>
      <c r="Y1395" s="33" t="str">
        <f t="shared" si="49"/>
        <v/>
      </c>
      <c r="Z1395" s="33" t="str">
        <f>IF(T1395="","",IF(AND(T1395&lt;&gt;'Tabelas auxiliares'!$B$240,T1395&lt;&gt;'Tabelas auxiliares'!$B$241,T1395&lt;&gt;'Tabelas auxiliares'!$C$240,T1395&lt;&gt;'Tabelas auxiliares'!$C$241,T1395&lt;&gt;'Tabelas auxiliares'!$D$240),"FOLHA DE PESSOAL",IF(Y1395='Tabelas auxiliares'!$A$241,"CUSTEIO",IF(Y1395='Tabelas auxiliares'!$A$240,"INVESTIMENTO","ERRO - VERIFICAR"))))</f>
        <v/>
      </c>
      <c r="AA1395" s="46" t="str">
        <f t="shared" si="50"/>
        <v/>
      </c>
      <c r="AB1395" s="206"/>
      <c r="AC1395" s="206"/>
      <c r="AD1395" s="26"/>
      <c r="AE1395" s="54" t="str">
        <f t="shared" si="70"/>
        <v/>
      </c>
      <c r="AF1395" s="54"/>
      <c r="AG1395" s="54"/>
      <c r="AH1395" s="54"/>
      <c r="AI1395" s="54"/>
      <c r="AJ1395" s="54"/>
      <c r="AK1395" s="54"/>
      <c r="AL1395" s="54"/>
      <c r="AM1395" s="54"/>
      <c r="AN1395" s="54"/>
      <c r="AO1395" s="54"/>
      <c r="AP1395" s="54"/>
    </row>
    <row r="1396" spans="6:42" x14ac:dyDescent="0.25">
      <c r="F1396" s="33" t="str">
        <f>IFERROR(VLOOKUP(D1396,'Tabelas auxiliares'!$A$3:$B$62,2,FALSE),"")</f>
        <v/>
      </c>
      <c r="G1396" s="33" t="str">
        <f>IFERROR(VLOOKUP($B1396,'Tabelas auxiliares'!$A$66:$C$106,2,FALSE),"")</f>
        <v/>
      </c>
      <c r="H1396" s="33" t="str">
        <f>IFERROR(VLOOKUP($B1396,'Tabelas auxiliares'!$A$66:$C$106,3,FALSE),"")</f>
        <v/>
      </c>
      <c r="Y1396" s="33" t="str">
        <f t="shared" si="49"/>
        <v/>
      </c>
      <c r="Z1396" s="33" t="str">
        <f>IF(T1396="","",IF(AND(T1396&lt;&gt;'Tabelas auxiliares'!$B$240,T1396&lt;&gt;'Tabelas auxiliares'!$B$241,T1396&lt;&gt;'Tabelas auxiliares'!$C$240,T1396&lt;&gt;'Tabelas auxiliares'!$C$241,T1396&lt;&gt;'Tabelas auxiliares'!$D$240),"FOLHA DE PESSOAL",IF(Y1396='Tabelas auxiliares'!$A$241,"CUSTEIO",IF(Y1396='Tabelas auxiliares'!$A$240,"INVESTIMENTO","ERRO - VERIFICAR"))))</f>
        <v/>
      </c>
      <c r="AA1396" s="46" t="str">
        <f t="shared" si="50"/>
        <v/>
      </c>
      <c r="AB1396" s="206"/>
      <c r="AC1396" s="206"/>
      <c r="AD1396" s="26"/>
      <c r="AE1396" s="54" t="str">
        <f t="shared" si="70"/>
        <v/>
      </c>
      <c r="AF1396" s="54"/>
      <c r="AG1396" s="54"/>
      <c r="AH1396" s="54"/>
      <c r="AI1396" s="54"/>
      <c r="AJ1396" s="54"/>
      <c r="AK1396" s="54"/>
      <c r="AL1396" s="54"/>
      <c r="AM1396" s="54"/>
      <c r="AN1396" s="54"/>
      <c r="AO1396" s="54"/>
      <c r="AP1396" s="54"/>
    </row>
    <row r="1397" spans="6:42" x14ac:dyDescent="0.25">
      <c r="F1397" s="33" t="str">
        <f>IFERROR(VLOOKUP(D1397,'Tabelas auxiliares'!$A$3:$B$62,2,FALSE),"")</f>
        <v/>
      </c>
      <c r="G1397" s="33" t="str">
        <f>IFERROR(VLOOKUP($B1397,'Tabelas auxiliares'!$A$66:$C$106,2,FALSE),"")</f>
        <v/>
      </c>
      <c r="H1397" s="33" t="str">
        <f>IFERROR(VLOOKUP($B1397,'Tabelas auxiliares'!$A$66:$C$106,3,FALSE),"")</f>
        <v/>
      </c>
      <c r="Y1397" s="33" t="str">
        <f t="shared" si="49"/>
        <v/>
      </c>
      <c r="Z1397" s="33" t="str">
        <f>IF(T1397="","",IF(AND(T1397&lt;&gt;'Tabelas auxiliares'!$B$240,T1397&lt;&gt;'Tabelas auxiliares'!$B$241,T1397&lt;&gt;'Tabelas auxiliares'!$C$240,T1397&lt;&gt;'Tabelas auxiliares'!$C$241,T1397&lt;&gt;'Tabelas auxiliares'!$D$240),"FOLHA DE PESSOAL",IF(Y1397='Tabelas auxiliares'!$A$241,"CUSTEIO",IF(Y1397='Tabelas auxiliares'!$A$240,"INVESTIMENTO","ERRO - VERIFICAR"))))</f>
        <v/>
      </c>
      <c r="AA1397" s="46" t="str">
        <f t="shared" si="50"/>
        <v/>
      </c>
      <c r="AB1397" s="206"/>
      <c r="AC1397" s="206"/>
      <c r="AD1397" s="26"/>
      <c r="AE1397" s="54" t="str">
        <f t="shared" si="70"/>
        <v/>
      </c>
      <c r="AF1397" s="54"/>
      <c r="AG1397" s="54"/>
      <c r="AH1397" s="54"/>
      <c r="AI1397" s="54"/>
      <c r="AJ1397" s="54"/>
      <c r="AK1397" s="54"/>
      <c r="AL1397" s="54"/>
      <c r="AM1397" s="54"/>
      <c r="AN1397" s="54"/>
      <c r="AO1397" s="54"/>
      <c r="AP1397" s="54"/>
    </row>
    <row r="1398" spans="6:42" x14ac:dyDescent="0.25">
      <c r="F1398" s="33" t="str">
        <f>IFERROR(VLOOKUP(D1398,'Tabelas auxiliares'!$A$3:$B$62,2,FALSE),"")</f>
        <v/>
      </c>
      <c r="G1398" s="33" t="str">
        <f>IFERROR(VLOOKUP($B1398,'Tabelas auxiliares'!$A$66:$C$106,2,FALSE),"")</f>
        <v/>
      </c>
      <c r="H1398" s="33" t="str">
        <f>IFERROR(VLOOKUP($B1398,'Tabelas auxiliares'!$A$66:$C$106,3,FALSE),"")</f>
        <v/>
      </c>
      <c r="Y1398" s="33" t="str">
        <f t="shared" si="49"/>
        <v/>
      </c>
      <c r="Z1398" s="33" t="str">
        <f>IF(T1398="","",IF(AND(T1398&lt;&gt;'Tabelas auxiliares'!$B$240,T1398&lt;&gt;'Tabelas auxiliares'!$B$241,T1398&lt;&gt;'Tabelas auxiliares'!$C$240,T1398&lt;&gt;'Tabelas auxiliares'!$C$241,T1398&lt;&gt;'Tabelas auxiliares'!$D$240),"FOLHA DE PESSOAL",IF(Y1398='Tabelas auxiliares'!$A$241,"CUSTEIO",IF(Y1398='Tabelas auxiliares'!$A$240,"INVESTIMENTO","ERRO - VERIFICAR"))))</f>
        <v/>
      </c>
      <c r="AA1398" s="46" t="str">
        <f t="shared" si="50"/>
        <v/>
      </c>
      <c r="AB1398" s="206"/>
      <c r="AC1398" s="206"/>
      <c r="AD1398" s="26"/>
      <c r="AE1398" s="54" t="str">
        <f t="shared" si="70"/>
        <v/>
      </c>
      <c r="AF1398" s="54"/>
      <c r="AG1398" s="54"/>
      <c r="AH1398" s="54"/>
      <c r="AI1398" s="54"/>
      <c r="AJ1398" s="54"/>
      <c r="AK1398" s="54"/>
      <c r="AL1398" s="54"/>
      <c r="AM1398" s="54"/>
      <c r="AN1398" s="54"/>
      <c r="AO1398" s="54"/>
      <c r="AP1398" s="54"/>
    </row>
    <row r="1399" spans="6:42" x14ac:dyDescent="0.25">
      <c r="F1399" s="33" t="str">
        <f>IFERROR(VLOOKUP(D1399,'Tabelas auxiliares'!$A$3:$B$62,2,FALSE),"")</f>
        <v/>
      </c>
      <c r="G1399" s="33" t="str">
        <f>IFERROR(VLOOKUP($B1399,'Tabelas auxiliares'!$A$66:$C$106,2,FALSE),"")</f>
        <v/>
      </c>
      <c r="H1399" s="33" t="str">
        <f>IFERROR(VLOOKUP($B1399,'Tabelas auxiliares'!$A$66:$C$106,3,FALSE),"")</f>
        <v/>
      </c>
      <c r="Y1399" s="33" t="str">
        <f t="shared" si="49"/>
        <v/>
      </c>
      <c r="Z1399" s="33" t="str">
        <f>IF(T1399="","",IF(AND(T1399&lt;&gt;'Tabelas auxiliares'!$B$240,T1399&lt;&gt;'Tabelas auxiliares'!$B$241,T1399&lt;&gt;'Tabelas auxiliares'!$C$240,T1399&lt;&gt;'Tabelas auxiliares'!$C$241,T1399&lt;&gt;'Tabelas auxiliares'!$D$240),"FOLHA DE PESSOAL",IF(Y1399='Tabelas auxiliares'!$A$241,"CUSTEIO",IF(Y1399='Tabelas auxiliares'!$A$240,"INVESTIMENTO","ERRO - VERIFICAR"))))</f>
        <v/>
      </c>
      <c r="AA1399" s="46" t="str">
        <f t="shared" si="50"/>
        <v/>
      </c>
      <c r="AB1399" s="206"/>
      <c r="AC1399" s="206"/>
      <c r="AD1399" s="26"/>
      <c r="AE1399" s="54" t="str">
        <f t="shared" si="70"/>
        <v/>
      </c>
      <c r="AF1399" s="54"/>
      <c r="AG1399" s="54"/>
      <c r="AH1399" s="54"/>
      <c r="AI1399" s="54"/>
      <c r="AJ1399" s="54"/>
      <c r="AK1399" s="54"/>
      <c r="AL1399" s="54"/>
      <c r="AM1399" s="54"/>
      <c r="AN1399" s="54"/>
      <c r="AO1399" s="54"/>
      <c r="AP1399" s="54"/>
    </row>
    <row r="1400" spans="6:42" x14ac:dyDescent="0.25">
      <c r="F1400" s="33" t="str">
        <f>IFERROR(VLOOKUP(D1400,'Tabelas auxiliares'!$A$3:$B$62,2,FALSE),"")</f>
        <v/>
      </c>
      <c r="G1400" s="33" t="str">
        <f>IFERROR(VLOOKUP($B1400,'Tabelas auxiliares'!$A$66:$C$106,2,FALSE),"")</f>
        <v/>
      </c>
      <c r="H1400" s="33" t="str">
        <f>IFERROR(VLOOKUP($B1400,'Tabelas auxiliares'!$A$66:$C$106,3,FALSE),"")</f>
        <v/>
      </c>
      <c r="Y1400" s="33" t="str">
        <f t="shared" si="49"/>
        <v/>
      </c>
      <c r="Z1400" s="33" t="str">
        <f>IF(T1400="","",IF(AND(T1400&lt;&gt;'Tabelas auxiliares'!$B$240,T1400&lt;&gt;'Tabelas auxiliares'!$B$241,T1400&lt;&gt;'Tabelas auxiliares'!$C$240,T1400&lt;&gt;'Tabelas auxiliares'!$C$241,T1400&lt;&gt;'Tabelas auxiliares'!$D$240),"FOLHA DE PESSOAL",IF(Y1400='Tabelas auxiliares'!$A$241,"CUSTEIO",IF(Y1400='Tabelas auxiliares'!$A$240,"INVESTIMENTO","ERRO - VERIFICAR"))))</f>
        <v/>
      </c>
      <c r="AA1400" s="46" t="str">
        <f t="shared" si="50"/>
        <v/>
      </c>
      <c r="AB1400" s="206"/>
      <c r="AC1400" s="206"/>
      <c r="AD1400" s="26"/>
      <c r="AE1400" s="54" t="str">
        <f t="shared" si="70"/>
        <v/>
      </c>
      <c r="AF1400" s="54"/>
      <c r="AG1400" s="54"/>
      <c r="AH1400" s="54"/>
      <c r="AI1400" s="54"/>
      <c r="AJ1400" s="54"/>
      <c r="AK1400" s="54"/>
      <c r="AL1400" s="54"/>
      <c r="AM1400" s="54"/>
      <c r="AN1400" s="54"/>
      <c r="AO1400" s="54"/>
      <c r="AP1400" s="54"/>
    </row>
    <row r="1401" spans="6:42" x14ac:dyDescent="0.25">
      <c r="F1401" s="33" t="str">
        <f>IFERROR(VLOOKUP(D1401,'Tabelas auxiliares'!$A$3:$B$62,2,FALSE),"")</f>
        <v/>
      </c>
      <c r="G1401" s="33" t="str">
        <f>IFERROR(VLOOKUP($B1401,'Tabelas auxiliares'!$A$66:$C$106,2,FALSE),"")</f>
        <v/>
      </c>
      <c r="H1401" s="33" t="str">
        <f>IFERROR(VLOOKUP($B1401,'Tabelas auxiliares'!$A$66:$C$106,3,FALSE),"")</f>
        <v/>
      </c>
      <c r="Y1401" s="33" t="str">
        <f t="shared" si="49"/>
        <v/>
      </c>
      <c r="Z1401" s="33" t="str">
        <f>IF(T1401="","",IF(AND(T1401&lt;&gt;'Tabelas auxiliares'!$B$240,T1401&lt;&gt;'Tabelas auxiliares'!$B$241,T1401&lt;&gt;'Tabelas auxiliares'!$C$240,T1401&lt;&gt;'Tabelas auxiliares'!$C$241,T1401&lt;&gt;'Tabelas auxiliares'!$D$240),"FOLHA DE PESSOAL",IF(Y1401='Tabelas auxiliares'!$A$241,"CUSTEIO",IF(Y1401='Tabelas auxiliares'!$A$240,"INVESTIMENTO","ERRO - VERIFICAR"))))</f>
        <v/>
      </c>
      <c r="AA1401" s="46" t="str">
        <f t="shared" si="50"/>
        <v/>
      </c>
      <c r="AB1401" s="206"/>
      <c r="AC1401" s="206"/>
      <c r="AD1401" s="26"/>
      <c r="AE1401" s="54" t="str">
        <f t="shared" si="70"/>
        <v/>
      </c>
      <c r="AF1401" s="54"/>
      <c r="AG1401" s="54"/>
      <c r="AH1401" s="54"/>
      <c r="AI1401" s="54"/>
      <c r="AJ1401" s="54"/>
      <c r="AK1401" s="54"/>
      <c r="AL1401" s="54"/>
      <c r="AM1401" s="54"/>
      <c r="AN1401" s="54"/>
      <c r="AO1401" s="54"/>
      <c r="AP1401" s="54"/>
    </row>
    <row r="1402" spans="6:42" x14ac:dyDescent="0.25">
      <c r="F1402" s="33" t="str">
        <f>IFERROR(VLOOKUP(D1402,'Tabelas auxiliares'!$A$3:$B$62,2,FALSE),"")</f>
        <v/>
      </c>
      <c r="G1402" s="33" t="str">
        <f>IFERROR(VLOOKUP($B1402,'Tabelas auxiliares'!$A$66:$C$106,2,FALSE),"")</f>
        <v/>
      </c>
      <c r="H1402" s="33" t="str">
        <f>IFERROR(VLOOKUP($B1402,'Tabelas auxiliares'!$A$66:$C$106,3,FALSE),"")</f>
        <v/>
      </c>
      <c r="Y1402" s="33" t="str">
        <f t="shared" si="49"/>
        <v/>
      </c>
      <c r="Z1402" s="33" t="str">
        <f>IF(T1402="","",IF(AND(T1402&lt;&gt;'Tabelas auxiliares'!$B$240,T1402&lt;&gt;'Tabelas auxiliares'!$B$241,T1402&lt;&gt;'Tabelas auxiliares'!$C$240,T1402&lt;&gt;'Tabelas auxiliares'!$C$241,T1402&lt;&gt;'Tabelas auxiliares'!$D$240),"FOLHA DE PESSOAL",IF(Y1402='Tabelas auxiliares'!$A$241,"CUSTEIO",IF(Y1402='Tabelas auxiliares'!$A$240,"INVESTIMENTO","ERRO - VERIFICAR"))))</f>
        <v/>
      </c>
      <c r="AA1402" s="46" t="str">
        <f t="shared" si="50"/>
        <v/>
      </c>
      <c r="AB1402" s="206"/>
      <c r="AC1402" s="206"/>
      <c r="AD1402" s="26"/>
      <c r="AE1402" s="54" t="str">
        <f t="shared" si="70"/>
        <v/>
      </c>
      <c r="AF1402" s="54"/>
      <c r="AG1402" s="54"/>
      <c r="AH1402" s="54"/>
      <c r="AI1402" s="54"/>
      <c r="AJ1402" s="54"/>
      <c r="AK1402" s="54"/>
      <c r="AL1402" s="54"/>
      <c r="AM1402" s="54"/>
      <c r="AN1402" s="54"/>
      <c r="AO1402" s="54"/>
      <c r="AP1402" s="54"/>
    </row>
    <row r="1403" spans="6:42" x14ac:dyDescent="0.25">
      <c r="F1403" s="33" t="str">
        <f>IFERROR(VLOOKUP(D1403,'Tabelas auxiliares'!$A$3:$B$62,2,FALSE),"")</f>
        <v/>
      </c>
      <c r="G1403" s="33" t="str">
        <f>IFERROR(VLOOKUP($B1403,'Tabelas auxiliares'!$A$66:$C$106,2,FALSE),"")</f>
        <v/>
      </c>
      <c r="H1403" s="33" t="str">
        <f>IFERROR(VLOOKUP($B1403,'Tabelas auxiliares'!$A$66:$C$106,3,FALSE),"")</f>
        <v/>
      </c>
      <c r="Y1403" s="33" t="str">
        <f t="shared" si="49"/>
        <v/>
      </c>
      <c r="Z1403" s="33" t="str">
        <f>IF(T1403="","",IF(AND(T1403&lt;&gt;'Tabelas auxiliares'!$B$240,T1403&lt;&gt;'Tabelas auxiliares'!$B$241,T1403&lt;&gt;'Tabelas auxiliares'!$C$240,T1403&lt;&gt;'Tabelas auxiliares'!$C$241,T1403&lt;&gt;'Tabelas auxiliares'!$D$240),"FOLHA DE PESSOAL",IF(Y1403='Tabelas auxiliares'!$A$241,"CUSTEIO",IF(Y1403='Tabelas auxiliares'!$A$240,"INVESTIMENTO","ERRO - VERIFICAR"))))</f>
        <v/>
      </c>
      <c r="AA1403" s="46" t="str">
        <f t="shared" si="50"/>
        <v/>
      </c>
      <c r="AB1403" s="206"/>
      <c r="AC1403" s="206"/>
      <c r="AD1403" s="26"/>
      <c r="AE1403" s="54" t="str">
        <f t="shared" si="70"/>
        <v/>
      </c>
      <c r="AF1403" s="54"/>
      <c r="AG1403" s="54"/>
      <c r="AH1403" s="54"/>
      <c r="AI1403" s="54"/>
      <c r="AJ1403" s="54"/>
      <c r="AK1403" s="54"/>
      <c r="AL1403" s="54"/>
      <c r="AM1403" s="54"/>
      <c r="AN1403" s="54"/>
      <c r="AO1403" s="54"/>
      <c r="AP1403" s="54"/>
    </row>
    <row r="1404" spans="6:42" x14ac:dyDescent="0.25">
      <c r="F1404" s="33" t="str">
        <f>IFERROR(VLOOKUP(D1404,'Tabelas auxiliares'!$A$3:$B$62,2,FALSE),"")</f>
        <v/>
      </c>
      <c r="G1404" s="33" t="str">
        <f>IFERROR(VLOOKUP($B1404,'Tabelas auxiliares'!$A$66:$C$106,2,FALSE),"")</f>
        <v/>
      </c>
      <c r="H1404" s="33" t="str">
        <f>IFERROR(VLOOKUP($B1404,'Tabelas auxiliares'!$A$66:$C$106,3,FALSE),"")</f>
        <v/>
      </c>
      <c r="Y1404" s="33" t="str">
        <f t="shared" si="49"/>
        <v/>
      </c>
      <c r="Z1404" s="33" t="str">
        <f>IF(T1404="","",IF(AND(T1404&lt;&gt;'Tabelas auxiliares'!$B$240,T1404&lt;&gt;'Tabelas auxiliares'!$B$241,T1404&lt;&gt;'Tabelas auxiliares'!$C$240,T1404&lt;&gt;'Tabelas auxiliares'!$C$241,T1404&lt;&gt;'Tabelas auxiliares'!$D$240),"FOLHA DE PESSOAL",IF(Y1404='Tabelas auxiliares'!$A$241,"CUSTEIO",IF(Y1404='Tabelas auxiliares'!$A$240,"INVESTIMENTO","ERRO - VERIFICAR"))))</f>
        <v/>
      </c>
      <c r="AA1404" s="46" t="str">
        <f t="shared" si="50"/>
        <v/>
      </c>
      <c r="AB1404" s="206"/>
      <c r="AC1404" s="206"/>
      <c r="AD1404" s="26"/>
      <c r="AE1404" s="54" t="str">
        <f t="shared" si="70"/>
        <v/>
      </c>
      <c r="AF1404" s="54"/>
      <c r="AG1404" s="54"/>
      <c r="AH1404" s="54"/>
      <c r="AI1404" s="54"/>
      <c r="AJ1404" s="54"/>
      <c r="AK1404" s="54"/>
      <c r="AL1404" s="54"/>
      <c r="AM1404" s="54"/>
      <c r="AN1404" s="54"/>
      <c r="AO1404" s="54"/>
      <c r="AP1404" s="54"/>
    </row>
    <row r="1405" spans="6:42" x14ac:dyDescent="0.25">
      <c r="F1405" s="33" t="str">
        <f>IFERROR(VLOOKUP(D1405,'Tabelas auxiliares'!$A$3:$B$62,2,FALSE),"")</f>
        <v/>
      </c>
      <c r="G1405" s="33" t="str">
        <f>IFERROR(VLOOKUP($B1405,'Tabelas auxiliares'!$A$66:$C$106,2,FALSE),"")</f>
        <v/>
      </c>
      <c r="H1405" s="33" t="str">
        <f>IFERROR(VLOOKUP($B1405,'Tabelas auxiliares'!$A$66:$C$106,3,FALSE),"")</f>
        <v/>
      </c>
      <c r="Y1405" s="33" t="str">
        <f t="shared" si="49"/>
        <v/>
      </c>
      <c r="Z1405" s="33" t="str">
        <f>IF(T1405="","",IF(AND(T1405&lt;&gt;'Tabelas auxiliares'!$B$240,T1405&lt;&gt;'Tabelas auxiliares'!$B$241,T1405&lt;&gt;'Tabelas auxiliares'!$C$240,T1405&lt;&gt;'Tabelas auxiliares'!$C$241,T1405&lt;&gt;'Tabelas auxiliares'!$D$240),"FOLHA DE PESSOAL",IF(Y1405='Tabelas auxiliares'!$A$241,"CUSTEIO",IF(Y1405='Tabelas auxiliares'!$A$240,"INVESTIMENTO","ERRO - VERIFICAR"))))</f>
        <v/>
      </c>
      <c r="AA1405" s="46" t="str">
        <f t="shared" si="50"/>
        <v/>
      </c>
      <c r="AB1405" s="206"/>
      <c r="AC1405" s="206"/>
      <c r="AD1405" s="26"/>
      <c r="AE1405" s="54" t="str">
        <f t="shared" si="70"/>
        <v/>
      </c>
      <c r="AF1405" s="54"/>
      <c r="AG1405" s="54"/>
      <c r="AH1405" s="54"/>
      <c r="AI1405" s="54"/>
      <c r="AJ1405" s="54"/>
      <c r="AK1405" s="54"/>
      <c r="AL1405" s="54"/>
      <c r="AM1405" s="54"/>
      <c r="AN1405" s="54"/>
      <c r="AO1405" s="54"/>
      <c r="AP1405" s="54"/>
    </row>
    <row r="1406" spans="6:42" x14ac:dyDescent="0.25">
      <c r="F1406" s="33" t="str">
        <f>IFERROR(VLOOKUP(D1406,'Tabelas auxiliares'!$A$3:$B$62,2,FALSE),"")</f>
        <v/>
      </c>
      <c r="G1406" s="33" t="str">
        <f>IFERROR(VLOOKUP($B1406,'Tabelas auxiliares'!$A$66:$C$106,2,FALSE),"")</f>
        <v/>
      </c>
      <c r="H1406" s="33" t="str">
        <f>IFERROR(VLOOKUP($B1406,'Tabelas auxiliares'!$A$66:$C$106,3,FALSE),"")</f>
        <v/>
      </c>
      <c r="Y1406" s="33" t="str">
        <f t="shared" si="49"/>
        <v/>
      </c>
      <c r="Z1406" s="33" t="str">
        <f>IF(T1406="","",IF(AND(T1406&lt;&gt;'Tabelas auxiliares'!$B$240,T1406&lt;&gt;'Tabelas auxiliares'!$B$241,T1406&lt;&gt;'Tabelas auxiliares'!$C$240,T1406&lt;&gt;'Tabelas auxiliares'!$C$241,T1406&lt;&gt;'Tabelas auxiliares'!$D$240),"FOLHA DE PESSOAL",IF(Y1406='Tabelas auxiliares'!$A$241,"CUSTEIO",IF(Y1406='Tabelas auxiliares'!$A$240,"INVESTIMENTO","ERRO - VERIFICAR"))))</f>
        <v/>
      </c>
      <c r="AA1406" s="46" t="str">
        <f t="shared" si="50"/>
        <v/>
      </c>
      <c r="AB1406" s="206"/>
      <c r="AC1406" s="206"/>
      <c r="AD1406" s="26"/>
      <c r="AE1406" s="54" t="str">
        <f t="shared" si="70"/>
        <v/>
      </c>
      <c r="AF1406" s="54"/>
      <c r="AG1406" s="54"/>
      <c r="AH1406" s="54"/>
      <c r="AI1406" s="54"/>
      <c r="AJ1406" s="54"/>
      <c r="AK1406" s="54"/>
      <c r="AL1406" s="54"/>
      <c r="AM1406" s="54"/>
      <c r="AN1406" s="54"/>
      <c r="AO1406" s="54"/>
      <c r="AP1406" s="54"/>
    </row>
    <row r="1407" spans="6:42" x14ac:dyDescent="0.25">
      <c r="F1407" s="33" t="str">
        <f>IFERROR(VLOOKUP(D1407,'Tabelas auxiliares'!$A$3:$B$62,2,FALSE),"")</f>
        <v/>
      </c>
      <c r="G1407" s="33" t="str">
        <f>IFERROR(VLOOKUP($B1407,'Tabelas auxiliares'!$A$66:$C$106,2,FALSE),"")</f>
        <v/>
      </c>
      <c r="H1407" s="33" t="str">
        <f>IFERROR(VLOOKUP($B1407,'Tabelas auxiliares'!$A$66:$C$106,3,FALSE),"")</f>
        <v/>
      </c>
      <c r="Y1407" s="33" t="str">
        <f t="shared" si="49"/>
        <v/>
      </c>
      <c r="Z1407" s="33" t="str">
        <f>IF(T1407="","",IF(AND(T1407&lt;&gt;'Tabelas auxiliares'!$B$240,T1407&lt;&gt;'Tabelas auxiliares'!$B$241,T1407&lt;&gt;'Tabelas auxiliares'!$C$240,T1407&lt;&gt;'Tabelas auxiliares'!$C$241,T1407&lt;&gt;'Tabelas auxiliares'!$D$240),"FOLHA DE PESSOAL",IF(Y1407='Tabelas auxiliares'!$A$241,"CUSTEIO",IF(Y1407='Tabelas auxiliares'!$A$240,"INVESTIMENTO","ERRO - VERIFICAR"))))</f>
        <v/>
      </c>
      <c r="AA1407" s="46" t="str">
        <f t="shared" si="50"/>
        <v/>
      </c>
      <c r="AB1407" s="206"/>
      <c r="AC1407" s="206"/>
      <c r="AD1407" s="26"/>
      <c r="AE1407" s="54" t="str">
        <f t="shared" si="70"/>
        <v/>
      </c>
      <c r="AF1407" s="54"/>
      <c r="AG1407" s="54"/>
      <c r="AH1407" s="54"/>
      <c r="AI1407" s="54"/>
      <c r="AJ1407" s="54"/>
      <c r="AK1407" s="54"/>
      <c r="AL1407" s="54"/>
      <c r="AM1407" s="54"/>
      <c r="AN1407" s="54"/>
      <c r="AO1407" s="54"/>
      <c r="AP1407" s="54"/>
    </row>
    <row r="1408" spans="6:42" x14ac:dyDescent="0.25">
      <c r="F1408" s="33" t="str">
        <f>IFERROR(VLOOKUP(D1408,'Tabelas auxiliares'!$A$3:$B$62,2,FALSE),"")</f>
        <v/>
      </c>
      <c r="G1408" s="33" t="str">
        <f>IFERROR(VLOOKUP($B1408,'Tabelas auxiliares'!$A$66:$C$106,2,FALSE),"")</f>
        <v/>
      </c>
      <c r="H1408" s="33" t="str">
        <f>IFERROR(VLOOKUP($B1408,'Tabelas auxiliares'!$A$66:$C$106,3,FALSE),"")</f>
        <v/>
      </c>
      <c r="Y1408" s="33" t="str">
        <f t="shared" si="49"/>
        <v/>
      </c>
      <c r="Z1408" s="33" t="str">
        <f>IF(T1408="","",IF(AND(T1408&lt;&gt;'Tabelas auxiliares'!$B$240,T1408&lt;&gt;'Tabelas auxiliares'!$B$241,T1408&lt;&gt;'Tabelas auxiliares'!$C$240,T1408&lt;&gt;'Tabelas auxiliares'!$C$241,T1408&lt;&gt;'Tabelas auxiliares'!$D$240),"FOLHA DE PESSOAL",IF(Y1408='Tabelas auxiliares'!$A$241,"CUSTEIO",IF(Y1408='Tabelas auxiliares'!$A$240,"INVESTIMENTO","ERRO - VERIFICAR"))))</f>
        <v/>
      </c>
      <c r="AA1408" s="46" t="str">
        <f t="shared" si="50"/>
        <v/>
      </c>
      <c r="AB1408" s="206"/>
      <c r="AC1408" s="206"/>
      <c r="AD1408" s="26"/>
      <c r="AE1408" s="54" t="str">
        <f t="shared" si="70"/>
        <v/>
      </c>
      <c r="AF1408" s="54"/>
      <c r="AG1408" s="54"/>
      <c r="AH1408" s="54"/>
      <c r="AI1408" s="54"/>
      <c r="AJ1408" s="54"/>
      <c r="AK1408" s="54"/>
      <c r="AL1408" s="54"/>
      <c r="AM1408" s="54"/>
      <c r="AN1408" s="54"/>
      <c r="AO1408" s="54"/>
      <c r="AP1408" s="54"/>
    </row>
    <row r="1409" spans="6:42" x14ac:dyDescent="0.25">
      <c r="F1409" s="33" t="str">
        <f>IFERROR(VLOOKUP(D1409,'Tabelas auxiliares'!$A$3:$B$62,2,FALSE),"")</f>
        <v/>
      </c>
      <c r="G1409" s="33" t="str">
        <f>IFERROR(VLOOKUP($B1409,'Tabelas auxiliares'!$A$66:$C$106,2,FALSE),"")</f>
        <v/>
      </c>
      <c r="H1409" s="33" t="str">
        <f>IFERROR(VLOOKUP($B1409,'Tabelas auxiliares'!$A$66:$C$106,3,FALSE),"")</f>
        <v/>
      </c>
      <c r="Y1409" s="33" t="str">
        <f t="shared" si="49"/>
        <v/>
      </c>
      <c r="Z1409" s="33" t="str">
        <f>IF(T1409="","",IF(AND(T1409&lt;&gt;'Tabelas auxiliares'!$B$240,T1409&lt;&gt;'Tabelas auxiliares'!$B$241,T1409&lt;&gt;'Tabelas auxiliares'!$C$240,T1409&lt;&gt;'Tabelas auxiliares'!$C$241,T1409&lt;&gt;'Tabelas auxiliares'!$D$240),"FOLHA DE PESSOAL",IF(Y1409='Tabelas auxiliares'!$A$241,"CUSTEIO",IF(Y1409='Tabelas auxiliares'!$A$240,"INVESTIMENTO","ERRO - VERIFICAR"))))</f>
        <v/>
      </c>
      <c r="AA1409" s="46" t="str">
        <f t="shared" si="50"/>
        <v/>
      </c>
      <c r="AB1409" s="206"/>
      <c r="AC1409" s="206"/>
      <c r="AD1409" s="26"/>
      <c r="AE1409" s="54" t="str">
        <f t="shared" si="70"/>
        <v/>
      </c>
      <c r="AF1409" s="54"/>
      <c r="AG1409" s="54"/>
      <c r="AH1409" s="54"/>
      <c r="AI1409" s="54"/>
      <c r="AJ1409" s="54"/>
      <c r="AK1409" s="54"/>
      <c r="AL1409" s="54"/>
      <c r="AM1409" s="54"/>
      <c r="AN1409" s="54"/>
      <c r="AO1409" s="54"/>
      <c r="AP1409" s="54"/>
    </row>
    <row r="1410" spans="6:42" x14ac:dyDescent="0.25">
      <c r="F1410" s="33" t="str">
        <f>IFERROR(VLOOKUP(D1410,'Tabelas auxiliares'!$A$3:$B$62,2,FALSE),"")</f>
        <v/>
      </c>
      <c r="G1410" s="33" t="str">
        <f>IFERROR(VLOOKUP($B1410,'Tabelas auxiliares'!$A$66:$C$106,2,FALSE),"")</f>
        <v/>
      </c>
      <c r="H1410" s="33" t="str">
        <f>IFERROR(VLOOKUP($B1410,'Tabelas auxiliares'!$A$66:$C$106,3,FALSE),"")</f>
        <v/>
      </c>
      <c r="Y1410" s="33" t="str">
        <f t="shared" si="49"/>
        <v/>
      </c>
      <c r="Z1410" s="33" t="str">
        <f>IF(T1410="","",IF(AND(T1410&lt;&gt;'Tabelas auxiliares'!$B$240,T1410&lt;&gt;'Tabelas auxiliares'!$B$241,T1410&lt;&gt;'Tabelas auxiliares'!$C$240,T1410&lt;&gt;'Tabelas auxiliares'!$C$241,T1410&lt;&gt;'Tabelas auxiliares'!$D$240),"FOLHA DE PESSOAL",IF(Y1410='Tabelas auxiliares'!$A$241,"CUSTEIO",IF(Y1410='Tabelas auxiliares'!$A$240,"INVESTIMENTO","ERRO - VERIFICAR"))))</f>
        <v/>
      </c>
      <c r="AA1410" s="46" t="str">
        <f t="shared" si="50"/>
        <v/>
      </c>
      <c r="AB1410" s="206"/>
      <c r="AC1410" s="206"/>
      <c r="AD1410" s="26"/>
      <c r="AE1410" s="54" t="str">
        <f t="shared" si="70"/>
        <v/>
      </c>
      <c r="AF1410" s="54"/>
      <c r="AG1410" s="54"/>
      <c r="AH1410" s="54"/>
      <c r="AI1410" s="54"/>
      <c r="AJ1410" s="54"/>
      <c r="AK1410" s="54"/>
      <c r="AL1410" s="54"/>
      <c r="AM1410" s="54"/>
      <c r="AN1410" s="54"/>
      <c r="AO1410" s="54"/>
      <c r="AP1410" s="54"/>
    </row>
    <row r="1411" spans="6:42" x14ac:dyDescent="0.25">
      <c r="F1411" s="33" t="str">
        <f>IFERROR(VLOOKUP(D1411,'Tabelas auxiliares'!$A$3:$B$62,2,FALSE),"")</f>
        <v/>
      </c>
      <c r="G1411" s="33" t="str">
        <f>IFERROR(VLOOKUP($B1411,'Tabelas auxiliares'!$A$66:$C$106,2,FALSE),"")</f>
        <v/>
      </c>
      <c r="H1411" s="33" t="str">
        <f>IFERROR(VLOOKUP($B1411,'Tabelas auxiliares'!$A$66:$C$106,3,FALSE),"")</f>
        <v/>
      </c>
      <c r="Y1411" s="33" t="str">
        <f t="shared" si="49"/>
        <v/>
      </c>
      <c r="Z1411" s="33" t="str">
        <f>IF(T1411="","",IF(AND(T1411&lt;&gt;'Tabelas auxiliares'!$B$240,T1411&lt;&gt;'Tabelas auxiliares'!$B$241,T1411&lt;&gt;'Tabelas auxiliares'!$C$240,T1411&lt;&gt;'Tabelas auxiliares'!$C$241,T1411&lt;&gt;'Tabelas auxiliares'!$D$240),"FOLHA DE PESSOAL",IF(Y1411='Tabelas auxiliares'!$A$241,"CUSTEIO",IF(Y1411='Tabelas auxiliares'!$A$240,"INVESTIMENTO","ERRO - VERIFICAR"))))</f>
        <v/>
      </c>
      <c r="AA1411" s="46" t="str">
        <f t="shared" si="50"/>
        <v/>
      </c>
      <c r="AB1411" s="206"/>
      <c r="AC1411" s="206"/>
      <c r="AD1411" s="26"/>
      <c r="AE1411" s="54" t="str">
        <f t="shared" si="70"/>
        <v/>
      </c>
      <c r="AF1411" s="54"/>
      <c r="AG1411" s="54"/>
      <c r="AH1411" s="54"/>
      <c r="AI1411" s="54"/>
      <c r="AJ1411" s="54"/>
      <c r="AK1411" s="54"/>
      <c r="AL1411" s="54"/>
      <c r="AM1411" s="54"/>
      <c r="AN1411" s="54"/>
      <c r="AO1411" s="54"/>
      <c r="AP1411" s="54"/>
    </row>
    <row r="1412" spans="6:42" x14ac:dyDescent="0.25">
      <c r="F1412" s="33" t="str">
        <f>IFERROR(VLOOKUP(D1412,'Tabelas auxiliares'!$A$3:$B$62,2,FALSE),"")</f>
        <v/>
      </c>
      <c r="G1412" s="33" t="str">
        <f>IFERROR(VLOOKUP($B1412,'Tabelas auxiliares'!$A$66:$C$106,2,FALSE),"")</f>
        <v/>
      </c>
      <c r="H1412" s="33" t="str">
        <f>IFERROR(VLOOKUP($B1412,'Tabelas auxiliares'!$A$66:$C$106,3,FALSE),"")</f>
        <v/>
      </c>
      <c r="Y1412" s="33" t="str">
        <f t="shared" si="49"/>
        <v/>
      </c>
      <c r="Z1412" s="33" t="str">
        <f>IF(T1412="","",IF(AND(T1412&lt;&gt;'Tabelas auxiliares'!$B$240,T1412&lt;&gt;'Tabelas auxiliares'!$B$241,T1412&lt;&gt;'Tabelas auxiliares'!$C$240,T1412&lt;&gt;'Tabelas auxiliares'!$C$241,T1412&lt;&gt;'Tabelas auxiliares'!$D$240),"FOLHA DE PESSOAL",IF(Y1412='Tabelas auxiliares'!$A$241,"CUSTEIO",IF(Y1412='Tabelas auxiliares'!$A$240,"INVESTIMENTO","ERRO - VERIFICAR"))))</f>
        <v/>
      </c>
      <c r="AA1412" s="46" t="str">
        <f t="shared" si="50"/>
        <v/>
      </c>
      <c r="AB1412" s="206"/>
      <c r="AC1412" s="206"/>
      <c r="AD1412" s="26"/>
      <c r="AE1412" s="54" t="str">
        <f t="shared" si="70"/>
        <v/>
      </c>
      <c r="AF1412" s="54"/>
      <c r="AG1412" s="54"/>
      <c r="AH1412" s="54"/>
      <c r="AI1412" s="54"/>
      <c r="AJ1412" s="54"/>
      <c r="AK1412" s="54"/>
      <c r="AL1412" s="54"/>
      <c r="AM1412" s="54"/>
      <c r="AN1412" s="54"/>
      <c r="AO1412" s="54"/>
      <c r="AP1412" s="54"/>
    </row>
    <row r="1413" spans="6:42" x14ac:dyDescent="0.25">
      <c r="F1413" s="33" t="str">
        <f>IFERROR(VLOOKUP(D1413,'Tabelas auxiliares'!$A$3:$B$62,2,FALSE),"")</f>
        <v/>
      </c>
      <c r="G1413" s="33" t="str">
        <f>IFERROR(VLOOKUP($B1413,'Tabelas auxiliares'!$A$66:$C$106,2,FALSE),"")</f>
        <v/>
      </c>
      <c r="H1413" s="33" t="str">
        <f>IFERROR(VLOOKUP($B1413,'Tabelas auxiliares'!$A$66:$C$106,3,FALSE),"")</f>
        <v/>
      </c>
      <c r="Y1413" s="33" t="str">
        <f t="shared" si="49"/>
        <v/>
      </c>
      <c r="Z1413" s="33" t="str">
        <f>IF(T1413="","",IF(AND(T1413&lt;&gt;'Tabelas auxiliares'!$B$240,T1413&lt;&gt;'Tabelas auxiliares'!$B$241,T1413&lt;&gt;'Tabelas auxiliares'!$C$240,T1413&lt;&gt;'Tabelas auxiliares'!$C$241,T1413&lt;&gt;'Tabelas auxiliares'!$D$240),"FOLHA DE PESSOAL",IF(Y1413='Tabelas auxiliares'!$A$241,"CUSTEIO",IF(Y1413='Tabelas auxiliares'!$A$240,"INVESTIMENTO","ERRO - VERIFICAR"))))</f>
        <v/>
      </c>
      <c r="AA1413" s="46" t="str">
        <f t="shared" si="50"/>
        <v/>
      </c>
      <c r="AB1413" s="206"/>
      <c r="AC1413" s="206"/>
      <c r="AD1413" s="26"/>
      <c r="AE1413" s="54" t="str">
        <f t="shared" si="70"/>
        <v/>
      </c>
      <c r="AF1413" s="54"/>
      <c r="AG1413" s="54"/>
      <c r="AH1413" s="54"/>
      <c r="AI1413" s="54"/>
      <c r="AJ1413" s="54"/>
      <c r="AK1413" s="54"/>
      <c r="AL1413" s="54"/>
      <c r="AM1413" s="54"/>
      <c r="AN1413" s="54"/>
      <c r="AO1413" s="54"/>
      <c r="AP1413" s="54"/>
    </row>
    <row r="1414" spans="6:42" x14ac:dyDescent="0.25">
      <c r="F1414" s="33" t="str">
        <f>IFERROR(VLOOKUP(D1414,'Tabelas auxiliares'!$A$3:$B$62,2,FALSE),"")</f>
        <v/>
      </c>
      <c r="G1414" s="33" t="str">
        <f>IFERROR(VLOOKUP($B1414,'Tabelas auxiliares'!$A$66:$C$106,2,FALSE),"")</f>
        <v/>
      </c>
      <c r="H1414" s="33" t="str">
        <f>IFERROR(VLOOKUP($B1414,'Tabelas auxiliares'!$A$66:$C$106,3,FALSE),"")</f>
        <v/>
      </c>
      <c r="Y1414" s="33" t="str">
        <f t="shared" si="49"/>
        <v/>
      </c>
      <c r="Z1414" s="33" t="str">
        <f>IF(T1414="","",IF(AND(T1414&lt;&gt;'Tabelas auxiliares'!$B$240,T1414&lt;&gt;'Tabelas auxiliares'!$B$241,T1414&lt;&gt;'Tabelas auxiliares'!$C$240,T1414&lt;&gt;'Tabelas auxiliares'!$C$241,T1414&lt;&gt;'Tabelas auxiliares'!$D$240),"FOLHA DE PESSOAL",IF(Y1414='Tabelas auxiliares'!$A$241,"CUSTEIO",IF(Y1414='Tabelas auxiliares'!$A$240,"INVESTIMENTO","ERRO - VERIFICAR"))))</f>
        <v/>
      </c>
      <c r="AA1414" s="46" t="str">
        <f t="shared" si="50"/>
        <v/>
      </c>
      <c r="AB1414" s="206"/>
      <c r="AC1414" s="206"/>
      <c r="AD1414" s="26"/>
      <c r="AE1414" s="54" t="str">
        <f t="shared" si="70"/>
        <v/>
      </c>
      <c r="AF1414" s="54"/>
      <c r="AG1414" s="54"/>
      <c r="AH1414" s="54"/>
      <c r="AI1414" s="54"/>
      <c r="AJ1414" s="54"/>
      <c r="AK1414" s="54"/>
      <c r="AL1414" s="54"/>
      <c r="AM1414" s="54"/>
      <c r="AN1414" s="54"/>
      <c r="AO1414" s="54"/>
      <c r="AP1414" s="54"/>
    </row>
    <row r="1415" spans="6:42" x14ac:dyDescent="0.25">
      <c r="F1415" s="33" t="str">
        <f>IFERROR(VLOOKUP(D1415,'Tabelas auxiliares'!$A$3:$B$62,2,FALSE),"")</f>
        <v/>
      </c>
      <c r="G1415" s="33" t="str">
        <f>IFERROR(VLOOKUP($B1415,'Tabelas auxiliares'!$A$66:$C$106,2,FALSE),"")</f>
        <v/>
      </c>
      <c r="H1415" s="33" t="str">
        <f>IFERROR(VLOOKUP($B1415,'Tabelas auxiliares'!$A$66:$C$106,3,FALSE),"")</f>
        <v/>
      </c>
      <c r="Y1415" s="33" t="str">
        <f t="shared" si="49"/>
        <v/>
      </c>
      <c r="Z1415" s="33" t="str">
        <f>IF(T1415="","",IF(AND(T1415&lt;&gt;'Tabelas auxiliares'!$B$240,T1415&lt;&gt;'Tabelas auxiliares'!$B$241,T1415&lt;&gt;'Tabelas auxiliares'!$C$240,T1415&lt;&gt;'Tabelas auxiliares'!$C$241,T1415&lt;&gt;'Tabelas auxiliares'!$D$240),"FOLHA DE PESSOAL",IF(Y1415='Tabelas auxiliares'!$A$241,"CUSTEIO",IF(Y1415='Tabelas auxiliares'!$A$240,"INVESTIMENTO","ERRO - VERIFICAR"))))</f>
        <v/>
      </c>
      <c r="AA1415" s="46" t="str">
        <f t="shared" si="50"/>
        <v/>
      </c>
      <c r="AB1415" s="206"/>
      <c r="AC1415" s="206"/>
      <c r="AD1415" s="26"/>
      <c r="AE1415" s="54" t="str">
        <f t="shared" si="70"/>
        <v/>
      </c>
      <c r="AF1415" s="54"/>
      <c r="AG1415" s="54"/>
      <c r="AH1415" s="54"/>
      <c r="AI1415" s="54"/>
      <c r="AJ1415" s="54"/>
      <c r="AK1415" s="54"/>
      <c r="AL1415" s="54"/>
      <c r="AM1415" s="54"/>
      <c r="AN1415" s="54"/>
      <c r="AO1415" s="54"/>
      <c r="AP1415" s="54"/>
    </row>
    <row r="1416" spans="6:42" x14ac:dyDescent="0.25">
      <c r="F1416" s="33" t="str">
        <f>IFERROR(VLOOKUP(D1416,'Tabelas auxiliares'!$A$3:$B$62,2,FALSE),"")</f>
        <v/>
      </c>
      <c r="G1416" s="33" t="str">
        <f>IFERROR(VLOOKUP($B1416,'Tabelas auxiliares'!$A$66:$C$106,2,FALSE),"")</f>
        <v/>
      </c>
      <c r="H1416" s="33" t="str">
        <f>IFERROR(VLOOKUP($B1416,'Tabelas auxiliares'!$A$66:$C$106,3,FALSE),"")</f>
        <v/>
      </c>
      <c r="Y1416" s="33" t="str">
        <f t="shared" si="49"/>
        <v/>
      </c>
      <c r="Z1416" s="33" t="str">
        <f>IF(T1416="","",IF(AND(T1416&lt;&gt;'Tabelas auxiliares'!$B$240,T1416&lt;&gt;'Tabelas auxiliares'!$B$241,T1416&lt;&gt;'Tabelas auxiliares'!$C$240,T1416&lt;&gt;'Tabelas auxiliares'!$C$241,T1416&lt;&gt;'Tabelas auxiliares'!$D$240),"FOLHA DE PESSOAL",IF(Y1416='Tabelas auxiliares'!$A$241,"CUSTEIO",IF(Y1416='Tabelas auxiliares'!$A$240,"INVESTIMENTO","ERRO - VERIFICAR"))))</f>
        <v/>
      </c>
      <c r="AA1416" s="46" t="str">
        <f t="shared" si="50"/>
        <v/>
      </c>
      <c r="AB1416" s="206"/>
      <c r="AC1416" s="206"/>
      <c r="AD1416" s="26"/>
      <c r="AE1416" s="54" t="str">
        <f t="shared" si="70"/>
        <v/>
      </c>
      <c r="AF1416" s="54"/>
      <c r="AG1416" s="54"/>
      <c r="AH1416" s="54"/>
      <c r="AI1416" s="54"/>
      <c r="AJ1416" s="54"/>
      <c r="AK1416" s="54"/>
      <c r="AL1416" s="54"/>
      <c r="AM1416" s="54"/>
      <c r="AN1416" s="54"/>
      <c r="AO1416" s="54"/>
      <c r="AP1416" s="54"/>
    </row>
    <row r="1417" spans="6:42" x14ac:dyDescent="0.25">
      <c r="F1417" s="33" t="str">
        <f>IFERROR(VLOOKUP(D1417,'Tabelas auxiliares'!$A$3:$B$62,2,FALSE),"")</f>
        <v/>
      </c>
      <c r="G1417" s="33" t="str">
        <f>IFERROR(VLOOKUP($B1417,'Tabelas auxiliares'!$A$66:$C$106,2,FALSE),"")</f>
        <v/>
      </c>
      <c r="H1417" s="33" t="str">
        <f>IFERROR(VLOOKUP($B1417,'Tabelas auxiliares'!$A$66:$C$106,3,FALSE),"")</f>
        <v/>
      </c>
      <c r="Y1417" s="33" t="str">
        <f t="shared" si="49"/>
        <v/>
      </c>
      <c r="Z1417" s="33" t="str">
        <f>IF(T1417="","",IF(AND(T1417&lt;&gt;'Tabelas auxiliares'!$B$240,T1417&lt;&gt;'Tabelas auxiliares'!$B$241,T1417&lt;&gt;'Tabelas auxiliares'!$C$240,T1417&lt;&gt;'Tabelas auxiliares'!$C$241,T1417&lt;&gt;'Tabelas auxiliares'!$D$240),"FOLHA DE PESSOAL",IF(Y1417='Tabelas auxiliares'!$A$241,"CUSTEIO",IF(Y1417='Tabelas auxiliares'!$A$240,"INVESTIMENTO","ERRO - VERIFICAR"))))</f>
        <v/>
      </c>
      <c r="AA1417" s="46" t="str">
        <f t="shared" si="50"/>
        <v/>
      </c>
      <c r="AB1417" s="206"/>
      <c r="AC1417" s="206"/>
      <c r="AD1417" s="26"/>
      <c r="AE1417" s="54" t="str">
        <f t="shared" si="70"/>
        <v/>
      </c>
      <c r="AF1417" s="54"/>
      <c r="AG1417" s="54"/>
      <c r="AH1417" s="54"/>
      <c r="AI1417" s="54"/>
      <c r="AJ1417" s="54"/>
      <c r="AK1417" s="54"/>
      <c r="AL1417" s="54"/>
      <c r="AM1417" s="54"/>
      <c r="AN1417" s="54"/>
      <c r="AO1417" s="54"/>
      <c r="AP1417" s="54"/>
    </row>
    <row r="1418" spans="6:42" x14ac:dyDescent="0.25">
      <c r="F1418" s="33" t="str">
        <f>IFERROR(VLOOKUP(D1418,'Tabelas auxiliares'!$A$3:$B$62,2,FALSE),"")</f>
        <v/>
      </c>
      <c r="G1418" s="33" t="str">
        <f>IFERROR(VLOOKUP($B1418,'Tabelas auxiliares'!$A$66:$C$106,2,FALSE),"")</f>
        <v/>
      </c>
      <c r="H1418" s="33" t="str">
        <f>IFERROR(VLOOKUP($B1418,'Tabelas auxiliares'!$A$66:$C$106,3,FALSE),"")</f>
        <v/>
      </c>
      <c r="Y1418" s="33" t="str">
        <f t="shared" si="49"/>
        <v/>
      </c>
      <c r="Z1418" s="33" t="str">
        <f>IF(T1418="","",IF(AND(T1418&lt;&gt;'Tabelas auxiliares'!$B$240,T1418&lt;&gt;'Tabelas auxiliares'!$B$241,T1418&lt;&gt;'Tabelas auxiliares'!$C$240,T1418&lt;&gt;'Tabelas auxiliares'!$C$241,T1418&lt;&gt;'Tabelas auxiliares'!$D$240),"FOLHA DE PESSOAL",IF(Y1418='Tabelas auxiliares'!$A$241,"CUSTEIO",IF(Y1418='Tabelas auxiliares'!$A$240,"INVESTIMENTO","ERRO - VERIFICAR"))))</f>
        <v/>
      </c>
      <c r="AA1418" s="46" t="str">
        <f t="shared" si="50"/>
        <v/>
      </c>
      <c r="AB1418" s="206"/>
      <c r="AC1418" s="206"/>
      <c r="AD1418" s="26"/>
      <c r="AE1418" s="54" t="str">
        <f t="shared" si="70"/>
        <v/>
      </c>
      <c r="AF1418" s="54"/>
      <c r="AG1418" s="54"/>
      <c r="AH1418" s="54"/>
      <c r="AI1418" s="54"/>
      <c r="AJ1418" s="54"/>
      <c r="AK1418" s="54"/>
      <c r="AL1418" s="54"/>
      <c r="AM1418" s="54"/>
      <c r="AN1418" s="54"/>
      <c r="AO1418" s="54"/>
      <c r="AP1418" s="54"/>
    </row>
    <row r="1419" spans="6:42" x14ac:dyDescent="0.25">
      <c r="F1419" s="33" t="str">
        <f>IFERROR(VLOOKUP(D1419,'Tabelas auxiliares'!$A$3:$B$62,2,FALSE),"")</f>
        <v/>
      </c>
      <c r="G1419" s="33" t="str">
        <f>IFERROR(VLOOKUP($B1419,'Tabelas auxiliares'!$A$66:$C$106,2,FALSE),"")</f>
        <v/>
      </c>
      <c r="H1419" s="33" t="str">
        <f>IFERROR(VLOOKUP($B1419,'Tabelas auxiliares'!$A$66:$C$106,3,FALSE),"")</f>
        <v/>
      </c>
      <c r="Y1419" s="33" t="str">
        <f t="shared" si="49"/>
        <v/>
      </c>
      <c r="Z1419" s="33" t="str">
        <f>IF(T1419="","",IF(AND(T1419&lt;&gt;'Tabelas auxiliares'!$B$240,T1419&lt;&gt;'Tabelas auxiliares'!$B$241,T1419&lt;&gt;'Tabelas auxiliares'!$C$240,T1419&lt;&gt;'Tabelas auxiliares'!$C$241,T1419&lt;&gt;'Tabelas auxiliares'!$D$240),"FOLHA DE PESSOAL",IF(Y1419='Tabelas auxiliares'!$A$241,"CUSTEIO",IF(Y1419='Tabelas auxiliares'!$A$240,"INVESTIMENTO","ERRO - VERIFICAR"))))</f>
        <v/>
      </c>
      <c r="AA1419" s="46" t="str">
        <f t="shared" si="50"/>
        <v/>
      </c>
      <c r="AB1419" s="206"/>
      <c r="AC1419" s="206"/>
      <c r="AD1419" s="26"/>
      <c r="AE1419" s="54" t="str">
        <f t="shared" si="70"/>
        <v/>
      </c>
      <c r="AF1419" s="54"/>
      <c r="AG1419" s="54"/>
      <c r="AH1419" s="54"/>
      <c r="AI1419" s="54"/>
      <c r="AJ1419" s="54"/>
      <c r="AK1419" s="54"/>
      <c r="AL1419" s="54"/>
      <c r="AM1419" s="54"/>
      <c r="AN1419" s="54"/>
      <c r="AO1419" s="54"/>
      <c r="AP1419" s="54"/>
    </row>
    <row r="1420" spans="6:42" x14ac:dyDescent="0.25">
      <c r="F1420" s="33" t="str">
        <f>IFERROR(VLOOKUP(D1420,'Tabelas auxiliares'!$A$3:$B$62,2,FALSE),"")</f>
        <v/>
      </c>
      <c r="G1420" s="33" t="str">
        <f>IFERROR(VLOOKUP($B1420,'Tabelas auxiliares'!$A$66:$C$106,2,FALSE),"")</f>
        <v/>
      </c>
      <c r="H1420" s="33" t="str">
        <f>IFERROR(VLOOKUP($B1420,'Tabelas auxiliares'!$A$66:$C$106,3,FALSE),"")</f>
        <v/>
      </c>
      <c r="Y1420" s="33" t="str">
        <f t="shared" si="49"/>
        <v/>
      </c>
      <c r="Z1420" s="33" t="str">
        <f>IF(T1420="","",IF(AND(T1420&lt;&gt;'Tabelas auxiliares'!$B$240,T1420&lt;&gt;'Tabelas auxiliares'!$B$241,T1420&lt;&gt;'Tabelas auxiliares'!$C$240,T1420&lt;&gt;'Tabelas auxiliares'!$C$241,T1420&lt;&gt;'Tabelas auxiliares'!$D$240),"FOLHA DE PESSOAL",IF(Y1420='Tabelas auxiliares'!$A$241,"CUSTEIO",IF(Y1420='Tabelas auxiliares'!$A$240,"INVESTIMENTO","ERRO - VERIFICAR"))))</f>
        <v/>
      </c>
      <c r="AA1420" s="46" t="str">
        <f t="shared" si="50"/>
        <v/>
      </c>
      <c r="AB1420" s="206"/>
      <c r="AC1420" s="206"/>
      <c r="AD1420" s="26"/>
      <c r="AE1420" s="54" t="str">
        <f t="shared" si="70"/>
        <v/>
      </c>
      <c r="AF1420" s="54"/>
      <c r="AG1420" s="54"/>
      <c r="AH1420" s="54"/>
      <c r="AI1420" s="54"/>
      <c r="AJ1420" s="54"/>
      <c r="AK1420" s="54"/>
      <c r="AL1420" s="54"/>
      <c r="AM1420" s="54"/>
      <c r="AN1420" s="54"/>
      <c r="AO1420" s="54"/>
      <c r="AP1420" s="54"/>
    </row>
    <row r="1421" spans="6:42" x14ac:dyDescent="0.25">
      <c r="F1421" s="33" t="str">
        <f>IFERROR(VLOOKUP(D1421,'Tabelas auxiliares'!$A$3:$B$62,2,FALSE),"")</f>
        <v/>
      </c>
      <c r="G1421" s="33" t="str">
        <f>IFERROR(VLOOKUP($B1421,'Tabelas auxiliares'!$A$66:$C$106,2,FALSE),"")</f>
        <v/>
      </c>
      <c r="H1421" s="33" t="str">
        <f>IFERROR(VLOOKUP($B1421,'Tabelas auxiliares'!$A$66:$C$106,3,FALSE),"")</f>
        <v/>
      </c>
      <c r="Y1421" s="33" t="str">
        <f t="shared" si="49"/>
        <v/>
      </c>
      <c r="Z1421" s="33" t="str">
        <f>IF(T1421="","",IF(AND(T1421&lt;&gt;'Tabelas auxiliares'!$B$240,T1421&lt;&gt;'Tabelas auxiliares'!$B$241,T1421&lt;&gt;'Tabelas auxiliares'!$C$240,T1421&lt;&gt;'Tabelas auxiliares'!$C$241,T1421&lt;&gt;'Tabelas auxiliares'!$D$240),"FOLHA DE PESSOAL",IF(Y1421='Tabelas auxiliares'!$A$241,"CUSTEIO",IF(Y1421='Tabelas auxiliares'!$A$240,"INVESTIMENTO","ERRO - VERIFICAR"))))</f>
        <v/>
      </c>
      <c r="AA1421" s="46" t="str">
        <f t="shared" si="50"/>
        <v/>
      </c>
      <c r="AB1421" s="206"/>
      <c r="AC1421" s="206"/>
      <c r="AD1421" s="26"/>
      <c r="AE1421" s="54" t="str">
        <f t="shared" si="70"/>
        <v/>
      </c>
      <c r="AF1421" s="54"/>
      <c r="AG1421" s="54"/>
      <c r="AH1421" s="54"/>
      <c r="AI1421" s="54"/>
      <c r="AJ1421" s="54"/>
      <c r="AK1421" s="54"/>
      <c r="AL1421" s="54"/>
      <c r="AM1421" s="54"/>
      <c r="AN1421" s="54"/>
      <c r="AO1421" s="54"/>
      <c r="AP1421" s="54"/>
    </row>
    <row r="1422" spans="6:42" x14ac:dyDescent="0.25">
      <c r="F1422" s="33" t="str">
        <f>IFERROR(VLOOKUP(D1422,'Tabelas auxiliares'!$A$3:$B$62,2,FALSE),"")</f>
        <v/>
      </c>
      <c r="G1422" s="33" t="str">
        <f>IFERROR(VLOOKUP($B1422,'Tabelas auxiliares'!$A$66:$C$106,2,FALSE),"")</f>
        <v/>
      </c>
      <c r="H1422" s="33" t="str">
        <f>IFERROR(VLOOKUP($B1422,'Tabelas auxiliares'!$A$66:$C$106,3,FALSE),"")</f>
        <v/>
      </c>
      <c r="Y1422" s="33" t="str">
        <f t="shared" si="49"/>
        <v/>
      </c>
      <c r="Z1422" s="33" t="str">
        <f>IF(T1422="","",IF(AND(T1422&lt;&gt;'Tabelas auxiliares'!$B$240,T1422&lt;&gt;'Tabelas auxiliares'!$B$241,T1422&lt;&gt;'Tabelas auxiliares'!$C$240,T1422&lt;&gt;'Tabelas auxiliares'!$C$241,T1422&lt;&gt;'Tabelas auxiliares'!$D$240),"FOLHA DE PESSOAL",IF(Y1422='Tabelas auxiliares'!$A$241,"CUSTEIO",IF(Y1422='Tabelas auxiliares'!$A$240,"INVESTIMENTO","ERRO - VERIFICAR"))))</f>
        <v/>
      </c>
      <c r="AA1422" s="46" t="str">
        <f t="shared" si="50"/>
        <v/>
      </c>
      <c r="AB1422" s="206"/>
      <c r="AC1422" s="206"/>
      <c r="AD1422" s="26"/>
      <c r="AE1422" s="54" t="str">
        <f t="shared" si="70"/>
        <v/>
      </c>
      <c r="AF1422" s="54"/>
      <c r="AG1422" s="54"/>
      <c r="AH1422" s="54"/>
      <c r="AI1422" s="54"/>
      <c r="AJ1422" s="54"/>
      <c r="AK1422" s="54"/>
      <c r="AL1422" s="54"/>
      <c r="AM1422" s="54"/>
      <c r="AN1422" s="54"/>
      <c r="AO1422" s="54"/>
      <c r="AP1422" s="54"/>
    </row>
    <row r="1423" spans="6:42" x14ac:dyDescent="0.25">
      <c r="F1423" s="33" t="str">
        <f>IFERROR(VLOOKUP(D1423,'Tabelas auxiliares'!$A$3:$B$62,2,FALSE),"")</f>
        <v/>
      </c>
      <c r="G1423" s="33" t="str">
        <f>IFERROR(VLOOKUP($B1423,'Tabelas auxiliares'!$A$66:$C$106,2,FALSE),"")</f>
        <v/>
      </c>
      <c r="H1423" s="33" t="str">
        <f>IFERROR(VLOOKUP($B1423,'Tabelas auxiliares'!$A$66:$C$106,3,FALSE),"")</f>
        <v/>
      </c>
      <c r="Y1423" s="33" t="str">
        <f t="shared" si="49"/>
        <v/>
      </c>
      <c r="Z1423" s="33" t="str">
        <f>IF(T1423="","",IF(AND(T1423&lt;&gt;'Tabelas auxiliares'!$B$240,T1423&lt;&gt;'Tabelas auxiliares'!$B$241,T1423&lt;&gt;'Tabelas auxiliares'!$C$240,T1423&lt;&gt;'Tabelas auxiliares'!$C$241,T1423&lt;&gt;'Tabelas auxiliares'!$D$240),"FOLHA DE PESSOAL",IF(Y1423='Tabelas auxiliares'!$A$241,"CUSTEIO",IF(Y1423='Tabelas auxiliares'!$A$240,"INVESTIMENTO","ERRO - VERIFICAR"))))</f>
        <v/>
      </c>
      <c r="AA1423" s="46" t="str">
        <f t="shared" si="50"/>
        <v/>
      </c>
      <c r="AB1423" s="206"/>
      <c r="AC1423" s="206"/>
      <c r="AD1423" s="26"/>
      <c r="AE1423" s="54" t="str">
        <f t="shared" si="70"/>
        <v/>
      </c>
      <c r="AF1423" s="54"/>
      <c r="AG1423" s="54"/>
      <c r="AH1423" s="54"/>
      <c r="AI1423" s="54"/>
      <c r="AJ1423" s="54"/>
      <c r="AK1423" s="54"/>
      <c r="AL1423" s="54"/>
      <c r="AM1423" s="54"/>
      <c r="AN1423" s="54"/>
      <c r="AO1423" s="54"/>
      <c r="AP1423" s="54"/>
    </row>
    <row r="1424" spans="6:42" x14ac:dyDescent="0.25">
      <c r="F1424" s="33" t="str">
        <f>IFERROR(VLOOKUP(D1424,'Tabelas auxiliares'!$A$3:$B$62,2,FALSE),"")</f>
        <v/>
      </c>
      <c r="G1424" s="33" t="str">
        <f>IFERROR(VLOOKUP($B1424,'Tabelas auxiliares'!$A$66:$C$106,2,FALSE),"")</f>
        <v/>
      </c>
      <c r="H1424" s="33" t="str">
        <f>IFERROR(VLOOKUP($B1424,'Tabelas auxiliares'!$A$66:$C$106,3,FALSE),"")</f>
        <v/>
      </c>
      <c r="Y1424" s="33" t="str">
        <f t="shared" si="49"/>
        <v/>
      </c>
      <c r="Z1424" s="33" t="str">
        <f>IF(T1424="","",IF(AND(T1424&lt;&gt;'Tabelas auxiliares'!$B$240,T1424&lt;&gt;'Tabelas auxiliares'!$B$241,T1424&lt;&gt;'Tabelas auxiliares'!$C$240,T1424&lt;&gt;'Tabelas auxiliares'!$C$241,T1424&lt;&gt;'Tabelas auxiliares'!$D$240),"FOLHA DE PESSOAL",IF(Y1424='Tabelas auxiliares'!$A$241,"CUSTEIO",IF(Y1424='Tabelas auxiliares'!$A$240,"INVESTIMENTO","ERRO - VERIFICAR"))))</f>
        <v/>
      </c>
      <c r="AA1424" s="46" t="str">
        <f t="shared" si="50"/>
        <v/>
      </c>
      <c r="AB1424" s="206"/>
      <c r="AC1424" s="206"/>
      <c r="AD1424" s="26"/>
      <c r="AE1424" s="54" t="str">
        <f t="shared" si="70"/>
        <v/>
      </c>
      <c r="AF1424" s="54"/>
      <c r="AG1424" s="54"/>
      <c r="AH1424" s="54"/>
      <c r="AI1424" s="54"/>
      <c r="AJ1424" s="54"/>
      <c r="AK1424" s="54"/>
      <c r="AL1424" s="54"/>
      <c r="AM1424" s="54"/>
      <c r="AN1424" s="54"/>
      <c r="AO1424" s="54"/>
      <c r="AP1424" s="54"/>
    </row>
    <row r="1425" spans="6:42" x14ac:dyDescent="0.25">
      <c r="F1425" s="33" t="str">
        <f>IFERROR(VLOOKUP(D1425,'Tabelas auxiliares'!$A$3:$B$62,2,FALSE),"")</f>
        <v/>
      </c>
      <c r="G1425" s="33" t="str">
        <f>IFERROR(VLOOKUP($B1425,'Tabelas auxiliares'!$A$66:$C$106,2,FALSE),"")</f>
        <v/>
      </c>
      <c r="H1425" s="33" t="str">
        <f>IFERROR(VLOOKUP($B1425,'Tabelas auxiliares'!$A$66:$C$106,3,FALSE),"")</f>
        <v/>
      </c>
      <c r="Y1425" s="33" t="str">
        <f t="shared" si="49"/>
        <v/>
      </c>
      <c r="Z1425" s="33" t="str">
        <f>IF(T1425="","",IF(AND(T1425&lt;&gt;'Tabelas auxiliares'!$B$240,T1425&lt;&gt;'Tabelas auxiliares'!$B$241,T1425&lt;&gt;'Tabelas auxiliares'!$C$240,T1425&lt;&gt;'Tabelas auxiliares'!$C$241,T1425&lt;&gt;'Tabelas auxiliares'!$D$240),"FOLHA DE PESSOAL",IF(Y1425='Tabelas auxiliares'!$A$241,"CUSTEIO",IF(Y1425='Tabelas auxiliares'!$A$240,"INVESTIMENTO","ERRO - VERIFICAR"))))</f>
        <v/>
      </c>
      <c r="AA1425" s="46" t="str">
        <f t="shared" si="50"/>
        <v/>
      </c>
      <c r="AB1425" s="206"/>
      <c r="AC1425" s="206"/>
      <c r="AD1425" s="26"/>
      <c r="AE1425" s="54" t="str">
        <f t="shared" si="70"/>
        <v/>
      </c>
      <c r="AF1425" s="54"/>
      <c r="AG1425" s="54"/>
      <c r="AH1425" s="54"/>
      <c r="AI1425" s="54"/>
      <c r="AJ1425" s="54"/>
      <c r="AK1425" s="54"/>
      <c r="AL1425" s="54"/>
      <c r="AM1425" s="54"/>
      <c r="AN1425" s="54"/>
      <c r="AO1425" s="54"/>
      <c r="AP1425" s="54"/>
    </row>
    <row r="1426" spans="6:42" x14ac:dyDescent="0.25">
      <c r="F1426" s="33" t="str">
        <f>IFERROR(VLOOKUP(D1426,'Tabelas auxiliares'!$A$3:$B$62,2,FALSE),"")</f>
        <v/>
      </c>
      <c r="G1426" s="33" t="str">
        <f>IFERROR(VLOOKUP($B1426,'Tabelas auxiliares'!$A$66:$C$106,2,FALSE),"")</f>
        <v/>
      </c>
      <c r="H1426" s="33" t="str">
        <f>IFERROR(VLOOKUP($B1426,'Tabelas auxiliares'!$A$66:$C$106,3,FALSE),"")</f>
        <v/>
      </c>
      <c r="Y1426" s="33" t="str">
        <f t="shared" si="49"/>
        <v/>
      </c>
      <c r="Z1426" s="33" t="str">
        <f>IF(T1426="","",IF(AND(T1426&lt;&gt;'Tabelas auxiliares'!$B$240,T1426&lt;&gt;'Tabelas auxiliares'!$B$241,T1426&lt;&gt;'Tabelas auxiliares'!$C$240,T1426&lt;&gt;'Tabelas auxiliares'!$C$241,T1426&lt;&gt;'Tabelas auxiliares'!$D$240),"FOLHA DE PESSOAL",IF(Y1426='Tabelas auxiliares'!$A$241,"CUSTEIO",IF(Y1426='Tabelas auxiliares'!$A$240,"INVESTIMENTO","ERRO - VERIFICAR"))))</f>
        <v/>
      </c>
      <c r="AA1426" s="46" t="str">
        <f t="shared" si="50"/>
        <v/>
      </c>
      <c r="AB1426" s="206"/>
      <c r="AC1426" s="206"/>
      <c r="AD1426" s="26"/>
      <c r="AE1426" s="54" t="str">
        <f t="shared" si="70"/>
        <v/>
      </c>
      <c r="AF1426" s="54"/>
      <c r="AG1426" s="54"/>
      <c r="AH1426" s="54"/>
      <c r="AI1426" s="54"/>
      <c r="AJ1426" s="54"/>
      <c r="AK1426" s="54"/>
      <c r="AL1426" s="54"/>
      <c r="AM1426" s="54"/>
      <c r="AN1426" s="54"/>
      <c r="AO1426" s="54"/>
      <c r="AP1426" s="54"/>
    </row>
    <row r="1427" spans="6:42" x14ac:dyDescent="0.25">
      <c r="F1427" s="33" t="str">
        <f>IFERROR(VLOOKUP(D1427,'Tabelas auxiliares'!$A$3:$B$62,2,FALSE),"")</f>
        <v/>
      </c>
      <c r="G1427" s="33" t="str">
        <f>IFERROR(VLOOKUP($B1427,'Tabelas auxiliares'!$A$66:$C$106,2,FALSE),"")</f>
        <v/>
      </c>
      <c r="H1427" s="33" t="str">
        <f>IFERROR(VLOOKUP($B1427,'Tabelas auxiliares'!$A$66:$C$106,3,FALSE),"")</f>
        <v/>
      </c>
      <c r="Y1427" s="33" t="str">
        <f t="shared" si="49"/>
        <v/>
      </c>
      <c r="Z1427" s="33" t="str">
        <f>IF(T1427="","",IF(AND(T1427&lt;&gt;'Tabelas auxiliares'!$B$240,T1427&lt;&gt;'Tabelas auxiliares'!$B$241,T1427&lt;&gt;'Tabelas auxiliares'!$C$240,T1427&lt;&gt;'Tabelas auxiliares'!$C$241,T1427&lt;&gt;'Tabelas auxiliares'!$D$240),"FOLHA DE PESSOAL",IF(Y1427='Tabelas auxiliares'!$A$241,"CUSTEIO",IF(Y1427='Tabelas auxiliares'!$A$240,"INVESTIMENTO","ERRO - VERIFICAR"))))</f>
        <v/>
      </c>
      <c r="AA1427" s="46" t="str">
        <f t="shared" si="50"/>
        <v/>
      </c>
      <c r="AB1427" s="206"/>
      <c r="AC1427" s="206"/>
      <c r="AD1427" s="26"/>
      <c r="AE1427" s="54" t="str">
        <f t="shared" si="70"/>
        <v/>
      </c>
      <c r="AF1427" s="54"/>
      <c r="AG1427" s="54"/>
      <c r="AH1427" s="54"/>
      <c r="AI1427" s="54"/>
      <c r="AJ1427" s="54"/>
      <c r="AK1427" s="54"/>
      <c r="AL1427" s="54"/>
      <c r="AM1427" s="54"/>
      <c r="AN1427" s="54"/>
      <c r="AO1427" s="54"/>
      <c r="AP1427" s="54"/>
    </row>
    <row r="1428" spans="6:42" x14ac:dyDescent="0.25">
      <c r="F1428" s="33" t="str">
        <f>IFERROR(VLOOKUP(D1428,'Tabelas auxiliares'!$A$3:$B$62,2,FALSE),"")</f>
        <v/>
      </c>
      <c r="G1428" s="33" t="str">
        <f>IFERROR(VLOOKUP($B1428,'Tabelas auxiliares'!$A$66:$C$106,2,FALSE),"")</f>
        <v/>
      </c>
      <c r="H1428" s="33" t="str">
        <f>IFERROR(VLOOKUP($B1428,'Tabelas auxiliares'!$A$66:$C$106,3,FALSE),"")</f>
        <v/>
      </c>
      <c r="Y1428" s="33" t="str">
        <f t="shared" si="49"/>
        <v/>
      </c>
      <c r="Z1428" s="33" t="str">
        <f>IF(T1428="","",IF(AND(T1428&lt;&gt;'Tabelas auxiliares'!$B$240,T1428&lt;&gt;'Tabelas auxiliares'!$B$241,T1428&lt;&gt;'Tabelas auxiliares'!$C$240,T1428&lt;&gt;'Tabelas auxiliares'!$C$241,T1428&lt;&gt;'Tabelas auxiliares'!$D$240),"FOLHA DE PESSOAL",IF(Y1428='Tabelas auxiliares'!$A$241,"CUSTEIO",IF(Y1428='Tabelas auxiliares'!$A$240,"INVESTIMENTO","ERRO - VERIFICAR"))))</f>
        <v/>
      </c>
      <c r="AA1428" s="46" t="str">
        <f t="shared" si="50"/>
        <v/>
      </c>
      <c r="AB1428" s="206"/>
      <c r="AC1428" s="206"/>
      <c r="AD1428" s="26"/>
      <c r="AE1428" s="54" t="str">
        <f t="shared" si="70"/>
        <v/>
      </c>
      <c r="AF1428" s="54"/>
      <c r="AG1428" s="54"/>
      <c r="AH1428" s="54"/>
      <c r="AI1428" s="54"/>
      <c r="AJ1428" s="54"/>
      <c r="AK1428" s="54"/>
      <c r="AL1428" s="54"/>
      <c r="AM1428" s="54"/>
      <c r="AN1428" s="54"/>
      <c r="AO1428" s="54"/>
      <c r="AP1428" s="54"/>
    </row>
    <row r="1429" spans="6:42" x14ac:dyDescent="0.25">
      <c r="F1429" s="33" t="str">
        <f>IFERROR(VLOOKUP(D1429,'Tabelas auxiliares'!$A$3:$B$62,2,FALSE),"")</f>
        <v/>
      </c>
      <c r="G1429" s="33" t="str">
        <f>IFERROR(VLOOKUP($B1429,'Tabelas auxiliares'!$A$66:$C$106,2,FALSE),"")</f>
        <v/>
      </c>
      <c r="H1429" s="33" t="str">
        <f>IFERROR(VLOOKUP($B1429,'Tabelas auxiliares'!$A$66:$C$106,3,FALSE),"")</f>
        <v/>
      </c>
      <c r="Y1429" s="33" t="str">
        <f t="shared" si="49"/>
        <v/>
      </c>
      <c r="Z1429" s="33" t="str">
        <f>IF(T1429="","",IF(AND(T1429&lt;&gt;'Tabelas auxiliares'!$B$240,T1429&lt;&gt;'Tabelas auxiliares'!$B$241,T1429&lt;&gt;'Tabelas auxiliares'!$C$240,T1429&lt;&gt;'Tabelas auxiliares'!$C$241,T1429&lt;&gt;'Tabelas auxiliares'!$D$240),"FOLHA DE PESSOAL",IF(Y1429='Tabelas auxiliares'!$A$241,"CUSTEIO",IF(Y1429='Tabelas auxiliares'!$A$240,"INVESTIMENTO","ERRO - VERIFICAR"))))</f>
        <v/>
      </c>
      <c r="AA1429" s="46" t="str">
        <f t="shared" si="50"/>
        <v/>
      </c>
      <c r="AB1429" s="206"/>
      <c r="AC1429" s="206"/>
      <c r="AD1429" s="26"/>
      <c r="AE1429" s="54" t="str">
        <f t="shared" ref="AE1429:AE1492" si="71">LEFT(X1429,4)</f>
        <v/>
      </c>
      <c r="AF1429" s="54"/>
      <c r="AG1429" s="54"/>
      <c r="AH1429" s="54"/>
      <c r="AI1429" s="54"/>
      <c r="AJ1429" s="54"/>
      <c r="AK1429" s="54"/>
      <c r="AL1429" s="54"/>
      <c r="AM1429" s="54"/>
      <c r="AN1429" s="54"/>
      <c r="AO1429" s="54"/>
      <c r="AP1429" s="54"/>
    </row>
    <row r="1430" spans="6:42" x14ac:dyDescent="0.25">
      <c r="F1430" s="33" t="str">
        <f>IFERROR(VLOOKUP(D1430,'Tabelas auxiliares'!$A$3:$B$62,2,FALSE),"")</f>
        <v/>
      </c>
      <c r="G1430" s="33" t="str">
        <f>IFERROR(VLOOKUP($B1430,'Tabelas auxiliares'!$A$66:$C$106,2,FALSE),"")</f>
        <v/>
      </c>
      <c r="H1430" s="33" t="str">
        <f>IFERROR(VLOOKUP($B1430,'Tabelas auxiliares'!$A$66:$C$106,3,FALSE),"")</f>
        <v/>
      </c>
      <c r="Y1430" s="33" t="str">
        <f t="shared" si="49"/>
        <v/>
      </c>
      <c r="Z1430" s="33" t="str">
        <f>IF(T1430="","",IF(AND(T1430&lt;&gt;'Tabelas auxiliares'!$B$240,T1430&lt;&gt;'Tabelas auxiliares'!$B$241,T1430&lt;&gt;'Tabelas auxiliares'!$C$240,T1430&lt;&gt;'Tabelas auxiliares'!$C$241,T1430&lt;&gt;'Tabelas auxiliares'!$D$240),"FOLHA DE PESSOAL",IF(Y1430='Tabelas auxiliares'!$A$241,"CUSTEIO",IF(Y1430='Tabelas auxiliares'!$A$240,"INVESTIMENTO","ERRO - VERIFICAR"))))</f>
        <v/>
      </c>
      <c r="AA1430" s="46" t="str">
        <f t="shared" si="50"/>
        <v/>
      </c>
      <c r="AB1430" s="206"/>
      <c r="AC1430" s="206"/>
      <c r="AD1430" s="26"/>
      <c r="AE1430" s="54" t="str">
        <f t="shared" si="71"/>
        <v/>
      </c>
      <c r="AF1430" s="54"/>
      <c r="AG1430" s="54"/>
      <c r="AH1430" s="54"/>
      <c r="AI1430" s="54"/>
      <c r="AJ1430" s="54"/>
      <c r="AK1430" s="54"/>
      <c r="AL1430" s="54"/>
      <c r="AM1430" s="54"/>
      <c r="AN1430" s="54"/>
      <c r="AO1430" s="54"/>
      <c r="AP1430" s="54"/>
    </row>
    <row r="1431" spans="6:42" x14ac:dyDescent="0.25">
      <c r="F1431" s="33" t="str">
        <f>IFERROR(VLOOKUP(D1431,'Tabelas auxiliares'!$A$3:$B$62,2,FALSE),"")</f>
        <v/>
      </c>
      <c r="G1431" s="33" t="str">
        <f>IFERROR(VLOOKUP($B1431,'Tabelas auxiliares'!$A$66:$C$106,2,FALSE),"")</f>
        <v/>
      </c>
      <c r="H1431" s="33" t="str">
        <f>IFERROR(VLOOKUP($B1431,'Tabelas auxiliares'!$A$66:$C$106,3,FALSE),"")</f>
        <v/>
      </c>
      <c r="Y1431" s="33" t="str">
        <f t="shared" si="49"/>
        <v/>
      </c>
      <c r="Z1431" s="33" t="str">
        <f>IF(T1431="","",IF(AND(T1431&lt;&gt;'Tabelas auxiliares'!$B$240,T1431&lt;&gt;'Tabelas auxiliares'!$B$241,T1431&lt;&gt;'Tabelas auxiliares'!$C$240,T1431&lt;&gt;'Tabelas auxiliares'!$C$241,T1431&lt;&gt;'Tabelas auxiliares'!$D$240),"FOLHA DE PESSOAL",IF(Y1431='Tabelas auxiliares'!$A$241,"CUSTEIO",IF(Y1431='Tabelas auxiliares'!$A$240,"INVESTIMENTO","ERRO - VERIFICAR"))))</f>
        <v/>
      </c>
      <c r="AA1431" s="46" t="str">
        <f t="shared" si="50"/>
        <v/>
      </c>
      <c r="AB1431" s="206"/>
      <c r="AC1431" s="206"/>
      <c r="AD1431" s="26"/>
      <c r="AE1431" s="54" t="str">
        <f t="shared" si="71"/>
        <v/>
      </c>
      <c r="AF1431" s="54"/>
      <c r="AG1431" s="54"/>
      <c r="AH1431" s="54"/>
      <c r="AI1431" s="54"/>
      <c r="AJ1431" s="54"/>
      <c r="AK1431" s="54"/>
      <c r="AL1431" s="54"/>
      <c r="AM1431" s="54"/>
      <c r="AN1431" s="54"/>
      <c r="AO1431" s="54"/>
      <c r="AP1431" s="54"/>
    </row>
    <row r="1432" spans="6:42" x14ac:dyDescent="0.25">
      <c r="F1432" s="33" t="str">
        <f>IFERROR(VLOOKUP(D1432,'Tabelas auxiliares'!$A$3:$B$62,2,FALSE),"")</f>
        <v/>
      </c>
      <c r="G1432" s="33" t="str">
        <f>IFERROR(VLOOKUP($B1432,'Tabelas auxiliares'!$A$66:$C$106,2,FALSE),"")</f>
        <v/>
      </c>
      <c r="H1432" s="33" t="str">
        <f>IFERROR(VLOOKUP($B1432,'Tabelas auxiliares'!$A$66:$C$106,3,FALSE),"")</f>
        <v/>
      </c>
      <c r="Y1432" s="33" t="str">
        <f t="shared" si="49"/>
        <v/>
      </c>
      <c r="Z1432" s="33" t="str">
        <f>IF(T1432="","",IF(AND(T1432&lt;&gt;'Tabelas auxiliares'!$B$240,T1432&lt;&gt;'Tabelas auxiliares'!$B$241,T1432&lt;&gt;'Tabelas auxiliares'!$C$240,T1432&lt;&gt;'Tabelas auxiliares'!$C$241,T1432&lt;&gt;'Tabelas auxiliares'!$D$240),"FOLHA DE PESSOAL",IF(Y1432='Tabelas auxiliares'!$A$241,"CUSTEIO",IF(Y1432='Tabelas auxiliares'!$A$240,"INVESTIMENTO","ERRO - VERIFICAR"))))</f>
        <v/>
      </c>
      <c r="AA1432" s="46" t="str">
        <f t="shared" si="50"/>
        <v/>
      </c>
      <c r="AB1432" s="206"/>
      <c r="AC1432" s="206"/>
      <c r="AD1432" s="26"/>
      <c r="AE1432" s="54" t="str">
        <f t="shared" si="71"/>
        <v/>
      </c>
      <c r="AF1432" s="54"/>
      <c r="AG1432" s="54"/>
      <c r="AH1432" s="54"/>
      <c r="AI1432" s="54"/>
      <c r="AJ1432" s="54"/>
      <c r="AK1432" s="54"/>
      <c r="AL1432" s="54"/>
      <c r="AM1432" s="54"/>
      <c r="AN1432" s="54"/>
      <c r="AO1432" s="54"/>
      <c r="AP1432" s="54"/>
    </row>
    <row r="1433" spans="6:42" x14ac:dyDescent="0.25">
      <c r="F1433" s="33" t="str">
        <f>IFERROR(VLOOKUP(D1433,'Tabelas auxiliares'!$A$3:$B$62,2,FALSE),"")</f>
        <v/>
      </c>
      <c r="G1433" s="33" t="str">
        <f>IFERROR(VLOOKUP($B1433,'Tabelas auxiliares'!$A$66:$C$106,2,FALSE),"")</f>
        <v/>
      </c>
      <c r="H1433" s="33" t="str">
        <f>IFERROR(VLOOKUP($B1433,'Tabelas auxiliares'!$A$66:$C$106,3,FALSE),"")</f>
        <v/>
      </c>
      <c r="Y1433" s="33" t="str">
        <f t="shared" si="49"/>
        <v/>
      </c>
      <c r="Z1433" s="33" t="str">
        <f>IF(T1433="","",IF(AND(T1433&lt;&gt;'Tabelas auxiliares'!$B$240,T1433&lt;&gt;'Tabelas auxiliares'!$B$241,T1433&lt;&gt;'Tabelas auxiliares'!$C$240,T1433&lt;&gt;'Tabelas auxiliares'!$C$241,T1433&lt;&gt;'Tabelas auxiliares'!$D$240),"FOLHA DE PESSOAL",IF(Y1433='Tabelas auxiliares'!$A$241,"CUSTEIO",IF(Y1433='Tabelas auxiliares'!$A$240,"INVESTIMENTO","ERRO - VERIFICAR"))))</f>
        <v/>
      </c>
      <c r="AA1433" s="46" t="str">
        <f t="shared" si="50"/>
        <v/>
      </c>
      <c r="AB1433" s="206"/>
      <c r="AC1433" s="206"/>
      <c r="AD1433" s="26"/>
      <c r="AE1433" s="54" t="str">
        <f t="shared" si="71"/>
        <v/>
      </c>
      <c r="AF1433" s="54"/>
      <c r="AG1433" s="54"/>
      <c r="AH1433" s="54"/>
      <c r="AI1433" s="54"/>
      <c r="AJ1433" s="54"/>
      <c r="AK1433" s="54"/>
      <c r="AL1433" s="54"/>
      <c r="AM1433" s="54"/>
      <c r="AN1433" s="54"/>
      <c r="AO1433" s="54"/>
      <c r="AP1433" s="54"/>
    </row>
    <row r="1434" spans="6:42" x14ac:dyDescent="0.25">
      <c r="F1434" s="33" t="str">
        <f>IFERROR(VLOOKUP(D1434,'Tabelas auxiliares'!$A$3:$B$62,2,FALSE),"")</f>
        <v/>
      </c>
      <c r="G1434" s="33" t="str">
        <f>IFERROR(VLOOKUP($B1434,'Tabelas auxiliares'!$A$66:$C$106,2,FALSE),"")</f>
        <v/>
      </c>
      <c r="H1434" s="33" t="str">
        <f>IFERROR(VLOOKUP($B1434,'Tabelas auxiliares'!$A$66:$C$106,3,FALSE),"")</f>
        <v/>
      </c>
      <c r="Y1434" s="33" t="str">
        <f t="shared" si="49"/>
        <v/>
      </c>
      <c r="Z1434" s="33" t="str">
        <f>IF(T1434="","",IF(AND(T1434&lt;&gt;'Tabelas auxiliares'!$B$240,T1434&lt;&gt;'Tabelas auxiliares'!$B$241,T1434&lt;&gt;'Tabelas auxiliares'!$C$240,T1434&lt;&gt;'Tabelas auxiliares'!$C$241,T1434&lt;&gt;'Tabelas auxiliares'!$D$240),"FOLHA DE PESSOAL",IF(Y1434='Tabelas auxiliares'!$A$241,"CUSTEIO",IF(Y1434='Tabelas auxiliares'!$A$240,"INVESTIMENTO","ERRO - VERIFICAR"))))</f>
        <v/>
      </c>
      <c r="AA1434" s="46" t="str">
        <f t="shared" si="50"/>
        <v/>
      </c>
      <c r="AB1434" s="206"/>
      <c r="AC1434" s="206"/>
      <c r="AD1434" s="26"/>
      <c r="AE1434" s="54" t="str">
        <f t="shared" si="71"/>
        <v/>
      </c>
      <c r="AF1434" s="54"/>
      <c r="AG1434" s="54"/>
      <c r="AH1434" s="54"/>
      <c r="AI1434" s="54"/>
      <c r="AJ1434" s="54"/>
      <c r="AK1434" s="54"/>
      <c r="AL1434" s="54"/>
      <c r="AM1434" s="54"/>
      <c r="AN1434" s="54"/>
      <c r="AO1434" s="54"/>
      <c r="AP1434" s="54"/>
    </row>
    <row r="1435" spans="6:42" x14ac:dyDescent="0.25">
      <c r="F1435" s="33" t="str">
        <f>IFERROR(VLOOKUP(D1435,'Tabelas auxiliares'!$A$3:$B$62,2,FALSE),"")</f>
        <v/>
      </c>
      <c r="G1435" s="33" t="str">
        <f>IFERROR(VLOOKUP($B1435,'Tabelas auxiliares'!$A$66:$C$106,2,FALSE),"")</f>
        <v/>
      </c>
      <c r="H1435" s="33" t="str">
        <f>IFERROR(VLOOKUP($B1435,'Tabelas auxiliares'!$A$66:$C$106,3,FALSE),"")</f>
        <v/>
      </c>
      <c r="Y1435" s="33" t="str">
        <f t="shared" si="49"/>
        <v/>
      </c>
      <c r="Z1435" s="33" t="str">
        <f>IF(T1435="","",IF(AND(T1435&lt;&gt;'Tabelas auxiliares'!$B$240,T1435&lt;&gt;'Tabelas auxiliares'!$B$241,T1435&lt;&gt;'Tabelas auxiliares'!$C$240,T1435&lt;&gt;'Tabelas auxiliares'!$C$241,T1435&lt;&gt;'Tabelas auxiliares'!$D$240),"FOLHA DE PESSOAL",IF(Y1435='Tabelas auxiliares'!$A$241,"CUSTEIO",IF(Y1435='Tabelas auxiliares'!$A$240,"INVESTIMENTO","ERRO - VERIFICAR"))))</f>
        <v/>
      </c>
      <c r="AA1435" s="46" t="str">
        <f t="shared" si="50"/>
        <v/>
      </c>
      <c r="AB1435" s="206"/>
      <c r="AC1435" s="206"/>
      <c r="AD1435" s="26"/>
      <c r="AE1435" s="54" t="str">
        <f t="shared" si="71"/>
        <v/>
      </c>
      <c r="AF1435" s="54"/>
      <c r="AG1435" s="54"/>
      <c r="AH1435" s="54"/>
      <c r="AI1435" s="54"/>
      <c r="AJ1435" s="54"/>
      <c r="AK1435" s="54"/>
      <c r="AL1435" s="54"/>
      <c r="AM1435" s="54"/>
      <c r="AN1435" s="54"/>
      <c r="AO1435" s="54"/>
      <c r="AP1435" s="54"/>
    </row>
    <row r="1436" spans="6:42" x14ac:dyDescent="0.25">
      <c r="F1436" s="33" t="str">
        <f>IFERROR(VLOOKUP(D1436,'Tabelas auxiliares'!$A$3:$B$62,2,FALSE),"")</f>
        <v/>
      </c>
      <c r="G1436" s="33" t="str">
        <f>IFERROR(VLOOKUP($B1436,'Tabelas auxiliares'!$A$66:$C$106,2,FALSE),"")</f>
        <v/>
      </c>
      <c r="H1436" s="33" t="str">
        <f>IFERROR(VLOOKUP($B1436,'Tabelas auxiliares'!$A$66:$C$106,3,FALSE),"")</f>
        <v/>
      </c>
      <c r="Y1436" s="33" t="str">
        <f t="shared" si="49"/>
        <v/>
      </c>
      <c r="Z1436" s="33" t="str">
        <f>IF(T1436="","",IF(AND(T1436&lt;&gt;'Tabelas auxiliares'!$B$240,T1436&lt;&gt;'Tabelas auxiliares'!$B$241,T1436&lt;&gt;'Tabelas auxiliares'!$C$240,T1436&lt;&gt;'Tabelas auxiliares'!$C$241,T1436&lt;&gt;'Tabelas auxiliares'!$D$240),"FOLHA DE PESSOAL",IF(Y1436='Tabelas auxiliares'!$A$241,"CUSTEIO",IF(Y1436='Tabelas auxiliares'!$A$240,"INVESTIMENTO","ERRO - VERIFICAR"))))</f>
        <v/>
      </c>
      <c r="AA1436" s="46" t="str">
        <f t="shared" si="50"/>
        <v/>
      </c>
      <c r="AB1436" s="206"/>
      <c r="AC1436" s="206"/>
      <c r="AD1436" s="26"/>
      <c r="AE1436" s="54" t="str">
        <f t="shared" si="71"/>
        <v/>
      </c>
      <c r="AF1436" s="54"/>
      <c r="AG1436" s="54"/>
      <c r="AH1436" s="54"/>
      <c r="AI1436" s="54"/>
      <c r="AJ1436" s="54"/>
      <c r="AK1436" s="54"/>
      <c r="AL1436" s="54"/>
      <c r="AM1436" s="54"/>
      <c r="AN1436" s="54"/>
      <c r="AO1436" s="54"/>
      <c r="AP1436" s="54"/>
    </row>
    <row r="1437" spans="6:42" x14ac:dyDescent="0.25">
      <c r="F1437" s="33" t="str">
        <f>IFERROR(VLOOKUP(D1437,'Tabelas auxiliares'!$A$3:$B$62,2,FALSE),"")</f>
        <v/>
      </c>
      <c r="G1437" s="33" t="str">
        <f>IFERROR(VLOOKUP($B1437,'Tabelas auxiliares'!$A$66:$C$106,2,FALSE),"")</f>
        <v/>
      </c>
      <c r="H1437" s="33" t="str">
        <f>IFERROR(VLOOKUP($B1437,'Tabelas auxiliares'!$A$66:$C$106,3,FALSE),"")</f>
        <v/>
      </c>
      <c r="Y1437" s="33" t="str">
        <f t="shared" si="49"/>
        <v/>
      </c>
      <c r="Z1437" s="33" t="str">
        <f>IF(T1437="","",IF(AND(T1437&lt;&gt;'Tabelas auxiliares'!$B$240,T1437&lt;&gt;'Tabelas auxiliares'!$B$241,T1437&lt;&gt;'Tabelas auxiliares'!$C$240,T1437&lt;&gt;'Tabelas auxiliares'!$C$241,T1437&lt;&gt;'Tabelas auxiliares'!$D$240),"FOLHA DE PESSOAL",IF(Y1437='Tabelas auxiliares'!$A$241,"CUSTEIO",IF(Y1437='Tabelas auxiliares'!$A$240,"INVESTIMENTO","ERRO - VERIFICAR"))))</f>
        <v/>
      </c>
      <c r="AA1437" s="46" t="str">
        <f t="shared" si="50"/>
        <v/>
      </c>
      <c r="AB1437" s="206"/>
      <c r="AC1437" s="206"/>
      <c r="AD1437" s="26"/>
      <c r="AE1437" s="54" t="str">
        <f t="shared" si="71"/>
        <v/>
      </c>
      <c r="AF1437" s="54"/>
      <c r="AG1437" s="54"/>
      <c r="AH1437" s="54"/>
      <c r="AI1437" s="54"/>
      <c r="AJ1437" s="54"/>
      <c r="AK1437" s="54"/>
      <c r="AL1437" s="54"/>
      <c r="AM1437" s="54"/>
      <c r="AN1437" s="54"/>
      <c r="AO1437" s="54"/>
      <c r="AP1437" s="54"/>
    </row>
    <row r="1438" spans="6:42" x14ac:dyDescent="0.25">
      <c r="F1438" s="33" t="str">
        <f>IFERROR(VLOOKUP(D1438,'Tabelas auxiliares'!$A$3:$B$62,2,FALSE),"")</f>
        <v/>
      </c>
      <c r="G1438" s="33" t="str">
        <f>IFERROR(VLOOKUP($B1438,'Tabelas auxiliares'!$A$66:$C$106,2,FALSE),"")</f>
        <v/>
      </c>
      <c r="H1438" s="33" t="str">
        <f>IFERROR(VLOOKUP($B1438,'Tabelas auxiliares'!$A$66:$C$106,3,FALSE),"")</f>
        <v/>
      </c>
      <c r="Y1438" s="33" t="str">
        <f t="shared" si="49"/>
        <v/>
      </c>
      <c r="Z1438" s="33" t="str">
        <f>IF(T1438="","",IF(AND(T1438&lt;&gt;'Tabelas auxiliares'!$B$240,T1438&lt;&gt;'Tabelas auxiliares'!$B$241,T1438&lt;&gt;'Tabelas auxiliares'!$C$240,T1438&lt;&gt;'Tabelas auxiliares'!$C$241,T1438&lt;&gt;'Tabelas auxiliares'!$D$240),"FOLHA DE PESSOAL",IF(Y1438='Tabelas auxiliares'!$A$241,"CUSTEIO",IF(Y1438='Tabelas auxiliares'!$A$240,"INVESTIMENTO","ERRO - VERIFICAR"))))</f>
        <v/>
      </c>
      <c r="AA1438" s="46" t="str">
        <f t="shared" si="50"/>
        <v/>
      </c>
      <c r="AB1438" s="206"/>
      <c r="AC1438" s="206"/>
      <c r="AD1438" s="26"/>
      <c r="AE1438" s="54" t="str">
        <f t="shared" si="71"/>
        <v/>
      </c>
      <c r="AF1438" s="54"/>
      <c r="AG1438" s="54"/>
      <c r="AH1438" s="54"/>
      <c r="AI1438" s="54"/>
      <c r="AJ1438" s="54"/>
      <c r="AK1438" s="54"/>
      <c r="AL1438" s="54"/>
      <c r="AM1438" s="54"/>
      <c r="AN1438" s="54"/>
      <c r="AO1438" s="54"/>
      <c r="AP1438" s="54"/>
    </row>
    <row r="1439" spans="6:42" x14ac:dyDescent="0.25">
      <c r="F1439" s="33" t="str">
        <f>IFERROR(VLOOKUP(D1439,'Tabelas auxiliares'!$A$3:$B$62,2,FALSE),"")</f>
        <v/>
      </c>
      <c r="G1439" s="33" t="str">
        <f>IFERROR(VLOOKUP($B1439,'Tabelas auxiliares'!$A$66:$C$106,2,FALSE),"")</f>
        <v/>
      </c>
      <c r="H1439" s="33" t="str">
        <f>IFERROR(VLOOKUP($B1439,'Tabelas auxiliares'!$A$66:$C$106,3,FALSE),"")</f>
        <v/>
      </c>
      <c r="Y1439" s="33" t="str">
        <f t="shared" si="49"/>
        <v/>
      </c>
      <c r="Z1439" s="33" t="str">
        <f>IF(T1439="","",IF(AND(T1439&lt;&gt;'Tabelas auxiliares'!$B$240,T1439&lt;&gt;'Tabelas auxiliares'!$B$241,T1439&lt;&gt;'Tabelas auxiliares'!$C$240,T1439&lt;&gt;'Tabelas auxiliares'!$C$241,T1439&lt;&gt;'Tabelas auxiliares'!$D$240),"FOLHA DE PESSOAL",IF(Y1439='Tabelas auxiliares'!$A$241,"CUSTEIO",IF(Y1439='Tabelas auxiliares'!$A$240,"INVESTIMENTO","ERRO - VERIFICAR"))))</f>
        <v/>
      </c>
      <c r="AA1439" s="46" t="str">
        <f t="shared" si="50"/>
        <v/>
      </c>
      <c r="AB1439" s="206"/>
      <c r="AC1439" s="206"/>
      <c r="AD1439" s="26"/>
      <c r="AE1439" s="54" t="str">
        <f t="shared" si="71"/>
        <v/>
      </c>
      <c r="AF1439" s="54"/>
      <c r="AG1439" s="54"/>
      <c r="AH1439" s="54"/>
      <c r="AI1439" s="54"/>
      <c r="AJ1439" s="54"/>
      <c r="AK1439" s="54"/>
      <c r="AL1439" s="54"/>
      <c r="AM1439" s="54"/>
      <c r="AN1439" s="54"/>
      <c r="AO1439" s="54"/>
      <c r="AP1439" s="54"/>
    </row>
    <row r="1440" spans="6:42" x14ac:dyDescent="0.25">
      <c r="F1440" s="33" t="str">
        <f>IFERROR(VLOOKUP(D1440,'Tabelas auxiliares'!$A$3:$B$62,2,FALSE),"")</f>
        <v/>
      </c>
      <c r="G1440" s="33" t="str">
        <f>IFERROR(VLOOKUP($B1440,'Tabelas auxiliares'!$A$66:$C$106,2,FALSE),"")</f>
        <v/>
      </c>
      <c r="H1440" s="33" t="str">
        <f>IFERROR(VLOOKUP($B1440,'Tabelas auxiliares'!$A$66:$C$106,3,FALSE),"")</f>
        <v/>
      </c>
      <c r="Y1440" s="33" t="str">
        <f t="shared" si="49"/>
        <v/>
      </c>
      <c r="Z1440" s="33" t="str">
        <f>IF(T1440="","",IF(AND(T1440&lt;&gt;'Tabelas auxiliares'!$B$240,T1440&lt;&gt;'Tabelas auxiliares'!$B$241,T1440&lt;&gt;'Tabelas auxiliares'!$C$240,T1440&lt;&gt;'Tabelas auxiliares'!$C$241,T1440&lt;&gt;'Tabelas auxiliares'!$D$240),"FOLHA DE PESSOAL",IF(Y1440='Tabelas auxiliares'!$A$241,"CUSTEIO",IF(Y1440='Tabelas auxiliares'!$A$240,"INVESTIMENTO","ERRO - VERIFICAR"))))</f>
        <v/>
      </c>
      <c r="AA1440" s="46" t="str">
        <f t="shared" si="50"/>
        <v/>
      </c>
      <c r="AB1440" s="206"/>
      <c r="AC1440" s="206"/>
      <c r="AD1440" s="26"/>
      <c r="AE1440" s="54" t="str">
        <f t="shared" si="71"/>
        <v/>
      </c>
      <c r="AF1440" s="54"/>
      <c r="AG1440" s="54"/>
      <c r="AH1440" s="54"/>
      <c r="AI1440" s="54"/>
      <c r="AJ1440" s="54"/>
      <c r="AK1440" s="54"/>
      <c r="AL1440" s="54"/>
      <c r="AM1440" s="54"/>
      <c r="AN1440" s="54"/>
      <c r="AO1440" s="54"/>
      <c r="AP1440" s="54"/>
    </row>
    <row r="1441" spans="6:42" x14ac:dyDescent="0.25">
      <c r="F1441" s="33" t="str">
        <f>IFERROR(VLOOKUP(D1441,'Tabelas auxiliares'!$A$3:$B$62,2,FALSE),"")</f>
        <v/>
      </c>
      <c r="G1441" s="33" t="str">
        <f>IFERROR(VLOOKUP($B1441,'Tabelas auxiliares'!$A$66:$C$106,2,FALSE),"")</f>
        <v/>
      </c>
      <c r="H1441" s="33" t="str">
        <f>IFERROR(VLOOKUP($B1441,'Tabelas auxiliares'!$A$66:$C$106,3,FALSE),"")</f>
        <v/>
      </c>
      <c r="Y1441" s="33" t="str">
        <f t="shared" si="49"/>
        <v/>
      </c>
      <c r="Z1441" s="33" t="str">
        <f>IF(T1441="","",IF(AND(T1441&lt;&gt;'Tabelas auxiliares'!$B$240,T1441&lt;&gt;'Tabelas auxiliares'!$B$241,T1441&lt;&gt;'Tabelas auxiliares'!$C$240,T1441&lt;&gt;'Tabelas auxiliares'!$C$241,T1441&lt;&gt;'Tabelas auxiliares'!$D$240),"FOLHA DE PESSOAL",IF(Y1441='Tabelas auxiliares'!$A$241,"CUSTEIO",IF(Y1441='Tabelas auxiliares'!$A$240,"INVESTIMENTO","ERRO - VERIFICAR"))))</f>
        <v/>
      </c>
      <c r="AA1441" s="46" t="str">
        <f t="shared" si="50"/>
        <v/>
      </c>
      <c r="AB1441" s="206"/>
      <c r="AC1441" s="206"/>
      <c r="AD1441" s="26"/>
      <c r="AE1441" s="54" t="str">
        <f t="shared" si="71"/>
        <v/>
      </c>
      <c r="AF1441" s="54"/>
      <c r="AG1441" s="54"/>
      <c r="AH1441" s="54"/>
      <c r="AI1441" s="54"/>
      <c r="AJ1441" s="54"/>
      <c r="AK1441" s="54"/>
      <c r="AL1441" s="54"/>
      <c r="AM1441" s="54"/>
      <c r="AN1441" s="54"/>
      <c r="AO1441" s="54"/>
      <c r="AP1441" s="54"/>
    </row>
    <row r="1442" spans="6:42" x14ac:dyDescent="0.25">
      <c r="F1442" s="33" t="str">
        <f>IFERROR(VLOOKUP(D1442,'Tabelas auxiliares'!$A$3:$B$62,2,FALSE),"")</f>
        <v/>
      </c>
      <c r="G1442" s="33" t="str">
        <f>IFERROR(VLOOKUP($B1442,'Tabelas auxiliares'!$A$66:$C$106,2,FALSE),"")</f>
        <v/>
      </c>
      <c r="H1442" s="33" t="str">
        <f>IFERROR(VLOOKUP($B1442,'Tabelas auxiliares'!$A$66:$C$106,3,FALSE),"")</f>
        <v/>
      </c>
      <c r="Y1442" s="33" t="str">
        <f t="shared" si="49"/>
        <v/>
      </c>
      <c r="Z1442" s="33" t="str">
        <f>IF(T1442="","",IF(AND(T1442&lt;&gt;'Tabelas auxiliares'!$B$240,T1442&lt;&gt;'Tabelas auxiliares'!$B$241,T1442&lt;&gt;'Tabelas auxiliares'!$C$240,T1442&lt;&gt;'Tabelas auxiliares'!$C$241,T1442&lt;&gt;'Tabelas auxiliares'!$D$240),"FOLHA DE PESSOAL",IF(Y1442='Tabelas auxiliares'!$A$241,"CUSTEIO",IF(Y1442='Tabelas auxiliares'!$A$240,"INVESTIMENTO","ERRO - VERIFICAR"))))</f>
        <v/>
      </c>
      <c r="AA1442" s="46" t="str">
        <f t="shared" si="50"/>
        <v/>
      </c>
      <c r="AB1442" s="206"/>
      <c r="AC1442" s="206"/>
      <c r="AD1442" s="26"/>
      <c r="AE1442" s="54" t="str">
        <f t="shared" si="71"/>
        <v/>
      </c>
      <c r="AF1442" s="54"/>
      <c r="AG1442" s="54"/>
      <c r="AH1442" s="54"/>
      <c r="AI1442" s="54"/>
      <c r="AJ1442" s="54"/>
      <c r="AK1442" s="54"/>
      <c r="AL1442" s="54"/>
      <c r="AM1442" s="54"/>
      <c r="AN1442" s="54"/>
      <c r="AO1442" s="54"/>
      <c r="AP1442" s="54"/>
    </row>
    <row r="1443" spans="6:42" x14ac:dyDescent="0.25">
      <c r="F1443" s="33" t="str">
        <f>IFERROR(VLOOKUP(D1443,'Tabelas auxiliares'!$A$3:$B$62,2,FALSE),"")</f>
        <v/>
      </c>
      <c r="G1443" s="33" t="str">
        <f>IFERROR(VLOOKUP($B1443,'Tabelas auxiliares'!$A$66:$C$106,2,FALSE),"")</f>
        <v/>
      </c>
      <c r="H1443" s="33" t="str">
        <f>IFERROR(VLOOKUP($B1443,'Tabelas auxiliares'!$A$66:$C$106,3,FALSE),"")</f>
        <v/>
      </c>
      <c r="Y1443" s="33" t="str">
        <f t="shared" si="49"/>
        <v/>
      </c>
      <c r="Z1443" s="33" t="str">
        <f>IF(T1443="","",IF(AND(T1443&lt;&gt;'Tabelas auxiliares'!$B$240,T1443&lt;&gt;'Tabelas auxiliares'!$B$241,T1443&lt;&gt;'Tabelas auxiliares'!$C$240,T1443&lt;&gt;'Tabelas auxiliares'!$C$241,T1443&lt;&gt;'Tabelas auxiliares'!$D$240),"FOLHA DE PESSOAL",IF(Y1443='Tabelas auxiliares'!$A$241,"CUSTEIO",IF(Y1443='Tabelas auxiliares'!$A$240,"INVESTIMENTO","ERRO - VERIFICAR"))))</f>
        <v/>
      </c>
      <c r="AA1443" s="46" t="str">
        <f t="shared" si="50"/>
        <v/>
      </c>
      <c r="AB1443" s="206"/>
      <c r="AC1443" s="206"/>
      <c r="AD1443" s="26"/>
      <c r="AE1443" s="54" t="str">
        <f t="shared" si="71"/>
        <v/>
      </c>
      <c r="AF1443" s="54"/>
      <c r="AG1443" s="54"/>
      <c r="AH1443" s="54"/>
      <c r="AI1443" s="54"/>
      <c r="AJ1443" s="54"/>
      <c r="AK1443" s="54"/>
      <c r="AL1443" s="54"/>
      <c r="AM1443" s="54"/>
      <c r="AN1443" s="54"/>
      <c r="AO1443" s="54"/>
      <c r="AP1443" s="54"/>
    </row>
    <row r="1444" spans="6:42" x14ac:dyDescent="0.25">
      <c r="F1444" s="33" t="str">
        <f>IFERROR(VLOOKUP(D1444,'Tabelas auxiliares'!$A$3:$B$62,2,FALSE),"")</f>
        <v/>
      </c>
      <c r="G1444" s="33" t="str">
        <f>IFERROR(VLOOKUP($B1444,'Tabelas auxiliares'!$A$66:$C$106,2,FALSE),"")</f>
        <v/>
      </c>
      <c r="H1444" s="33" t="str">
        <f>IFERROR(VLOOKUP($B1444,'Tabelas auxiliares'!$A$66:$C$106,3,FALSE),"")</f>
        <v/>
      </c>
      <c r="Y1444" s="33" t="str">
        <f t="shared" si="49"/>
        <v/>
      </c>
      <c r="Z1444" s="33" t="str">
        <f>IF(T1444="","",IF(AND(T1444&lt;&gt;'Tabelas auxiliares'!$B$240,T1444&lt;&gt;'Tabelas auxiliares'!$B$241,T1444&lt;&gt;'Tabelas auxiliares'!$C$240,T1444&lt;&gt;'Tabelas auxiliares'!$C$241,T1444&lt;&gt;'Tabelas auxiliares'!$D$240),"FOLHA DE PESSOAL",IF(Y1444='Tabelas auxiliares'!$A$241,"CUSTEIO",IF(Y1444='Tabelas auxiliares'!$A$240,"INVESTIMENTO","ERRO - VERIFICAR"))))</f>
        <v/>
      </c>
      <c r="AA1444" s="46" t="str">
        <f t="shared" si="50"/>
        <v/>
      </c>
      <c r="AB1444" s="206"/>
      <c r="AC1444" s="206"/>
      <c r="AD1444" s="26"/>
      <c r="AE1444" s="54" t="str">
        <f t="shared" si="71"/>
        <v/>
      </c>
      <c r="AF1444" s="54"/>
      <c r="AG1444" s="54"/>
      <c r="AH1444" s="54"/>
      <c r="AI1444" s="54"/>
      <c r="AJ1444" s="54"/>
      <c r="AK1444" s="54"/>
      <c r="AL1444" s="54"/>
      <c r="AM1444" s="54"/>
      <c r="AN1444" s="54"/>
      <c r="AO1444" s="54"/>
      <c r="AP1444" s="54"/>
    </row>
    <row r="1445" spans="6:42" x14ac:dyDescent="0.25">
      <c r="F1445" s="33" t="str">
        <f>IFERROR(VLOOKUP(D1445,'Tabelas auxiliares'!$A$3:$B$62,2,FALSE),"")</f>
        <v/>
      </c>
      <c r="G1445" s="33" t="str">
        <f>IFERROR(VLOOKUP($B1445,'Tabelas auxiliares'!$A$66:$C$106,2,FALSE),"")</f>
        <v/>
      </c>
      <c r="H1445" s="33" t="str">
        <f>IFERROR(VLOOKUP($B1445,'Tabelas auxiliares'!$A$66:$C$106,3,FALSE),"")</f>
        <v/>
      </c>
      <c r="Y1445" s="33" t="str">
        <f t="shared" si="49"/>
        <v/>
      </c>
      <c r="Z1445" s="33" t="str">
        <f>IF(T1445="","",IF(AND(T1445&lt;&gt;'Tabelas auxiliares'!$B$240,T1445&lt;&gt;'Tabelas auxiliares'!$B$241,T1445&lt;&gt;'Tabelas auxiliares'!$C$240,T1445&lt;&gt;'Tabelas auxiliares'!$C$241,T1445&lt;&gt;'Tabelas auxiliares'!$D$240),"FOLHA DE PESSOAL",IF(Y1445='Tabelas auxiliares'!$A$241,"CUSTEIO",IF(Y1445='Tabelas auxiliares'!$A$240,"INVESTIMENTO","ERRO - VERIFICAR"))))</f>
        <v/>
      </c>
      <c r="AA1445" s="46" t="str">
        <f t="shared" si="50"/>
        <v/>
      </c>
      <c r="AB1445" s="206"/>
      <c r="AC1445" s="206"/>
      <c r="AD1445" s="26"/>
      <c r="AE1445" s="54" t="str">
        <f t="shared" si="71"/>
        <v/>
      </c>
      <c r="AF1445" s="54"/>
      <c r="AG1445" s="54"/>
      <c r="AH1445" s="54"/>
      <c r="AI1445" s="54"/>
      <c r="AJ1445" s="54"/>
      <c r="AK1445" s="54"/>
      <c r="AL1445" s="54"/>
      <c r="AM1445" s="54"/>
      <c r="AN1445" s="54"/>
      <c r="AO1445" s="54"/>
      <c r="AP1445" s="54"/>
    </row>
    <row r="1446" spans="6:42" x14ac:dyDescent="0.25">
      <c r="F1446" s="33" t="str">
        <f>IFERROR(VLOOKUP(D1446,'Tabelas auxiliares'!$A$3:$B$62,2,FALSE),"")</f>
        <v/>
      </c>
      <c r="G1446" s="33" t="str">
        <f>IFERROR(VLOOKUP($B1446,'Tabelas auxiliares'!$A$66:$C$106,2,FALSE),"")</f>
        <v/>
      </c>
      <c r="H1446" s="33" t="str">
        <f>IFERROR(VLOOKUP($B1446,'Tabelas auxiliares'!$A$66:$C$106,3,FALSE),"")</f>
        <v/>
      </c>
      <c r="Y1446" s="33" t="str">
        <f t="shared" si="49"/>
        <v/>
      </c>
      <c r="Z1446" s="33" t="str">
        <f>IF(T1446="","",IF(AND(T1446&lt;&gt;'Tabelas auxiliares'!$B$240,T1446&lt;&gt;'Tabelas auxiliares'!$B$241,T1446&lt;&gt;'Tabelas auxiliares'!$C$240,T1446&lt;&gt;'Tabelas auxiliares'!$C$241,T1446&lt;&gt;'Tabelas auxiliares'!$D$240),"FOLHA DE PESSOAL",IF(Y1446='Tabelas auxiliares'!$A$241,"CUSTEIO",IF(Y1446='Tabelas auxiliares'!$A$240,"INVESTIMENTO","ERRO - VERIFICAR"))))</f>
        <v/>
      </c>
      <c r="AA1446" s="46" t="str">
        <f t="shared" si="50"/>
        <v/>
      </c>
      <c r="AB1446" s="206"/>
      <c r="AC1446" s="206"/>
      <c r="AD1446" s="26"/>
      <c r="AE1446" s="54" t="str">
        <f t="shared" si="71"/>
        <v/>
      </c>
      <c r="AF1446" s="54"/>
      <c r="AG1446" s="54"/>
      <c r="AH1446" s="54"/>
      <c r="AI1446" s="54"/>
      <c r="AJ1446" s="54"/>
      <c r="AK1446" s="54"/>
      <c r="AL1446" s="54"/>
      <c r="AM1446" s="54"/>
      <c r="AN1446" s="54"/>
      <c r="AO1446" s="54"/>
      <c r="AP1446" s="54"/>
    </row>
    <row r="1447" spans="6:42" x14ac:dyDescent="0.25">
      <c r="F1447" s="33" t="str">
        <f>IFERROR(VLOOKUP(D1447,'Tabelas auxiliares'!$A$3:$B$62,2,FALSE),"")</f>
        <v/>
      </c>
      <c r="G1447" s="33" t="str">
        <f>IFERROR(VLOOKUP($B1447,'Tabelas auxiliares'!$A$66:$C$106,2,FALSE),"")</f>
        <v/>
      </c>
      <c r="H1447" s="33" t="str">
        <f>IFERROR(VLOOKUP($B1447,'Tabelas auxiliares'!$A$66:$C$106,3,FALSE),"")</f>
        <v/>
      </c>
      <c r="Y1447" s="33" t="str">
        <f t="shared" si="49"/>
        <v/>
      </c>
      <c r="Z1447" s="33" t="str">
        <f>IF(T1447="","",IF(AND(T1447&lt;&gt;'Tabelas auxiliares'!$B$240,T1447&lt;&gt;'Tabelas auxiliares'!$B$241,T1447&lt;&gt;'Tabelas auxiliares'!$C$240,T1447&lt;&gt;'Tabelas auxiliares'!$C$241,T1447&lt;&gt;'Tabelas auxiliares'!$D$240),"FOLHA DE PESSOAL",IF(Y1447='Tabelas auxiliares'!$A$241,"CUSTEIO",IF(Y1447='Tabelas auxiliares'!$A$240,"INVESTIMENTO","ERRO - VERIFICAR"))))</f>
        <v/>
      </c>
      <c r="AA1447" s="46" t="str">
        <f t="shared" si="50"/>
        <v/>
      </c>
      <c r="AB1447" s="206"/>
      <c r="AC1447" s="206"/>
      <c r="AD1447" s="26"/>
      <c r="AE1447" s="54" t="str">
        <f t="shared" si="71"/>
        <v/>
      </c>
      <c r="AF1447" s="54"/>
      <c r="AG1447" s="54"/>
      <c r="AH1447" s="54"/>
      <c r="AI1447" s="54"/>
      <c r="AJ1447" s="54"/>
      <c r="AK1447" s="54"/>
      <c r="AL1447" s="54"/>
      <c r="AM1447" s="54"/>
      <c r="AN1447" s="54"/>
      <c r="AO1447" s="54"/>
      <c r="AP1447" s="54"/>
    </row>
    <row r="1448" spans="6:42" x14ac:dyDescent="0.25">
      <c r="F1448" s="33" t="str">
        <f>IFERROR(VLOOKUP(D1448,'Tabelas auxiliares'!$A$3:$B$62,2,FALSE),"")</f>
        <v/>
      </c>
      <c r="G1448" s="33" t="str">
        <f>IFERROR(VLOOKUP($B1448,'Tabelas auxiliares'!$A$66:$C$106,2,FALSE),"")</f>
        <v/>
      </c>
      <c r="H1448" s="33" t="str">
        <f>IFERROR(VLOOKUP($B1448,'Tabelas auxiliares'!$A$66:$C$106,3,FALSE),"")</f>
        <v/>
      </c>
      <c r="Y1448" s="33" t="str">
        <f t="shared" si="49"/>
        <v/>
      </c>
      <c r="Z1448" s="33" t="str">
        <f>IF(T1448="","",IF(AND(T1448&lt;&gt;'Tabelas auxiliares'!$B$240,T1448&lt;&gt;'Tabelas auxiliares'!$B$241,T1448&lt;&gt;'Tabelas auxiliares'!$C$240,T1448&lt;&gt;'Tabelas auxiliares'!$C$241,T1448&lt;&gt;'Tabelas auxiliares'!$D$240),"FOLHA DE PESSOAL",IF(Y1448='Tabelas auxiliares'!$A$241,"CUSTEIO",IF(Y1448='Tabelas auxiliares'!$A$240,"INVESTIMENTO","ERRO - VERIFICAR"))))</f>
        <v/>
      </c>
      <c r="AA1448" s="46" t="str">
        <f t="shared" si="50"/>
        <v/>
      </c>
      <c r="AB1448" s="206"/>
      <c r="AC1448" s="206"/>
      <c r="AD1448" s="26"/>
      <c r="AE1448" s="54" t="str">
        <f t="shared" si="71"/>
        <v/>
      </c>
      <c r="AF1448" s="54"/>
      <c r="AG1448" s="54"/>
      <c r="AH1448" s="54"/>
      <c r="AI1448" s="54"/>
      <c r="AJ1448" s="54"/>
      <c r="AK1448" s="54"/>
      <c r="AL1448" s="54"/>
      <c r="AM1448" s="54"/>
      <c r="AN1448" s="54"/>
      <c r="AO1448" s="54"/>
      <c r="AP1448" s="54"/>
    </row>
    <row r="1449" spans="6:42" x14ac:dyDescent="0.25">
      <c r="F1449" s="33" t="str">
        <f>IFERROR(VLOOKUP(D1449,'Tabelas auxiliares'!$A$3:$B$62,2,FALSE),"")</f>
        <v/>
      </c>
      <c r="G1449" s="33" t="str">
        <f>IFERROR(VLOOKUP($B1449,'Tabelas auxiliares'!$A$66:$C$106,2,FALSE),"")</f>
        <v/>
      </c>
      <c r="H1449" s="33" t="str">
        <f>IFERROR(VLOOKUP($B1449,'Tabelas auxiliares'!$A$66:$C$106,3,FALSE),"")</f>
        <v/>
      </c>
      <c r="Y1449" s="33" t="str">
        <f t="shared" si="49"/>
        <v/>
      </c>
      <c r="Z1449" s="33" t="str">
        <f>IF(T1449="","",IF(AND(T1449&lt;&gt;'Tabelas auxiliares'!$B$240,T1449&lt;&gt;'Tabelas auxiliares'!$B$241,T1449&lt;&gt;'Tabelas auxiliares'!$C$240,T1449&lt;&gt;'Tabelas auxiliares'!$C$241,T1449&lt;&gt;'Tabelas auxiliares'!$D$240),"FOLHA DE PESSOAL",IF(Y1449='Tabelas auxiliares'!$A$241,"CUSTEIO",IF(Y1449='Tabelas auxiliares'!$A$240,"INVESTIMENTO","ERRO - VERIFICAR"))))</f>
        <v/>
      </c>
      <c r="AA1449" s="46" t="str">
        <f t="shared" si="50"/>
        <v/>
      </c>
      <c r="AB1449" s="206"/>
      <c r="AC1449" s="206"/>
      <c r="AD1449" s="26"/>
      <c r="AE1449" s="54" t="str">
        <f t="shared" si="71"/>
        <v/>
      </c>
      <c r="AF1449" s="54"/>
      <c r="AG1449" s="54"/>
      <c r="AH1449" s="54"/>
      <c r="AI1449" s="54"/>
      <c r="AJ1449" s="54"/>
      <c r="AK1449" s="54"/>
      <c r="AL1449" s="54"/>
      <c r="AM1449" s="54"/>
      <c r="AN1449" s="54"/>
      <c r="AO1449" s="54"/>
      <c r="AP1449" s="54"/>
    </row>
    <row r="1450" spans="6:42" x14ac:dyDescent="0.25">
      <c r="F1450" s="33" t="str">
        <f>IFERROR(VLOOKUP(D1450,'Tabelas auxiliares'!$A$3:$B$62,2,FALSE),"")</f>
        <v/>
      </c>
      <c r="G1450" s="33" t="str">
        <f>IFERROR(VLOOKUP($B1450,'Tabelas auxiliares'!$A$66:$C$106,2,FALSE),"")</f>
        <v/>
      </c>
      <c r="H1450" s="33" t="str">
        <f>IFERROR(VLOOKUP($B1450,'Tabelas auxiliares'!$A$66:$C$106,3,FALSE),"")</f>
        <v/>
      </c>
      <c r="Y1450" s="33" t="str">
        <f t="shared" si="49"/>
        <v/>
      </c>
      <c r="Z1450" s="33" t="str">
        <f>IF(T1450="","",IF(AND(T1450&lt;&gt;'Tabelas auxiliares'!$B$240,T1450&lt;&gt;'Tabelas auxiliares'!$B$241,T1450&lt;&gt;'Tabelas auxiliares'!$C$240,T1450&lt;&gt;'Tabelas auxiliares'!$C$241,T1450&lt;&gt;'Tabelas auxiliares'!$D$240),"FOLHA DE PESSOAL",IF(Y1450='Tabelas auxiliares'!$A$241,"CUSTEIO",IF(Y1450='Tabelas auxiliares'!$A$240,"INVESTIMENTO","ERRO - VERIFICAR"))))</f>
        <v/>
      </c>
      <c r="AA1450" s="46" t="str">
        <f t="shared" si="50"/>
        <v/>
      </c>
      <c r="AB1450" s="206"/>
      <c r="AC1450" s="206"/>
      <c r="AD1450" s="26"/>
      <c r="AE1450" s="54" t="str">
        <f t="shared" si="71"/>
        <v/>
      </c>
      <c r="AF1450" s="54"/>
      <c r="AG1450" s="54"/>
      <c r="AH1450" s="54"/>
      <c r="AI1450" s="54"/>
      <c r="AJ1450" s="54"/>
      <c r="AK1450" s="54"/>
      <c r="AL1450" s="54"/>
      <c r="AM1450" s="54"/>
      <c r="AN1450" s="54"/>
      <c r="AO1450" s="54"/>
      <c r="AP1450" s="54"/>
    </row>
    <row r="1451" spans="6:42" x14ac:dyDescent="0.25">
      <c r="F1451" s="33" t="str">
        <f>IFERROR(VLOOKUP(D1451,'Tabelas auxiliares'!$A$3:$B$62,2,FALSE),"")</f>
        <v/>
      </c>
      <c r="G1451" s="33" t="str">
        <f>IFERROR(VLOOKUP($B1451,'Tabelas auxiliares'!$A$66:$C$106,2,FALSE),"")</f>
        <v/>
      </c>
      <c r="H1451" s="33" t="str">
        <f>IFERROR(VLOOKUP($B1451,'Tabelas auxiliares'!$A$66:$C$106,3,FALSE),"")</f>
        <v/>
      </c>
      <c r="Y1451" s="33" t="str">
        <f t="shared" si="49"/>
        <v/>
      </c>
      <c r="Z1451" s="33" t="str">
        <f>IF(T1451="","",IF(AND(T1451&lt;&gt;'Tabelas auxiliares'!$B$240,T1451&lt;&gt;'Tabelas auxiliares'!$B$241,T1451&lt;&gt;'Tabelas auxiliares'!$C$240,T1451&lt;&gt;'Tabelas auxiliares'!$C$241,T1451&lt;&gt;'Tabelas auxiliares'!$D$240),"FOLHA DE PESSOAL",IF(Y1451='Tabelas auxiliares'!$A$241,"CUSTEIO",IF(Y1451='Tabelas auxiliares'!$A$240,"INVESTIMENTO","ERRO - VERIFICAR"))))</f>
        <v/>
      </c>
      <c r="AA1451" s="46" t="str">
        <f t="shared" si="50"/>
        <v/>
      </c>
      <c r="AB1451" s="206"/>
      <c r="AC1451" s="206"/>
      <c r="AD1451" s="26"/>
      <c r="AE1451" s="54" t="str">
        <f t="shared" si="71"/>
        <v/>
      </c>
      <c r="AF1451" s="54"/>
      <c r="AG1451" s="54"/>
      <c r="AH1451" s="54"/>
      <c r="AI1451" s="54"/>
      <c r="AJ1451" s="54"/>
      <c r="AK1451" s="54"/>
      <c r="AL1451" s="54"/>
      <c r="AM1451" s="54"/>
      <c r="AN1451" s="54"/>
      <c r="AO1451" s="54"/>
      <c r="AP1451" s="54"/>
    </row>
    <row r="1452" spans="6:42" x14ac:dyDescent="0.25">
      <c r="F1452" s="33" t="str">
        <f>IFERROR(VLOOKUP(D1452,'Tabelas auxiliares'!$A$3:$B$62,2,FALSE),"")</f>
        <v/>
      </c>
      <c r="G1452" s="33" t="str">
        <f>IFERROR(VLOOKUP($B1452,'Tabelas auxiliares'!$A$66:$C$106,2,FALSE),"")</f>
        <v/>
      </c>
      <c r="H1452" s="33" t="str">
        <f>IFERROR(VLOOKUP($B1452,'Tabelas auxiliares'!$A$66:$C$106,3,FALSE),"")</f>
        <v/>
      </c>
      <c r="Y1452" s="33" t="str">
        <f t="shared" si="49"/>
        <v/>
      </c>
      <c r="Z1452" s="33" t="str">
        <f>IF(T1452="","",IF(AND(T1452&lt;&gt;'Tabelas auxiliares'!$B$240,T1452&lt;&gt;'Tabelas auxiliares'!$B$241,T1452&lt;&gt;'Tabelas auxiliares'!$C$240,T1452&lt;&gt;'Tabelas auxiliares'!$C$241,T1452&lt;&gt;'Tabelas auxiliares'!$D$240),"FOLHA DE PESSOAL",IF(Y1452='Tabelas auxiliares'!$A$241,"CUSTEIO",IF(Y1452='Tabelas auxiliares'!$A$240,"INVESTIMENTO","ERRO - VERIFICAR"))))</f>
        <v/>
      </c>
      <c r="AA1452" s="46" t="str">
        <f t="shared" si="50"/>
        <v/>
      </c>
      <c r="AB1452" s="206"/>
      <c r="AC1452" s="206"/>
      <c r="AD1452" s="26"/>
      <c r="AE1452" s="54" t="str">
        <f t="shared" si="71"/>
        <v/>
      </c>
    </row>
    <row r="1453" spans="6:42" x14ac:dyDescent="0.25">
      <c r="F1453" s="33" t="str">
        <f>IFERROR(VLOOKUP(D1453,'Tabelas auxiliares'!$A$3:$B$62,2,FALSE),"")</f>
        <v/>
      </c>
      <c r="G1453" s="33" t="str">
        <f>IFERROR(VLOOKUP($B1453,'Tabelas auxiliares'!$A$66:$C$106,2,FALSE),"")</f>
        <v/>
      </c>
      <c r="H1453" s="33" t="str">
        <f>IFERROR(VLOOKUP($B1453,'Tabelas auxiliares'!$A$66:$C$106,3,FALSE),"")</f>
        <v/>
      </c>
      <c r="Y1453" s="33" t="str">
        <f t="shared" si="49"/>
        <v/>
      </c>
      <c r="Z1453" s="33" t="str">
        <f>IF(T1453="","",IF(AND(T1453&lt;&gt;'Tabelas auxiliares'!$B$240,T1453&lt;&gt;'Tabelas auxiliares'!$B$241,T1453&lt;&gt;'Tabelas auxiliares'!$C$240,T1453&lt;&gt;'Tabelas auxiliares'!$C$241,T1453&lt;&gt;'Tabelas auxiliares'!$D$240),"FOLHA DE PESSOAL",IF(Y1453='Tabelas auxiliares'!$A$241,"CUSTEIO",IF(Y1453='Tabelas auxiliares'!$A$240,"INVESTIMENTO","ERRO - VERIFICAR"))))</f>
        <v/>
      </c>
      <c r="AA1453" s="46" t="str">
        <f t="shared" si="50"/>
        <v/>
      </c>
      <c r="AB1453" s="206"/>
      <c r="AC1453" s="206"/>
      <c r="AD1453" s="26"/>
      <c r="AE1453" s="54" t="str">
        <f t="shared" si="71"/>
        <v/>
      </c>
    </row>
    <row r="1454" spans="6:42" x14ac:dyDescent="0.25">
      <c r="F1454" s="33" t="str">
        <f>IFERROR(VLOOKUP(D1454,'Tabelas auxiliares'!$A$3:$B$62,2,FALSE),"")</f>
        <v/>
      </c>
      <c r="G1454" s="33" t="str">
        <f>IFERROR(VLOOKUP($B1454,'Tabelas auxiliares'!$A$66:$C$106,2,FALSE),"")</f>
        <v/>
      </c>
      <c r="H1454" s="33" t="str">
        <f>IFERROR(VLOOKUP($B1454,'Tabelas auxiliares'!$A$66:$C$106,3,FALSE),"")</f>
        <v/>
      </c>
      <c r="Y1454" s="33" t="str">
        <f t="shared" si="49"/>
        <v/>
      </c>
      <c r="Z1454" s="33" t="str">
        <f>IF(T1454="","",IF(AND(T1454&lt;&gt;'Tabelas auxiliares'!$B$240,T1454&lt;&gt;'Tabelas auxiliares'!$B$241,T1454&lt;&gt;'Tabelas auxiliares'!$C$240,T1454&lt;&gt;'Tabelas auxiliares'!$C$241,T1454&lt;&gt;'Tabelas auxiliares'!$D$240),"FOLHA DE PESSOAL",IF(Y1454='Tabelas auxiliares'!$A$241,"CUSTEIO",IF(Y1454='Tabelas auxiliares'!$A$240,"INVESTIMENTO","ERRO - VERIFICAR"))))</f>
        <v/>
      </c>
      <c r="AA1454" s="46" t="str">
        <f t="shared" si="50"/>
        <v/>
      </c>
      <c r="AB1454" s="206"/>
      <c r="AC1454" s="206"/>
      <c r="AD1454" s="26"/>
      <c r="AE1454" s="54" t="str">
        <f t="shared" si="71"/>
        <v/>
      </c>
    </row>
    <row r="1455" spans="6:42" x14ac:dyDescent="0.25">
      <c r="F1455" s="33" t="str">
        <f>IFERROR(VLOOKUP(D1455,'Tabelas auxiliares'!$A$3:$B$62,2,FALSE),"")</f>
        <v/>
      </c>
      <c r="G1455" s="33" t="str">
        <f>IFERROR(VLOOKUP($B1455,'Tabelas auxiliares'!$A$66:$C$106,2,FALSE),"")</f>
        <v/>
      </c>
      <c r="H1455" s="33" t="str">
        <f>IFERROR(VLOOKUP($B1455,'Tabelas auxiliares'!$A$66:$C$106,3,FALSE),"")</f>
        <v/>
      </c>
      <c r="Y1455" s="33" t="str">
        <f t="shared" si="49"/>
        <v/>
      </c>
      <c r="Z1455" s="33" t="str">
        <f>IF(T1455="","",IF(AND(T1455&lt;&gt;'Tabelas auxiliares'!$B$240,T1455&lt;&gt;'Tabelas auxiliares'!$B$241,T1455&lt;&gt;'Tabelas auxiliares'!$C$240,T1455&lt;&gt;'Tabelas auxiliares'!$C$241,T1455&lt;&gt;'Tabelas auxiliares'!$D$240),"FOLHA DE PESSOAL",IF(Y1455='Tabelas auxiliares'!$A$241,"CUSTEIO",IF(Y1455='Tabelas auxiliares'!$A$240,"INVESTIMENTO","ERRO - VERIFICAR"))))</f>
        <v/>
      </c>
      <c r="AA1455" s="46" t="str">
        <f t="shared" si="50"/>
        <v/>
      </c>
      <c r="AB1455" s="206"/>
      <c r="AC1455" s="206"/>
      <c r="AD1455" s="26"/>
      <c r="AE1455" s="54" t="str">
        <f t="shared" si="71"/>
        <v/>
      </c>
    </row>
    <row r="1456" spans="6:42" x14ac:dyDescent="0.25">
      <c r="F1456" s="33" t="str">
        <f>IFERROR(VLOOKUP(D1456,'Tabelas auxiliares'!$A$3:$B$62,2,FALSE),"")</f>
        <v/>
      </c>
      <c r="G1456" s="33" t="str">
        <f>IFERROR(VLOOKUP($B1456,'Tabelas auxiliares'!$A$66:$C$106,2,FALSE),"")</f>
        <v/>
      </c>
      <c r="H1456" s="33" t="str">
        <f>IFERROR(VLOOKUP($B1456,'Tabelas auxiliares'!$A$66:$C$106,3,FALSE),"")</f>
        <v/>
      </c>
      <c r="Y1456" s="33" t="str">
        <f t="shared" si="49"/>
        <v/>
      </c>
      <c r="Z1456" s="33" t="str">
        <f>IF(T1456="","",IF(AND(T1456&lt;&gt;'Tabelas auxiliares'!$B$240,T1456&lt;&gt;'Tabelas auxiliares'!$B$241,T1456&lt;&gt;'Tabelas auxiliares'!$C$240,T1456&lt;&gt;'Tabelas auxiliares'!$C$241,T1456&lt;&gt;'Tabelas auxiliares'!$D$240),"FOLHA DE PESSOAL",IF(Y1456='Tabelas auxiliares'!$A$241,"CUSTEIO",IF(Y1456='Tabelas auxiliares'!$A$240,"INVESTIMENTO","ERRO - VERIFICAR"))))</f>
        <v/>
      </c>
      <c r="AA1456" s="46" t="str">
        <f t="shared" si="50"/>
        <v/>
      </c>
      <c r="AB1456" s="206"/>
      <c r="AC1456" s="206"/>
      <c r="AD1456" s="26"/>
      <c r="AE1456" s="54" t="str">
        <f t="shared" si="71"/>
        <v/>
      </c>
    </row>
    <row r="1457" spans="6:31" x14ac:dyDescent="0.25">
      <c r="F1457" s="33" t="str">
        <f>IFERROR(VLOOKUP(D1457,'Tabelas auxiliares'!$A$3:$B$62,2,FALSE),"")</f>
        <v/>
      </c>
      <c r="G1457" s="33" t="str">
        <f>IFERROR(VLOOKUP($B1457,'Tabelas auxiliares'!$A$66:$C$106,2,FALSE),"")</f>
        <v/>
      </c>
      <c r="H1457" s="33" t="str">
        <f>IFERROR(VLOOKUP($B1457,'Tabelas auxiliares'!$A$66:$C$106,3,FALSE),"")</f>
        <v/>
      </c>
      <c r="Y1457" s="33" t="str">
        <f t="shared" si="49"/>
        <v/>
      </c>
      <c r="Z1457" s="33" t="str">
        <f>IF(T1457="","",IF(AND(T1457&lt;&gt;'Tabelas auxiliares'!$B$240,T1457&lt;&gt;'Tabelas auxiliares'!$B$241,T1457&lt;&gt;'Tabelas auxiliares'!$C$240,T1457&lt;&gt;'Tabelas auxiliares'!$C$241,T1457&lt;&gt;'Tabelas auxiliares'!$D$240),"FOLHA DE PESSOAL",IF(Y1457='Tabelas auxiliares'!$A$241,"CUSTEIO",IF(Y1457='Tabelas auxiliares'!$A$240,"INVESTIMENTO","ERRO - VERIFICAR"))))</f>
        <v/>
      </c>
      <c r="AA1457" s="46" t="str">
        <f t="shared" si="50"/>
        <v/>
      </c>
      <c r="AB1457" s="206"/>
      <c r="AC1457" s="206"/>
      <c r="AD1457" s="26"/>
      <c r="AE1457" s="54" t="str">
        <f t="shared" si="71"/>
        <v/>
      </c>
    </row>
    <row r="1458" spans="6:31" x14ac:dyDescent="0.25">
      <c r="F1458" s="33" t="str">
        <f>IFERROR(VLOOKUP(D1458,'Tabelas auxiliares'!$A$3:$B$62,2,FALSE),"")</f>
        <v/>
      </c>
      <c r="G1458" s="33" t="str">
        <f>IFERROR(VLOOKUP($B1458,'Tabelas auxiliares'!$A$66:$C$106,2,FALSE),"")</f>
        <v/>
      </c>
      <c r="H1458" s="33" t="str">
        <f>IFERROR(VLOOKUP($B1458,'Tabelas auxiliares'!$A$66:$C$106,3,FALSE),"")</f>
        <v/>
      </c>
      <c r="Y1458" s="33" t="str">
        <f t="shared" si="49"/>
        <v/>
      </c>
      <c r="Z1458" s="33" t="str">
        <f>IF(T1458="","",IF(AND(T1458&lt;&gt;'Tabelas auxiliares'!$B$240,T1458&lt;&gt;'Tabelas auxiliares'!$B$241,T1458&lt;&gt;'Tabelas auxiliares'!$C$240,T1458&lt;&gt;'Tabelas auxiliares'!$C$241,T1458&lt;&gt;'Tabelas auxiliares'!$D$240),"FOLHA DE PESSOAL",IF(Y1458='Tabelas auxiliares'!$A$241,"CUSTEIO",IF(Y1458='Tabelas auxiliares'!$A$240,"INVESTIMENTO","ERRO - VERIFICAR"))))</f>
        <v/>
      </c>
      <c r="AA1458" s="46" t="str">
        <f t="shared" si="50"/>
        <v/>
      </c>
      <c r="AB1458" s="206"/>
      <c r="AC1458" s="206"/>
      <c r="AD1458" s="26"/>
      <c r="AE1458" s="54" t="str">
        <f t="shared" si="71"/>
        <v/>
      </c>
    </row>
    <row r="1459" spans="6:31" x14ac:dyDescent="0.25">
      <c r="F1459" s="33" t="str">
        <f>IFERROR(VLOOKUP(D1459,'Tabelas auxiliares'!$A$3:$B$62,2,FALSE),"")</f>
        <v/>
      </c>
      <c r="G1459" s="33" t="str">
        <f>IFERROR(VLOOKUP($B1459,'Tabelas auxiliares'!$A$66:$C$106,2,FALSE),"")</f>
        <v/>
      </c>
      <c r="H1459" s="33" t="str">
        <f>IFERROR(VLOOKUP($B1459,'Tabelas auxiliares'!$A$66:$C$106,3,FALSE),"")</f>
        <v/>
      </c>
      <c r="Y1459" s="33" t="str">
        <f t="shared" si="49"/>
        <v/>
      </c>
      <c r="Z1459" s="33" t="str">
        <f>IF(T1459="","",IF(AND(T1459&lt;&gt;'Tabelas auxiliares'!$B$240,T1459&lt;&gt;'Tabelas auxiliares'!$B$241,T1459&lt;&gt;'Tabelas auxiliares'!$C$240,T1459&lt;&gt;'Tabelas auxiliares'!$C$241,T1459&lt;&gt;'Tabelas auxiliares'!$D$240),"FOLHA DE PESSOAL",IF(Y1459='Tabelas auxiliares'!$A$241,"CUSTEIO",IF(Y1459='Tabelas auxiliares'!$A$240,"INVESTIMENTO","ERRO - VERIFICAR"))))</f>
        <v/>
      </c>
      <c r="AA1459" s="46" t="str">
        <f t="shared" si="50"/>
        <v/>
      </c>
      <c r="AB1459" s="206"/>
      <c r="AC1459" s="206"/>
      <c r="AD1459" s="26"/>
      <c r="AE1459" s="54" t="str">
        <f t="shared" si="71"/>
        <v/>
      </c>
    </row>
    <row r="1460" spans="6:31" x14ac:dyDescent="0.25">
      <c r="F1460" s="33" t="str">
        <f>IFERROR(VLOOKUP(D1460,'Tabelas auxiliares'!$A$3:$B$62,2,FALSE),"")</f>
        <v/>
      </c>
      <c r="G1460" s="33" t="str">
        <f>IFERROR(VLOOKUP($B1460,'Tabelas auxiliares'!$A$66:$C$106,2,FALSE),"")</f>
        <v/>
      </c>
      <c r="H1460" s="33" t="str">
        <f>IFERROR(VLOOKUP($B1460,'Tabelas auxiliares'!$A$66:$C$106,3,FALSE),"")</f>
        <v/>
      </c>
      <c r="Y1460" s="33" t="str">
        <f t="shared" si="49"/>
        <v/>
      </c>
      <c r="Z1460" s="33" t="str">
        <f>IF(T1460="","",IF(AND(T1460&lt;&gt;'Tabelas auxiliares'!$B$240,T1460&lt;&gt;'Tabelas auxiliares'!$B$241,T1460&lt;&gt;'Tabelas auxiliares'!$C$240,T1460&lt;&gt;'Tabelas auxiliares'!$C$241,T1460&lt;&gt;'Tabelas auxiliares'!$D$240),"FOLHA DE PESSOAL",IF(Y1460='Tabelas auxiliares'!$A$241,"CUSTEIO",IF(Y1460='Tabelas auxiliares'!$A$240,"INVESTIMENTO","ERRO - VERIFICAR"))))</f>
        <v/>
      </c>
      <c r="AA1460" s="46" t="str">
        <f t="shared" si="50"/>
        <v/>
      </c>
      <c r="AB1460" s="206"/>
      <c r="AC1460" s="206"/>
      <c r="AD1460" s="26"/>
      <c r="AE1460" s="54" t="str">
        <f t="shared" si="71"/>
        <v/>
      </c>
    </row>
    <row r="1461" spans="6:31" x14ac:dyDescent="0.25">
      <c r="F1461" s="33" t="str">
        <f>IFERROR(VLOOKUP(D1461,'Tabelas auxiliares'!$A$3:$B$62,2,FALSE),"")</f>
        <v/>
      </c>
      <c r="G1461" s="33" t="str">
        <f>IFERROR(VLOOKUP($B1461,'Tabelas auxiliares'!$A$66:$C$106,2,FALSE),"")</f>
        <v/>
      </c>
      <c r="H1461" s="33" t="str">
        <f>IFERROR(VLOOKUP($B1461,'Tabelas auxiliares'!$A$66:$C$106,3,FALSE),"")</f>
        <v/>
      </c>
      <c r="Y1461" s="33" t="str">
        <f t="shared" si="49"/>
        <v/>
      </c>
      <c r="Z1461" s="33" t="str">
        <f>IF(T1461="","",IF(AND(T1461&lt;&gt;'Tabelas auxiliares'!$B$240,T1461&lt;&gt;'Tabelas auxiliares'!$B$241,T1461&lt;&gt;'Tabelas auxiliares'!$C$240,T1461&lt;&gt;'Tabelas auxiliares'!$C$241,T1461&lt;&gt;'Tabelas auxiliares'!$D$240),"FOLHA DE PESSOAL",IF(Y1461='Tabelas auxiliares'!$A$241,"CUSTEIO",IF(Y1461='Tabelas auxiliares'!$A$240,"INVESTIMENTO","ERRO - VERIFICAR"))))</f>
        <v/>
      </c>
      <c r="AA1461" s="46" t="str">
        <f t="shared" si="50"/>
        <v/>
      </c>
      <c r="AB1461" s="206"/>
      <c r="AC1461" s="206"/>
      <c r="AD1461" s="26"/>
      <c r="AE1461" s="54" t="str">
        <f t="shared" si="71"/>
        <v/>
      </c>
    </row>
    <row r="1462" spans="6:31" x14ac:dyDescent="0.25">
      <c r="F1462" s="33" t="str">
        <f>IFERROR(VLOOKUP(D1462,'Tabelas auxiliares'!$A$3:$B$62,2,FALSE),"")</f>
        <v/>
      </c>
      <c r="G1462" s="33" t="str">
        <f>IFERROR(VLOOKUP($B1462,'Tabelas auxiliares'!$A$66:$C$106,2,FALSE),"")</f>
        <v/>
      </c>
      <c r="H1462" s="33" t="str">
        <f>IFERROR(VLOOKUP($B1462,'Tabelas auxiliares'!$A$66:$C$106,3,FALSE),"")</f>
        <v/>
      </c>
      <c r="Y1462" s="33" t="str">
        <f t="shared" si="49"/>
        <v/>
      </c>
      <c r="Z1462" s="33" t="str">
        <f>IF(T1462="","",IF(AND(T1462&lt;&gt;'Tabelas auxiliares'!$B$240,T1462&lt;&gt;'Tabelas auxiliares'!$B$241,T1462&lt;&gt;'Tabelas auxiliares'!$C$240,T1462&lt;&gt;'Tabelas auxiliares'!$C$241,T1462&lt;&gt;'Tabelas auxiliares'!$D$240),"FOLHA DE PESSOAL",IF(Y1462='Tabelas auxiliares'!$A$241,"CUSTEIO",IF(Y1462='Tabelas auxiliares'!$A$240,"INVESTIMENTO","ERRO - VERIFICAR"))))</f>
        <v/>
      </c>
      <c r="AA1462" s="46" t="str">
        <f t="shared" si="50"/>
        <v/>
      </c>
      <c r="AB1462" s="206"/>
      <c r="AC1462" s="206"/>
      <c r="AD1462" s="26"/>
      <c r="AE1462" s="54" t="str">
        <f t="shared" si="71"/>
        <v/>
      </c>
    </row>
    <row r="1463" spans="6:31" x14ac:dyDescent="0.25">
      <c r="F1463" s="33" t="str">
        <f>IFERROR(VLOOKUP(D1463,'Tabelas auxiliares'!$A$3:$B$62,2,FALSE),"")</f>
        <v/>
      </c>
      <c r="G1463" s="33" t="str">
        <f>IFERROR(VLOOKUP($B1463,'Tabelas auxiliares'!$A$66:$C$106,2,FALSE),"")</f>
        <v/>
      </c>
      <c r="H1463" s="33" t="str">
        <f>IFERROR(VLOOKUP($B1463,'Tabelas auxiliares'!$A$66:$C$106,3,FALSE),"")</f>
        <v/>
      </c>
      <c r="Y1463" s="33" t="str">
        <f t="shared" si="49"/>
        <v/>
      </c>
      <c r="Z1463" s="33" t="str">
        <f>IF(T1463="","",IF(AND(T1463&lt;&gt;'Tabelas auxiliares'!$B$240,T1463&lt;&gt;'Tabelas auxiliares'!$B$241,T1463&lt;&gt;'Tabelas auxiliares'!$C$240,T1463&lt;&gt;'Tabelas auxiliares'!$C$241,T1463&lt;&gt;'Tabelas auxiliares'!$D$240),"FOLHA DE PESSOAL",IF(Y1463='Tabelas auxiliares'!$A$241,"CUSTEIO",IF(Y1463='Tabelas auxiliares'!$A$240,"INVESTIMENTO","ERRO - VERIFICAR"))))</f>
        <v/>
      </c>
      <c r="AA1463" s="46" t="str">
        <f t="shared" si="50"/>
        <v/>
      </c>
      <c r="AB1463" s="206"/>
      <c r="AC1463" s="206"/>
      <c r="AD1463" s="26"/>
      <c r="AE1463" s="54" t="str">
        <f t="shared" si="71"/>
        <v/>
      </c>
    </row>
    <row r="1464" spans="6:31" x14ac:dyDescent="0.25">
      <c r="F1464" s="33" t="str">
        <f>IFERROR(VLOOKUP(D1464,'Tabelas auxiliares'!$A$3:$B$62,2,FALSE),"")</f>
        <v/>
      </c>
      <c r="G1464" s="33" t="str">
        <f>IFERROR(VLOOKUP($B1464,'Tabelas auxiliares'!$A$66:$C$106,2,FALSE),"")</f>
        <v/>
      </c>
      <c r="H1464" s="33" t="str">
        <f>IFERROR(VLOOKUP($B1464,'Tabelas auxiliares'!$A$66:$C$106,3,FALSE),"")</f>
        <v/>
      </c>
      <c r="Y1464" s="33" t="str">
        <f t="shared" si="49"/>
        <v/>
      </c>
      <c r="Z1464" s="33" t="str">
        <f>IF(T1464="","",IF(AND(T1464&lt;&gt;'Tabelas auxiliares'!$B$240,T1464&lt;&gt;'Tabelas auxiliares'!$B$241,T1464&lt;&gt;'Tabelas auxiliares'!$C$240,T1464&lt;&gt;'Tabelas auxiliares'!$C$241,T1464&lt;&gt;'Tabelas auxiliares'!$D$240),"FOLHA DE PESSOAL",IF(Y1464='Tabelas auxiliares'!$A$241,"CUSTEIO",IF(Y1464='Tabelas auxiliares'!$A$240,"INVESTIMENTO","ERRO - VERIFICAR"))))</f>
        <v/>
      </c>
      <c r="AA1464" s="46" t="str">
        <f t="shared" si="50"/>
        <v/>
      </c>
      <c r="AB1464" s="206"/>
      <c r="AC1464" s="206"/>
      <c r="AD1464" s="26"/>
      <c r="AE1464" s="54" t="str">
        <f t="shared" si="71"/>
        <v/>
      </c>
    </row>
    <row r="1465" spans="6:31" x14ac:dyDescent="0.25">
      <c r="F1465" s="33" t="str">
        <f>IFERROR(VLOOKUP(D1465,'Tabelas auxiliares'!$A$3:$B$62,2,FALSE),"")</f>
        <v/>
      </c>
      <c r="G1465" s="33" t="str">
        <f>IFERROR(VLOOKUP($B1465,'Tabelas auxiliares'!$A$66:$C$106,2,FALSE),"")</f>
        <v/>
      </c>
      <c r="H1465" s="33" t="str">
        <f>IFERROR(VLOOKUP($B1465,'Tabelas auxiliares'!$A$66:$C$106,3,FALSE),"")</f>
        <v/>
      </c>
      <c r="Y1465" s="33" t="str">
        <f t="shared" si="49"/>
        <v/>
      </c>
      <c r="Z1465" s="33" t="str">
        <f>IF(T1465="","",IF(AND(T1465&lt;&gt;'Tabelas auxiliares'!$B$240,T1465&lt;&gt;'Tabelas auxiliares'!$B$241,T1465&lt;&gt;'Tabelas auxiliares'!$C$240,T1465&lt;&gt;'Tabelas auxiliares'!$C$241,T1465&lt;&gt;'Tabelas auxiliares'!$D$240),"FOLHA DE PESSOAL",IF(Y1465='Tabelas auxiliares'!$A$241,"CUSTEIO",IF(Y1465='Tabelas auxiliares'!$A$240,"INVESTIMENTO","ERRO - VERIFICAR"))))</f>
        <v/>
      </c>
      <c r="AA1465" s="46" t="str">
        <f t="shared" si="50"/>
        <v/>
      </c>
      <c r="AB1465" s="206"/>
      <c r="AC1465" s="206"/>
      <c r="AD1465" s="26"/>
      <c r="AE1465" s="54" t="str">
        <f t="shared" si="71"/>
        <v/>
      </c>
    </row>
    <row r="1466" spans="6:31" x14ac:dyDescent="0.25">
      <c r="F1466" s="33" t="str">
        <f>IFERROR(VLOOKUP(D1466,'Tabelas auxiliares'!$A$3:$B$62,2,FALSE),"")</f>
        <v/>
      </c>
      <c r="G1466" s="33" t="str">
        <f>IFERROR(VLOOKUP($B1466,'Tabelas auxiliares'!$A$66:$C$106,2,FALSE),"")</f>
        <v/>
      </c>
      <c r="H1466" s="33" t="str">
        <f>IFERROR(VLOOKUP($B1466,'Tabelas auxiliares'!$A$66:$C$106,3,FALSE),"")</f>
        <v/>
      </c>
      <c r="Y1466" s="33" t="str">
        <f t="shared" si="49"/>
        <v/>
      </c>
      <c r="Z1466" s="33" t="str">
        <f>IF(T1466="","",IF(AND(T1466&lt;&gt;'Tabelas auxiliares'!$B$240,T1466&lt;&gt;'Tabelas auxiliares'!$B$241,T1466&lt;&gt;'Tabelas auxiliares'!$C$240,T1466&lt;&gt;'Tabelas auxiliares'!$C$241,T1466&lt;&gt;'Tabelas auxiliares'!$D$240),"FOLHA DE PESSOAL",IF(Y1466='Tabelas auxiliares'!$A$241,"CUSTEIO",IF(Y1466='Tabelas auxiliares'!$A$240,"INVESTIMENTO","ERRO - VERIFICAR"))))</f>
        <v/>
      </c>
      <c r="AA1466" s="46" t="str">
        <f t="shared" si="50"/>
        <v/>
      </c>
      <c r="AB1466" s="206"/>
      <c r="AC1466" s="206"/>
      <c r="AD1466" s="26"/>
      <c r="AE1466" s="54" t="str">
        <f t="shared" si="71"/>
        <v/>
      </c>
    </row>
    <row r="1467" spans="6:31" x14ac:dyDescent="0.25">
      <c r="F1467" s="33" t="str">
        <f>IFERROR(VLOOKUP(D1467,'Tabelas auxiliares'!$A$3:$B$62,2,FALSE),"")</f>
        <v/>
      </c>
      <c r="G1467" s="33" t="str">
        <f>IFERROR(VLOOKUP($B1467,'Tabelas auxiliares'!$A$66:$C$106,2,FALSE),"")</f>
        <v/>
      </c>
      <c r="H1467" s="33" t="str">
        <f>IFERROR(VLOOKUP($B1467,'Tabelas auxiliares'!$A$66:$C$106,3,FALSE),"")</f>
        <v/>
      </c>
      <c r="Y1467" s="33" t="str">
        <f t="shared" si="49"/>
        <v/>
      </c>
      <c r="Z1467" s="33" t="str">
        <f>IF(T1467="","",IF(AND(T1467&lt;&gt;'Tabelas auxiliares'!$B$240,T1467&lt;&gt;'Tabelas auxiliares'!$B$241,T1467&lt;&gt;'Tabelas auxiliares'!$C$240,T1467&lt;&gt;'Tabelas auxiliares'!$C$241,T1467&lt;&gt;'Tabelas auxiliares'!$D$240),"FOLHA DE PESSOAL",IF(Y1467='Tabelas auxiliares'!$A$241,"CUSTEIO",IF(Y1467='Tabelas auxiliares'!$A$240,"INVESTIMENTO","ERRO - VERIFICAR"))))</f>
        <v/>
      </c>
      <c r="AA1467" s="46" t="str">
        <f t="shared" si="50"/>
        <v/>
      </c>
      <c r="AB1467" s="206"/>
      <c r="AC1467" s="206"/>
      <c r="AD1467" s="26"/>
      <c r="AE1467" s="54" t="str">
        <f t="shared" si="71"/>
        <v/>
      </c>
    </row>
    <row r="1468" spans="6:31" x14ac:dyDescent="0.25">
      <c r="F1468" s="33" t="str">
        <f>IFERROR(VLOOKUP(D1468,'Tabelas auxiliares'!$A$3:$B$62,2,FALSE),"")</f>
        <v/>
      </c>
      <c r="G1468" s="33" t="str">
        <f>IFERROR(VLOOKUP($B1468,'Tabelas auxiliares'!$A$66:$C$106,2,FALSE),"")</f>
        <v/>
      </c>
      <c r="H1468" s="33" t="str">
        <f>IFERROR(VLOOKUP($B1468,'Tabelas auxiliares'!$A$66:$C$106,3,FALSE),"")</f>
        <v/>
      </c>
      <c r="Y1468" s="33" t="str">
        <f t="shared" si="49"/>
        <v/>
      </c>
      <c r="Z1468" s="33" t="str">
        <f>IF(T1468="","",IF(AND(T1468&lt;&gt;'Tabelas auxiliares'!$B$240,T1468&lt;&gt;'Tabelas auxiliares'!$B$241,T1468&lt;&gt;'Tabelas auxiliares'!$C$240,T1468&lt;&gt;'Tabelas auxiliares'!$C$241,T1468&lt;&gt;'Tabelas auxiliares'!$D$240),"FOLHA DE PESSOAL",IF(Y1468='Tabelas auxiliares'!$A$241,"CUSTEIO",IF(Y1468='Tabelas auxiliares'!$A$240,"INVESTIMENTO","ERRO - VERIFICAR"))))</f>
        <v/>
      </c>
      <c r="AA1468" s="46" t="str">
        <f t="shared" si="50"/>
        <v/>
      </c>
      <c r="AB1468" s="206"/>
      <c r="AC1468" s="206"/>
      <c r="AD1468" s="26"/>
      <c r="AE1468" s="54" t="str">
        <f t="shared" si="71"/>
        <v/>
      </c>
    </row>
    <row r="1469" spans="6:31" x14ac:dyDescent="0.25">
      <c r="F1469" s="33" t="str">
        <f>IFERROR(VLOOKUP(D1469,'Tabelas auxiliares'!$A$3:$B$62,2,FALSE),"")</f>
        <v/>
      </c>
      <c r="G1469" s="33" t="str">
        <f>IFERROR(VLOOKUP($B1469,'Tabelas auxiliares'!$A$66:$C$106,2,FALSE),"")</f>
        <v/>
      </c>
      <c r="H1469" s="33" t="str">
        <f>IFERROR(VLOOKUP($B1469,'Tabelas auxiliares'!$A$66:$C$106,3,FALSE),"")</f>
        <v/>
      </c>
      <c r="Y1469" s="33" t="str">
        <f t="shared" si="49"/>
        <v/>
      </c>
      <c r="Z1469" s="33" t="str">
        <f>IF(T1469="","",IF(AND(T1469&lt;&gt;'Tabelas auxiliares'!$B$240,T1469&lt;&gt;'Tabelas auxiliares'!$B$241,T1469&lt;&gt;'Tabelas auxiliares'!$C$240,T1469&lt;&gt;'Tabelas auxiliares'!$C$241,T1469&lt;&gt;'Tabelas auxiliares'!$D$240),"FOLHA DE PESSOAL",IF(Y1469='Tabelas auxiliares'!$A$241,"CUSTEIO",IF(Y1469='Tabelas auxiliares'!$A$240,"INVESTIMENTO","ERRO - VERIFICAR"))))</f>
        <v/>
      </c>
      <c r="AA1469" s="46" t="str">
        <f t="shared" si="50"/>
        <v/>
      </c>
      <c r="AB1469" s="206"/>
      <c r="AC1469" s="206"/>
      <c r="AD1469" s="26"/>
      <c r="AE1469" s="54" t="str">
        <f t="shared" si="71"/>
        <v/>
      </c>
    </row>
    <row r="1470" spans="6:31" x14ac:dyDescent="0.25">
      <c r="F1470" s="33" t="str">
        <f>IFERROR(VLOOKUP(D1470,'Tabelas auxiliares'!$A$3:$B$62,2,FALSE),"")</f>
        <v/>
      </c>
      <c r="G1470" s="33" t="str">
        <f>IFERROR(VLOOKUP($B1470,'Tabelas auxiliares'!$A$66:$C$106,2,FALSE),"")</f>
        <v/>
      </c>
      <c r="H1470" s="33" t="str">
        <f>IFERROR(VLOOKUP($B1470,'Tabelas auxiliares'!$A$66:$C$106,3,FALSE),"")</f>
        <v/>
      </c>
      <c r="Y1470" s="33" t="str">
        <f t="shared" si="49"/>
        <v/>
      </c>
      <c r="Z1470" s="33" t="str">
        <f>IF(T1470="","",IF(AND(T1470&lt;&gt;'Tabelas auxiliares'!$B$240,T1470&lt;&gt;'Tabelas auxiliares'!$B$241,T1470&lt;&gt;'Tabelas auxiliares'!$C$240,T1470&lt;&gt;'Tabelas auxiliares'!$C$241,T1470&lt;&gt;'Tabelas auxiliares'!$D$240),"FOLHA DE PESSOAL",IF(Y1470='Tabelas auxiliares'!$A$241,"CUSTEIO",IF(Y1470='Tabelas auxiliares'!$A$240,"INVESTIMENTO","ERRO - VERIFICAR"))))</f>
        <v/>
      </c>
      <c r="AA1470" s="46" t="str">
        <f t="shared" si="50"/>
        <v/>
      </c>
      <c r="AB1470" s="206"/>
      <c r="AC1470" s="206"/>
      <c r="AD1470" s="26"/>
      <c r="AE1470" s="54" t="str">
        <f t="shared" si="71"/>
        <v/>
      </c>
    </row>
    <row r="1471" spans="6:31" x14ac:dyDescent="0.25">
      <c r="F1471" s="33" t="str">
        <f>IFERROR(VLOOKUP(D1471,'Tabelas auxiliares'!$A$3:$B$62,2,FALSE),"")</f>
        <v/>
      </c>
      <c r="G1471" s="33" t="str">
        <f>IFERROR(VLOOKUP($B1471,'Tabelas auxiliares'!$A$66:$C$106,2,FALSE),"")</f>
        <v/>
      </c>
      <c r="H1471" s="33" t="str">
        <f>IFERROR(VLOOKUP($B1471,'Tabelas auxiliares'!$A$66:$C$106,3,FALSE),"")</f>
        <v/>
      </c>
      <c r="Y1471" s="33" t="str">
        <f t="shared" si="49"/>
        <v/>
      </c>
      <c r="Z1471" s="33" t="str">
        <f>IF(T1471="","",IF(AND(T1471&lt;&gt;'Tabelas auxiliares'!$B$240,T1471&lt;&gt;'Tabelas auxiliares'!$B$241,T1471&lt;&gt;'Tabelas auxiliares'!$C$240,T1471&lt;&gt;'Tabelas auxiliares'!$C$241,T1471&lt;&gt;'Tabelas auxiliares'!$D$240),"FOLHA DE PESSOAL",IF(Y1471='Tabelas auxiliares'!$A$241,"CUSTEIO",IF(Y1471='Tabelas auxiliares'!$A$240,"INVESTIMENTO","ERRO - VERIFICAR"))))</f>
        <v/>
      </c>
      <c r="AA1471" s="46" t="str">
        <f t="shared" si="50"/>
        <v/>
      </c>
      <c r="AB1471" s="206"/>
      <c r="AC1471" s="206"/>
      <c r="AD1471" s="26"/>
      <c r="AE1471" s="54" t="str">
        <f t="shared" si="71"/>
        <v/>
      </c>
    </row>
    <row r="1472" spans="6:31" x14ac:dyDescent="0.25">
      <c r="F1472" s="33" t="str">
        <f>IFERROR(VLOOKUP(D1472,'Tabelas auxiliares'!$A$3:$B$62,2,FALSE),"")</f>
        <v/>
      </c>
      <c r="G1472" s="33" t="str">
        <f>IFERROR(VLOOKUP($B1472,'Tabelas auxiliares'!$A$66:$C$106,2,FALSE),"")</f>
        <v/>
      </c>
      <c r="H1472" s="33" t="str">
        <f>IFERROR(VLOOKUP($B1472,'Tabelas auxiliares'!$A$66:$C$106,3,FALSE),"")</f>
        <v/>
      </c>
      <c r="Y1472" s="33" t="str">
        <f t="shared" si="49"/>
        <v/>
      </c>
      <c r="Z1472" s="33" t="str">
        <f>IF(T1472="","",IF(AND(T1472&lt;&gt;'Tabelas auxiliares'!$B$240,T1472&lt;&gt;'Tabelas auxiliares'!$B$241,T1472&lt;&gt;'Tabelas auxiliares'!$C$240,T1472&lt;&gt;'Tabelas auxiliares'!$C$241,T1472&lt;&gt;'Tabelas auxiliares'!$D$240),"FOLHA DE PESSOAL",IF(Y1472='Tabelas auxiliares'!$A$241,"CUSTEIO",IF(Y1472='Tabelas auxiliares'!$A$240,"INVESTIMENTO","ERRO - VERIFICAR"))))</f>
        <v/>
      </c>
      <c r="AA1472" s="46" t="str">
        <f t="shared" si="50"/>
        <v/>
      </c>
      <c r="AB1472" s="206"/>
      <c r="AC1472" s="206"/>
      <c r="AD1472" s="26"/>
      <c r="AE1472" s="54" t="str">
        <f t="shared" si="71"/>
        <v/>
      </c>
    </row>
    <row r="1473" spans="6:31" x14ac:dyDescent="0.25">
      <c r="F1473" s="33" t="str">
        <f>IFERROR(VLOOKUP(D1473,'Tabelas auxiliares'!$A$3:$B$62,2,FALSE),"")</f>
        <v/>
      </c>
      <c r="G1473" s="33" t="str">
        <f>IFERROR(VLOOKUP($B1473,'Tabelas auxiliares'!$A$66:$C$106,2,FALSE),"")</f>
        <v/>
      </c>
      <c r="H1473" s="33" t="str">
        <f>IFERROR(VLOOKUP($B1473,'Tabelas auxiliares'!$A$66:$C$106,3,FALSE),"")</f>
        <v/>
      </c>
      <c r="Y1473" s="33" t="str">
        <f t="shared" si="49"/>
        <v/>
      </c>
      <c r="Z1473" s="33" t="str">
        <f>IF(T1473="","",IF(AND(T1473&lt;&gt;'Tabelas auxiliares'!$B$240,T1473&lt;&gt;'Tabelas auxiliares'!$B$241,T1473&lt;&gt;'Tabelas auxiliares'!$C$240,T1473&lt;&gt;'Tabelas auxiliares'!$C$241,T1473&lt;&gt;'Tabelas auxiliares'!$D$240),"FOLHA DE PESSOAL",IF(Y1473='Tabelas auxiliares'!$A$241,"CUSTEIO",IF(Y1473='Tabelas auxiliares'!$A$240,"INVESTIMENTO","ERRO - VERIFICAR"))))</f>
        <v/>
      </c>
      <c r="AA1473" s="46" t="str">
        <f t="shared" si="50"/>
        <v/>
      </c>
      <c r="AB1473" s="206"/>
      <c r="AC1473" s="206"/>
      <c r="AD1473" s="26"/>
      <c r="AE1473" s="54" t="str">
        <f t="shared" si="71"/>
        <v/>
      </c>
    </row>
    <row r="1474" spans="6:31" x14ac:dyDescent="0.25">
      <c r="F1474" s="33" t="str">
        <f>IFERROR(VLOOKUP(D1474,'Tabelas auxiliares'!$A$3:$B$62,2,FALSE),"")</f>
        <v/>
      </c>
      <c r="G1474" s="33" t="str">
        <f>IFERROR(VLOOKUP($B1474,'Tabelas auxiliares'!$A$66:$C$106,2,FALSE),"")</f>
        <v/>
      </c>
      <c r="H1474" s="33" t="str">
        <f>IFERROR(VLOOKUP($B1474,'Tabelas auxiliares'!$A$66:$C$106,3,FALSE),"")</f>
        <v/>
      </c>
      <c r="Y1474" s="33" t="str">
        <f t="shared" si="49"/>
        <v/>
      </c>
      <c r="Z1474" s="33" t="str">
        <f>IF(T1474="","",IF(AND(T1474&lt;&gt;'Tabelas auxiliares'!$B$240,T1474&lt;&gt;'Tabelas auxiliares'!$B$241,T1474&lt;&gt;'Tabelas auxiliares'!$C$240,T1474&lt;&gt;'Tabelas auxiliares'!$C$241,T1474&lt;&gt;'Tabelas auxiliares'!$D$240),"FOLHA DE PESSOAL",IF(Y1474='Tabelas auxiliares'!$A$241,"CUSTEIO",IF(Y1474='Tabelas auxiliares'!$A$240,"INVESTIMENTO","ERRO - VERIFICAR"))))</f>
        <v/>
      </c>
      <c r="AA1474" s="46" t="str">
        <f t="shared" si="50"/>
        <v/>
      </c>
      <c r="AB1474" s="206"/>
      <c r="AC1474" s="206"/>
      <c r="AD1474" s="26"/>
      <c r="AE1474" s="54" t="str">
        <f t="shared" si="71"/>
        <v/>
      </c>
    </row>
    <row r="1475" spans="6:31" x14ac:dyDescent="0.25">
      <c r="F1475" s="33" t="str">
        <f>IFERROR(VLOOKUP(D1475,'Tabelas auxiliares'!$A$3:$B$62,2,FALSE),"")</f>
        <v/>
      </c>
      <c r="G1475" s="33" t="str">
        <f>IFERROR(VLOOKUP($B1475,'Tabelas auxiliares'!$A$66:$C$106,2,FALSE),"")</f>
        <v/>
      </c>
      <c r="H1475" s="33" t="str">
        <f>IFERROR(VLOOKUP($B1475,'Tabelas auxiliares'!$A$66:$C$106,3,FALSE),"")</f>
        <v/>
      </c>
      <c r="Y1475" s="33" t="str">
        <f t="shared" si="49"/>
        <v/>
      </c>
      <c r="Z1475" s="33" t="str">
        <f>IF(T1475="","",IF(AND(T1475&lt;&gt;'Tabelas auxiliares'!$B$240,T1475&lt;&gt;'Tabelas auxiliares'!$B$241,T1475&lt;&gt;'Tabelas auxiliares'!$C$240,T1475&lt;&gt;'Tabelas auxiliares'!$C$241,T1475&lt;&gt;'Tabelas auxiliares'!$D$240),"FOLHA DE PESSOAL",IF(Y1475='Tabelas auxiliares'!$A$241,"CUSTEIO",IF(Y1475='Tabelas auxiliares'!$A$240,"INVESTIMENTO","ERRO - VERIFICAR"))))</f>
        <v/>
      </c>
      <c r="AA1475" s="46" t="str">
        <f t="shared" si="50"/>
        <v/>
      </c>
      <c r="AB1475" s="206"/>
      <c r="AC1475" s="206"/>
      <c r="AD1475" s="26"/>
      <c r="AE1475" s="54" t="str">
        <f t="shared" si="71"/>
        <v/>
      </c>
    </row>
    <row r="1476" spans="6:31" x14ac:dyDescent="0.25">
      <c r="F1476" s="33" t="str">
        <f>IFERROR(VLOOKUP(D1476,'Tabelas auxiliares'!$A$3:$B$62,2,FALSE),"")</f>
        <v/>
      </c>
      <c r="G1476" s="33" t="str">
        <f>IFERROR(VLOOKUP($B1476,'Tabelas auxiliares'!$A$66:$C$106,2,FALSE),"")</f>
        <v/>
      </c>
      <c r="H1476" s="33" t="str">
        <f>IFERROR(VLOOKUP($B1476,'Tabelas auxiliares'!$A$66:$C$106,3,FALSE),"")</f>
        <v/>
      </c>
      <c r="Y1476" s="33" t="str">
        <f t="shared" si="49"/>
        <v/>
      </c>
      <c r="Z1476" s="33" t="str">
        <f>IF(T1476="","",IF(AND(T1476&lt;&gt;'Tabelas auxiliares'!$B$240,T1476&lt;&gt;'Tabelas auxiliares'!$B$241,T1476&lt;&gt;'Tabelas auxiliares'!$C$240,T1476&lt;&gt;'Tabelas auxiliares'!$C$241,T1476&lt;&gt;'Tabelas auxiliares'!$D$240),"FOLHA DE PESSOAL",IF(Y1476='Tabelas auxiliares'!$A$241,"CUSTEIO",IF(Y1476='Tabelas auxiliares'!$A$240,"INVESTIMENTO","ERRO - VERIFICAR"))))</f>
        <v/>
      </c>
      <c r="AA1476" s="46" t="str">
        <f t="shared" si="50"/>
        <v/>
      </c>
      <c r="AB1476" s="206"/>
      <c r="AC1476" s="206"/>
      <c r="AD1476" s="26"/>
      <c r="AE1476" s="54" t="str">
        <f t="shared" si="71"/>
        <v/>
      </c>
    </row>
    <row r="1477" spans="6:31" x14ac:dyDescent="0.25">
      <c r="F1477" s="33" t="str">
        <f>IFERROR(VLOOKUP(D1477,'Tabelas auxiliares'!$A$3:$B$62,2,FALSE),"")</f>
        <v/>
      </c>
      <c r="G1477" s="33" t="str">
        <f>IFERROR(VLOOKUP($B1477,'Tabelas auxiliares'!$A$66:$C$106,2,FALSE),"")</f>
        <v/>
      </c>
      <c r="H1477" s="33" t="str">
        <f>IFERROR(VLOOKUP($B1477,'Tabelas auxiliares'!$A$66:$C$106,3,FALSE),"")</f>
        <v/>
      </c>
      <c r="Y1477" s="33" t="str">
        <f t="shared" si="49"/>
        <v/>
      </c>
      <c r="Z1477" s="33" t="str">
        <f>IF(T1477="","",IF(AND(T1477&lt;&gt;'Tabelas auxiliares'!$B$240,T1477&lt;&gt;'Tabelas auxiliares'!$B$241,T1477&lt;&gt;'Tabelas auxiliares'!$C$240,T1477&lt;&gt;'Tabelas auxiliares'!$C$241,T1477&lt;&gt;'Tabelas auxiliares'!$D$240),"FOLHA DE PESSOAL",IF(Y1477='Tabelas auxiliares'!$A$241,"CUSTEIO",IF(Y1477='Tabelas auxiliares'!$A$240,"INVESTIMENTO","ERRO - VERIFICAR"))))</f>
        <v/>
      </c>
      <c r="AA1477" s="46" t="str">
        <f t="shared" si="50"/>
        <v/>
      </c>
      <c r="AB1477" s="206"/>
      <c r="AC1477" s="206"/>
      <c r="AD1477" s="26"/>
      <c r="AE1477" s="54" t="str">
        <f t="shared" si="71"/>
        <v/>
      </c>
    </row>
    <row r="1478" spans="6:31" x14ac:dyDescent="0.25">
      <c r="F1478" s="33" t="str">
        <f>IFERROR(VLOOKUP(D1478,'Tabelas auxiliares'!$A$3:$B$62,2,FALSE),"")</f>
        <v/>
      </c>
      <c r="G1478" s="33" t="str">
        <f>IFERROR(VLOOKUP($B1478,'Tabelas auxiliares'!$A$66:$C$106,2,FALSE),"")</f>
        <v/>
      </c>
      <c r="H1478" s="33" t="str">
        <f>IFERROR(VLOOKUP($B1478,'Tabelas auxiliares'!$A$66:$C$106,3,FALSE),"")</f>
        <v/>
      </c>
      <c r="Y1478" s="33" t="str">
        <f t="shared" si="49"/>
        <v/>
      </c>
      <c r="Z1478" s="33" t="str">
        <f>IF(T1478="","",IF(AND(T1478&lt;&gt;'Tabelas auxiliares'!$B$240,T1478&lt;&gt;'Tabelas auxiliares'!$B$241,T1478&lt;&gt;'Tabelas auxiliares'!$C$240,T1478&lt;&gt;'Tabelas auxiliares'!$C$241,T1478&lt;&gt;'Tabelas auxiliares'!$D$240),"FOLHA DE PESSOAL",IF(Y1478='Tabelas auxiliares'!$A$241,"CUSTEIO",IF(Y1478='Tabelas auxiliares'!$A$240,"INVESTIMENTO","ERRO - VERIFICAR"))))</f>
        <v/>
      </c>
      <c r="AA1478" s="46" t="str">
        <f t="shared" si="50"/>
        <v/>
      </c>
      <c r="AB1478" s="206"/>
      <c r="AC1478" s="206"/>
      <c r="AD1478" s="26"/>
      <c r="AE1478" s="54" t="str">
        <f t="shared" si="71"/>
        <v/>
      </c>
    </row>
    <row r="1479" spans="6:31" x14ac:dyDescent="0.25">
      <c r="F1479" s="33" t="str">
        <f>IFERROR(VLOOKUP(D1479,'Tabelas auxiliares'!$A$3:$B$62,2,FALSE),"")</f>
        <v/>
      </c>
      <c r="G1479" s="33" t="str">
        <f>IFERROR(VLOOKUP($B1479,'Tabelas auxiliares'!$A$66:$C$106,2,FALSE),"")</f>
        <v/>
      </c>
      <c r="H1479" s="33" t="str">
        <f>IFERROR(VLOOKUP($B1479,'Tabelas auxiliares'!$A$66:$C$106,3,FALSE),"")</f>
        <v/>
      </c>
      <c r="Y1479" s="33" t="str">
        <f t="shared" si="49"/>
        <v/>
      </c>
      <c r="Z1479" s="33" t="str">
        <f>IF(T1479="","",IF(AND(T1479&lt;&gt;'Tabelas auxiliares'!$B$240,T1479&lt;&gt;'Tabelas auxiliares'!$B$241,T1479&lt;&gt;'Tabelas auxiliares'!$C$240,T1479&lt;&gt;'Tabelas auxiliares'!$C$241,T1479&lt;&gt;'Tabelas auxiliares'!$D$240),"FOLHA DE PESSOAL",IF(Y1479='Tabelas auxiliares'!$A$241,"CUSTEIO",IF(Y1479='Tabelas auxiliares'!$A$240,"INVESTIMENTO","ERRO - VERIFICAR"))))</f>
        <v/>
      </c>
      <c r="AA1479" s="46" t="str">
        <f t="shared" si="50"/>
        <v/>
      </c>
      <c r="AB1479" s="206"/>
      <c r="AC1479" s="206"/>
      <c r="AD1479" s="26"/>
      <c r="AE1479" s="54" t="str">
        <f t="shared" si="71"/>
        <v/>
      </c>
    </row>
    <row r="1480" spans="6:31" x14ac:dyDescent="0.25">
      <c r="F1480" s="33" t="str">
        <f>IFERROR(VLOOKUP(D1480,'Tabelas auxiliares'!$A$3:$B$62,2,FALSE),"")</f>
        <v/>
      </c>
      <c r="G1480" s="33" t="str">
        <f>IFERROR(VLOOKUP($B1480,'Tabelas auxiliares'!$A$66:$C$106,2,FALSE),"")</f>
        <v/>
      </c>
      <c r="H1480" s="33" t="str">
        <f>IFERROR(VLOOKUP($B1480,'Tabelas auxiliares'!$A$66:$C$106,3,FALSE),"")</f>
        <v/>
      </c>
      <c r="Y1480" s="33" t="str">
        <f t="shared" si="49"/>
        <v/>
      </c>
      <c r="Z1480" s="33" t="str">
        <f>IF(T1480="","",IF(AND(T1480&lt;&gt;'Tabelas auxiliares'!$B$240,T1480&lt;&gt;'Tabelas auxiliares'!$B$241,T1480&lt;&gt;'Tabelas auxiliares'!$C$240,T1480&lt;&gt;'Tabelas auxiliares'!$C$241,T1480&lt;&gt;'Tabelas auxiliares'!$D$240),"FOLHA DE PESSOAL",IF(Y1480='Tabelas auxiliares'!$A$241,"CUSTEIO",IF(Y1480='Tabelas auxiliares'!$A$240,"INVESTIMENTO","ERRO - VERIFICAR"))))</f>
        <v/>
      </c>
      <c r="AA1480" s="46" t="str">
        <f t="shared" si="50"/>
        <v/>
      </c>
      <c r="AB1480" s="206"/>
      <c r="AC1480" s="206"/>
      <c r="AD1480" s="26"/>
      <c r="AE1480" s="54" t="str">
        <f t="shared" si="71"/>
        <v/>
      </c>
    </row>
    <row r="1481" spans="6:31" x14ac:dyDescent="0.25">
      <c r="F1481" s="33" t="str">
        <f>IFERROR(VLOOKUP(D1481,'Tabelas auxiliares'!$A$3:$B$62,2,FALSE),"")</f>
        <v/>
      </c>
      <c r="G1481" s="33" t="str">
        <f>IFERROR(VLOOKUP($B1481,'Tabelas auxiliares'!$A$66:$C$106,2,FALSE),"")</f>
        <v/>
      </c>
      <c r="H1481" s="33" t="str">
        <f>IFERROR(VLOOKUP($B1481,'Tabelas auxiliares'!$A$66:$C$106,3,FALSE),"")</f>
        <v/>
      </c>
      <c r="Y1481" s="33" t="str">
        <f t="shared" si="49"/>
        <v/>
      </c>
      <c r="Z1481" s="33" t="str">
        <f>IF(T1481="","",IF(AND(T1481&lt;&gt;'Tabelas auxiliares'!$B$240,T1481&lt;&gt;'Tabelas auxiliares'!$B$241,T1481&lt;&gt;'Tabelas auxiliares'!$C$240,T1481&lt;&gt;'Tabelas auxiliares'!$C$241,T1481&lt;&gt;'Tabelas auxiliares'!$D$240),"FOLHA DE PESSOAL",IF(Y1481='Tabelas auxiliares'!$A$241,"CUSTEIO",IF(Y1481='Tabelas auxiliares'!$A$240,"INVESTIMENTO","ERRO - VERIFICAR"))))</f>
        <v/>
      </c>
      <c r="AA1481" s="46" t="str">
        <f t="shared" si="50"/>
        <v/>
      </c>
      <c r="AB1481" s="206"/>
      <c r="AC1481" s="206"/>
      <c r="AD1481" s="26"/>
      <c r="AE1481" s="54" t="str">
        <f t="shared" si="71"/>
        <v/>
      </c>
    </row>
    <row r="1482" spans="6:31" x14ac:dyDescent="0.25">
      <c r="F1482" s="33" t="str">
        <f>IFERROR(VLOOKUP(D1482,'Tabelas auxiliares'!$A$3:$B$62,2,FALSE),"")</f>
        <v/>
      </c>
      <c r="G1482" s="33" t="str">
        <f>IFERROR(VLOOKUP($B1482,'Tabelas auxiliares'!$A$66:$C$106,2,FALSE),"")</f>
        <v/>
      </c>
      <c r="H1482" s="33" t="str">
        <f>IFERROR(VLOOKUP($B1482,'Tabelas auxiliares'!$A$66:$C$106,3,FALSE),"")</f>
        <v/>
      </c>
      <c r="Y1482" s="33" t="str">
        <f t="shared" si="49"/>
        <v/>
      </c>
      <c r="Z1482" s="33" t="str">
        <f>IF(T1482="","",IF(AND(T1482&lt;&gt;'Tabelas auxiliares'!$B$240,T1482&lt;&gt;'Tabelas auxiliares'!$B$241,T1482&lt;&gt;'Tabelas auxiliares'!$C$240,T1482&lt;&gt;'Tabelas auxiliares'!$C$241,T1482&lt;&gt;'Tabelas auxiliares'!$D$240),"FOLHA DE PESSOAL",IF(Y1482='Tabelas auxiliares'!$A$241,"CUSTEIO",IF(Y1482='Tabelas auxiliares'!$A$240,"INVESTIMENTO","ERRO - VERIFICAR"))))</f>
        <v/>
      </c>
      <c r="AA1482" s="46" t="str">
        <f t="shared" si="50"/>
        <v/>
      </c>
      <c r="AB1482" s="206"/>
      <c r="AC1482" s="206"/>
      <c r="AD1482" s="26"/>
      <c r="AE1482" s="54" t="str">
        <f t="shared" si="71"/>
        <v/>
      </c>
    </row>
    <row r="1483" spans="6:31" x14ac:dyDescent="0.25">
      <c r="F1483" s="33" t="str">
        <f>IFERROR(VLOOKUP(D1483,'Tabelas auxiliares'!$A$3:$B$62,2,FALSE),"")</f>
        <v/>
      </c>
      <c r="G1483" s="33" t="str">
        <f>IFERROR(VLOOKUP($B1483,'Tabelas auxiliares'!$A$66:$C$106,2,FALSE),"")</f>
        <v/>
      </c>
      <c r="H1483" s="33" t="str">
        <f>IFERROR(VLOOKUP($B1483,'Tabelas auxiliares'!$A$66:$C$106,3,FALSE),"")</f>
        <v/>
      </c>
      <c r="Y1483" s="33" t="str">
        <f t="shared" si="49"/>
        <v/>
      </c>
      <c r="Z1483" s="33" t="str">
        <f>IF(T1483="","",IF(AND(T1483&lt;&gt;'Tabelas auxiliares'!$B$240,T1483&lt;&gt;'Tabelas auxiliares'!$B$241,T1483&lt;&gt;'Tabelas auxiliares'!$C$240,T1483&lt;&gt;'Tabelas auxiliares'!$C$241,T1483&lt;&gt;'Tabelas auxiliares'!$D$240),"FOLHA DE PESSOAL",IF(Y1483='Tabelas auxiliares'!$A$241,"CUSTEIO",IF(Y1483='Tabelas auxiliares'!$A$240,"INVESTIMENTO","ERRO - VERIFICAR"))))</f>
        <v/>
      </c>
      <c r="AA1483" s="46" t="str">
        <f t="shared" si="50"/>
        <v/>
      </c>
      <c r="AB1483" s="206"/>
      <c r="AC1483" s="206"/>
      <c r="AD1483" s="26"/>
      <c r="AE1483" s="54" t="str">
        <f t="shared" si="71"/>
        <v/>
      </c>
    </row>
    <row r="1484" spans="6:31" x14ac:dyDescent="0.25">
      <c r="F1484" s="33" t="str">
        <f>IFERROR(VLOOKUP(D1484,'Tabelas auxiliares'!$A$3:$B$62,2,FALSE),"")</f>
        <v/>
      </c>
      <c r="G1484" s="33" t="str">
        <f>IFERROR(VLOOKUP($B1484,'Tabelas auxiliares'!$A$66:$C$106,2,FALSE),"")</f>
        <v/>
      </c>
      <c r="H1484" s="33" t="str">
        <f>IFERROR(VLOOKUP($B1484,'Tabelas auxiliares'!$A$66:$C$106,3,FALSE),"")</f>
        <v/>
      </c>
      <c r="Y1484" s="33" t="str">
        <f t="shared" si="49"/>
        <v/>
      </c>
      <c r="Z1484" s="33" t="str">
        <f>IF(T1484="","",IF(AND(T1484&lt;&gt;'Tabelas auxiliares'!$B$240,T1484&lt;&gt;'Tabelas auxiliares'!$B$241,T1484&lt;&gt;'Tabelas auxiliares'!$C$240,T1484&lt;&gt;'Tabelas auxiliares'!$C$241,T1484&lt;&gt;'Tabelas auxiliares'!$D$240),"FOLHA DE PESSOAL",IF(Y1484='Tabelas auxiliares'!$A$241,"CUSTEIO",IF(Y1484='Tabelas auxiliares'!$A$240,"INVESTIMENTO","ERRO - VERIFICAR"))))</f>
        <v/>
      </c>
      <c r="AA1484" s="46" t="str">
        <f t="shared" si="50"/>
        <v/>
      </c>
      <c r="AB1484" s="206"/>
      <c r="AC1484" s="206"/>
      <c r="AD1484" s="26"/>
      <c r="AE1484" s="54" t="str">
        <f t="shared" si="71"/>
        <v/>
      </c>
    </row>
    <row r="1485" spans="6:31" x14ac:dyDescent="0.25">
      <c r="F1485" s="33" t="str">
        <f>IFERROR(VLOOKUP(D1485,'Tabelas auxiliares'!$A$3:$B$62,2,FALSE),"")</f>
        <v/>
      </c>
      <c r="G1485" s="33" t="str">
        <f>IFERROR(VLOOKUP($B1485,'Tabelas auxiliares'!$A$66:$C$106,2,FALSE),"")</f>
        <v/>
      </c>
      <c r="H1485" s="33" t="str">
        <f>IFERROR(VLOOKUP($B1485,'Tabelas auxiliares'!$A$66:$C$106,3,FALSE),"")</f>
        <v/>
      </c>
      <c r="Y1485" s="33" t="str">
        <f t="shared" si="49"/>
        <v/>
      </c>
      <c r="Z1485" s="33" t="str">
        <f>IF(T1485="","",IF(AND(T1485&lt;&gt;'Tabelas auxiliares'!$B$240,T1485&lt;&gt;'Tabelas auxiliares'!$B$241,T1485&lt;&gt;'Tabelas auxiliares'!$C$240,T1485&lt;&gt;'Tabelas auxiliares'!$C$241,T1485&lt;&gt;'Tabelas auxiliares'!$D$240),"FOLHA DE PESSOAL",IF(Y1485='Tabelas auxiliares'!$A$241,"CUSTEIO",IF(Y1485='Tabelas auxiliares'!$A$240,"INVESTIMENTO","ERRO - VERIFICAR"))))</f>
        <v/>
      </c>
      <c r="AA1485" s="46" t="str">
        <f t="shared" si="50"/>
        <v/>
      </c>
      <c r="AB1485" s="206"/>
      <c r="AC1485" s="206"/>
      <c r="AD1485" s="26"/>
      <c r="AE1485" s="54" t="str">
        <f t="shared" si="71"/>
        <v/>
      </c>
    </row>
    <row r="1486" spans="6:31" x14ac:dyDescent="0.25">
      <c r="F1486" s="33" t="str">
        <f>IFERROR(VLOOKUP(D1486,'Tabelas auxiliares'!$A$3:$B$62,2,FALSE),"")</f>
        <v/>
      </c>
      <c r="G1486" s="33" t="str">
        <f>IFERROR(VLOOKUP($B1486,'Tabelas auxiliares'!$A$66:$C$106,2,FALSE),"")</f>
        <v/>
      </c>
      <c r="H1486" s="33" t="str">
        <f>IFERROR(VLOOKUP($B1486,'Tabelas auxiliares'!$A$66:$C$106,3,FALSE),"")</f>
        <v/>
      </c>
      <c r="Y1486" s="33" t="str">
        <f t="shared" si="49"/>
        <v/>
      </c>
      <c r="Z1486" s="33" t="str">
        <f>IF(T1486="","",IF(AND(T1486&lt;&gt;'Tabelas auxiliares'!$B$240,T1486&lt;&gt;'Tabelas auxiliares'!$B$241,T1486&lt;&gt;'Tabelas auxiliares'!$C$240,T1486&lt;&gt;'Tabelas auxiliares'!$C$241,T1486&lt;&gt;'Tabelas auxiliares'!$D$240),"FOLHA DE PESSOAL",IF(Y1486='Tabelas auxiliares'!$A$241,"CUSTEIO",IF(Y1486='Tabelas auxiliares'!$A$240,"INVESTIMENTO","ERRO - VERIFICAR"))))</f>
        <v/>
      </c>
      <c r="AA1486" s="46" t="str">
        <f t="shared" si="50"/>
        <v/>
      </c>
      <c r="AB1486" s="206"/>
      <c r="AC1486" s="206"/>
      <c r="AD1486" s="26"/>
      <c r="AE1486" s="54" t="str">
        <f t="shared" si="71"/>
        <v/>
      </c>
    </row>
    <row r="1487" spans="6:31" x14ac:dyDescent="0.25">
      <c r="F1487" s="33" t="str">
        <f>IFERROR(VLOOKUP(D1487,'Tabelas auxiliares'!$A$3:$B$62,2,FALSE),"")</f>
        <v/>
      </c>
      <c r="G1487" s="33" t="str">
        <f>IFERROR(VLOOKUP($B1487,'Tabelas auxiliares'!$A$66:$C$106,2,FALSE),"")</f>
        <v/>
      </c>
      <c r="H1487" s="33" t="str">
        <f>IFERROR(VLOOKUP($B1487,'Tabelas auxiliares'!$A$66:$C$106,3,FALSE),"")</f>
        <v/>
      </c>
      <c r="Y1487" s="33" t="str">
        <f t="shared" si="49"/>
        <v/>
      </c>
      <c r="Z1487" s="33" t="str">
        <f>IF(T1487="","",IF(AND(T1487&lt;&gt;'Tabelas auxiliares'!$B$240,T1487&lt;&gt;'Tabelas auxiliares'!$B$241,T1487&lt;&gt;'Tabelas auxiliares'!$C$240,T1487&lt;&gt;'Tabelas auxiliares'!$C$241,T1487&lt;&gt;'Tabelas auxiliares'!$D$240),"FOLHA DE PESSOAL",IF(Y1487='Tabelas auxiliares'!$A$241,"CUSTEIO",IF(Y1487='Tabelas auxiliares'!$A$240,"INVESTIMENTO","ERRO - VERIFICAR"))))</f>
        <v/>
      </c>
      <c r="AA1487" s="46" t="str">
        <f t="shared" si="50"/>
        <v/>
      </c>
      <c r="AB1487" s="206"/>
      <c r="AC1487" s="206"/>
      <c r="AD1487" s="26"/>
      <c r="AE1487" s="54" t="str">
        <f t="shared" si="71"/>
        <v/>
      </c>
    </row>
    <row r="1488" spans="6:31" x14ac:dyDescent="0.25">
      <c r="F1488" s="33" t="str">
        <f>IFERROR(VLOOKUP(D1488,'Tabelas auxiliares'!$A$3:$B$62,2,FALSE),"")</f>
        <v/>
      </c>
      <c r="G1488" s="33" t="str">
        <f>IFERROR(VLOOKUP($B1488,'Tabelas auxiliares'!$A$66:$C$106,2,FALSE),"")</f>
        <v/>
      </c>
      <c r="H1488" s="33" t="str">
        <f>IFERROR(VLOOKUP($B1488,'Tabelas auxiliares'!$A$66:$C$106,3,FALSE),"")</f>
        <v/>
      </c>
      <c r="Y1488" s="33" t="str">
        <f t="shared" si="49"/>
        <v/>
      </c>
      <c r="Z1488" s="33" t="str">
        <f>IF(T1488="","",IF(AND(T1488&lt;&gt;'Tabelas auxiliares'!$B$240,T1488&lt;&gt;'Tabelas auxiliares'!$B$241,T1488&lt;&gt;'Tabelas auxiliares'!$C$240,T1488&lt;&gt;'Tabelas auxiliares'!$C$241,T1488&lt;&gt;'Tabelas auxiliares'!$D$240),"FOLHA DE PESSOAL",IF(Y1488='Tabelas auxiliares'!$A$241,"CUSTEIO",IF(Y1488='Tabelas auxiliares'!$A$240,"INVESTIMENTO","ERRO - VERIFICAR"))))</f>
        <v/>
      </c>
      <c r="AA1488" s="46" t="str">
        <f t="shared" si="50"/>
        <v/>
      </c>
      <c r="AB1488" s="206"/>
      <c r="AC1488" s="206"/>
      <c r="AD1488" s="26"/>
      <c r="AE1488" s="54" t="str">
        <f t="shared" si="71"/>
        <v/>
      </c>
    </row>
    <row r="1489" spans="6:31" x14ac:dyDescent="0.25">
      <c r="F1489" s="33" t="str">
        <f>IFERROR(VLOOKUP(D1489,'Tabelas auxiliares'!$A$3:$B$62,2,FALSE),"")</f>
        <v/>
      </c>
      <c r="G1489" s="33" t="str">
        <f>IFERROR(VLOOKUP($B1489,'Tabelas auxiliares'!$A$66:$C$106,2,FALSE),"")</f>
        <v/>
      </c>
      <c r="H1489" s="33" t="str">
        <f>IFERROR(VLOOKUP($B1489,'Tabelas auxiliares'!$A$66:$C$106,3,FALSE),"")</f>
        <v/>
      </c>
      <c r="Y1489" s="33" t="str">
        <f t="shared" si="49"/>
        <v/>
      </c>
      <c r="Z1489" s="33" t="str">
        <f>IF(T1489="","",IF(AND(T1489&lt;&gt;'Tabelas auxiliares'!$B$240,T1489&lt;&gt;'Tabelas auxiliares'!$B$241,T1489&lt;&gt;'Tabelas auxiliares'!$C$240,T1489&lt;&gt;'Tabelas auxiliares'!$C$241,T1489&lt;&gt;'Tabelas auxiliares'!$D$240),"FOLHA DE PESSOAL",IF(Y1489='Tabelas auxiliares'!$A$241,"CUSTEIO",IF(Y1489='Tabelas auxiliares'!$A$240,"INVESTIMENTO","ERRO - VERIFICAR"))))</f>
        <v/>
      </c>
      <c r="AA1489" s="46" t="str">
        <f t="shared" si="50"/>
        <v/>
      </c>
      <c r="AB1489" s="206"/>
      <c r="AC1489" s="206"/>
      <c r="AD1489" s="26"/>
      <c r="AE1489" s="54" t="str">
        <f t="shared" si="71"/>
        <v/>
      </c>
    </row>
    <row r="1490" spans="6:31" x14ac:dyDescent="0.25">
      <c r="F1490" s="33" t="str">
        <f>IFERROR(VLOOKUP(D1490,'Tabelas auxiliares'!$A$3:$B$62,2,FALSE),"")</f>
        <v/>
      </c>
      <c r="G1490" s="33" t="str">
        <f>IFERROR(VLOOKUP($B1490,'Tabelas auxiliares'!$A$66:$C$106,2,FALSE),"")</f>
        <v/>
      </c>
      <c r="H1490" s="33" t="str">
        <f>IFERROR(VLOOKUP($B1490,'Tabelas auxiliares'!$A$66:$C$106,3,FALSE),"")</f>
        <v/>
      </c>
      <c r="Y1490" s="33" t="str">
        <f t="shared" si="49"/>
        <v/>
      </c>
      <c r="Z1490" s="33" t="str">
        <f>IF(T1490="","",IF(AND(T1490&lt;&gt;'Tabelas auxiliares'!$B$240,T1490&lt;&gt;'Tabelas auxiliares'!$B$241,T1490&lt;&gt;'Tabelas auxiliares'!$C$240,T1490&lt;&gt;'Tabelas auxiliares'!$C$241,T1490&lt;&gt;'Tabelas auxiliares'!$D$240),"FOLHA DE PESSOAL",IF(Y1490='Tabelas auxiliares'!$A$241,"CUSTEIO",IF(Y1490='Tabelas auxiliares'!$A$240,"INVESTIMENTO","ERRO - VERIFICAR"))))</f>
        <v/>
      </c>
      <c r="AA1490" s="46" t="str">
        <f t="shared" si="50"/>
        <v/>
      </c>
      <c r="AB1490" s="206"/>
      <c r="AC1490" s="206"/>
      <c r="AD1490" s="26"/>
      <c r="AE1490" s="54" t="str">
        <f t="shared" si="71"/>
        <v/>
      </c>
    </row>
    <row r="1491" spans="6:31" x14ac:dyDescent="0.25">
      <c r="F1491" s="33" t="str">
        <f>IFERROR(VLOOKUP(D1491,'Tabelas auxiliares'!$A$3:$B$62,2,FALSE),"")</f>
        <v/>
      </c>
      <c r="G1491" s="33" t="str">
        <f>IFERROR(VLOOKUP($B1491,'Tabelas auxiliares'!$A$66:$C$106,2,FALSE),"")</f>
        <v/>
      </c>
      <c r="H1491" s="33" t="str">
        <f>IFERROR(VLOOKUP($B1491,'Tabelas auxiliares'!$A$66:$C$106,3,FALSE),"")</f>
        <v/>
      </c>
      <c r="Y1491" s="33" t="str">
        <f t="shared" si="49"/>
        <v/>
      </c>
      <c r="Z1491" s="33" t="str">
        <f>IF(T1491="","",IF(AND(T1491&lt;&gt;'Tabelas auxiliares'!$B$240,T1491&lt;&gt;'Tabelas auxiliares'!$B$241,T1491&lt;&gt;'Tabelas auxiliares'!$C$240,T1491&lt;&gt;'Tabelas auxiliares'!$C$241,T1491&lt;&gt;'Tabelas auxiliares'!$D$240),"FOLHA DE PESSOAL",IF(Y1491='Tabelas auxiliares'!$A$241,"CUSTEIO",IF(Y1491='Tabelas auxiliares'!$A$240,"INVESTIMENTO","ERRO - VERIFICAR"))))</f>
        <v/>
      </c>
      <c r="AA1491" s="46" t="str">
        <f t="shared" si="50"/>
        <v/>
      </c>
      <c r="AB1491" s="206"/>
      <c r="AC1491" s="206"/>
      <c r="AD1491" s="26"/>
      <c r="AE1491" s="54" t="str">
        <f t="shared" si="71"/>
        <v/>
      </c>
    </row>
    <row r="1492" spans="6:31" x14ac:dyDescent="0.25">
      <c r="F1492" s="33" t="str">
        <f>IFERROR(VLOOKUP(D1492,'Tabelas auxiliares'!$A$3:$B$62,2,FALSE),"")</f>
        <v/>
      </c>
      <c r="G1492" s="33" t="str">
        <f>IFERROR(VLOOKUP($B1492,'Tabelas auxiliares'!$A$66:$C$106,2,FALSE),"")</f>
        <v/>
      </c>
      <c r="H1492" s="33" t="str">
        <f>IFERROR(VLOOKUP($B1492,'Tabelas auxiliares'!$A$66:$C$106,3,FALSE),"")</f>
        <v/>
      </c>
      <c r="Y1492" s="33" t="str">
        <f t="shared" si="49"/>
        <v/>
      </c>
      <c r="Z1492" s="33" t="str">
        <f>IF(T1492="","",IF(AND(T1492&lt;&gt;'Tabelas auxiliares'!$B$240,T1492&lt;&gt;'Tabelas auxiliares'!$B$241,T1492&lt;&gt;'Tabelas auxiliares'!$C$240,T1492&lt;&gt;'Tabelas auxiliares'!$C$241,T1492&lt;&gt;'Tabelas auxiliares'!$D$240),"FOLHA DE PESSOAL",IF(Y1492='Tabelas auxiliares'!$A$241,"CUSTEIO",IF(Y1492='Tabelas auxiliares'!$A$240,"INVESTIMENTO","ERRO - VERIFICAR"))))</f>
        <v/>
      </c>
      <c r="AA1492" s="46" t="str">
        <f t="shared" si="50"/>
        <v/>
      </c>
      <c r="AB1492" s="206"/>
      <c r="AC1492" s="206"/>
      <c r="AD1492" s="26"/>
      <c r="AE1492" s="54" t="str">
        <f t="shared" si="71"/>
        <v/>
      </c>
    </row>
    <row r="1493" spans="6:31" x14ac:dyDescent="0.25">
      <c r="F1493" s="33" t="str">
        <f>IFERROR(VLOOKUP(D1493,'Tabelas auxiliares'!$A$3:$B$62,2,FALSE),"")</f>
        <v/>
      </c>
      <c r="G1493" s="33" t="str">
        <f>IFERROR(VLOOKUP($B1493,'Tabelas auxiliares'!$A$66:$C$106,2,FALSE),"")</f>
        <v/>
      </c>
      <c r="H1493" s="33" t="str">
        <f>IFERROR(VLOOKUP($B1493,'Tabelas auxiliares'!$A$66:$C$106,3,FALSE),"")</f>
        <v/>
      </c>
      <c r="Y1493" s="33" t="str">
        <f t="shared" si="49"/>
        <v/>
      </c>
      <c r="Z1493" s="33" t="str">
        <f>IF(T1493="","",IF(AND(T1493&lt;&gt;'Tabelas auxiliares'!$B$240,T1493&lt;&gt;'Tabelas auxiliares'!$B$241,T1493&lt;&gt;'Tabelas auxiliares'!$C$240,T1493&lt;&gt;'Tabelas auxiliares'!$C$241,T1493&lt;&gt;'Tabelas auxiliares'!$D$240),"FOLHA DE PESSOAL",IF(Y1493='Tabelas auxiliares'!$A$241,"CUSTEIO",IF(Y1493='Tabelas auxiliares'!$A$240,"INVESTIMENTO","ERRO - VERIFICAR"))))</f>
        <v/>
      </c>
      <c r="AA1493" s="46" t="str">
        <f t="shared" si="50"/>
        <v/>
      </c>
      <c r="AB1493" s="206"/>
      <c r="AC1493" s="206"/>
      <c r="AD1493" s="26"/>
      <c r="AE1493" s="54" t="str">
        <f t="shared" ref="AE1493:AE1556" si="72">LEFT(X1493,4)</f>
        <v/>
      </c>
    </row>
    <row r="1494" spans="6:31" x14ac:dyDescent="0.25">
      <c r="F1494" s="33" t="str">
        <f>IFERROR(VLOOKUP(D1494,'Tabelas auxiliares'!$A$3:$B$62,2,FALSE),"")</f>
        <v/>
      </c>
      <c r="G1494" s="33" t="str">
        <f>IFERROR(VLOOKUP($B1494,'Tabelas auxiliares'!$A$66:$C$106,2,FALSE),"")</f>
        <v/>
      </c>
      <c r="H1494" s="33" t="str">
        <f>IFERROR(VLOOKUP($B1494,'Tabelas auxiliares'!$A$66:$C$106,3,FALSE),"")</f>
        <v/>
      </c>
      <c r="Y1494" s="33" t="str">
        <f t="shared" si="49"/>
        <v/>
      </c>
      <c r="Z1494" s="33" t="str">
        <f>IF(T1494="","",IF(AND(T1494&lt;&gt;'Tabelas auxiliares'!$B$240,T1494&lt;&gt;'Tabelas auxiliares'!$B$241,T1494&lt;&gt;'Tabelas auxiliares'!$C$240,T1494&lt;&gt;'Tabelas auxiliares'!$C$241,T1494&lt;&gt;'Tabelas auxiliares'!$D$240),"FOLHA DE PESSOAL",IF(Y1494='Tabelas auxiliares'!$A$241,"CUSTEIO",IF(Y1494='Tabelas auxiliares'!$A$240,"INVESTIMENTO","ERRO - VERIFICAR"))))</f>
        <v/>
      </c>
      <c r="AA1494" s="46" t="str">
        <f t="shared" si="50"/>
        <v/>
      </c>
      <c r="AB1494" s="206"/>
      <c r="AC1494" s="206"/>
      <c r="AD1494" s="26"/>
      <c r="AE1494" s="54" t="str">
        <f t="shared" si="72"/>
        <v/>
      </c>
    </row>
    <row r="1495" spans="6:31" x14ac:dyDescent="0.25">
      <c r="F1495" s="33" t="str">
        <f>IFERROR(VLOOKUP(D1495,'Tabelas auxiliares'!$A$3:$B$62,2,FALSE),"")</f>
        <v/>
      </c>
      <c r="G1495" s="33" t="str">
        <f>IFERROR(VLOOKUP($B1495,'Tabelas auxiliares'!$A$66:$C$106,2,FALSE),"")</f>
        <v/>
      </c>
      <c r="H1495" s="33" t="str">
        <f>IFERROR(VLOOKUP($B1495,'Tabelas auxiliares'!$A$66:$C$106,3,FALSE),"")</f>
        <v/>
      </c>
      <c r="Y1495" s="33" t="str">
        <f t="shared" si="49"/>
        <v/>
      </c>
      <c r="Z1495" s="33" t="str">
        <f>IF(T1495="","",IF(AND(T1495&lt;&gt;'Tabelas auxiliares'!$B$240,T1495&lt;&gt;'Tabelas auxiliares'!$B$241,T1495&lt;&gt;'Tabelas auxiliares'!$C$240,T1495&lt;&gt;'Tabelas auxiliares'!$C$241,T1495&lt;&gt;'Tabelas auxiliares'!$D$240),"FOLHA DE PESSOAL",IF(Y1495='Tabelas auxiliares'!$A$241,"CUSTEIO",IF(Y1495='Tabelas auxiliares'!$A$240,"INVESTIMENTO","ERRO - VERIFICAR"))))</f>
        <v/>
      </c>
      <c r="AA1495" s="46" t="str">
        <f t="shared" si="50"/>
        <v/>
      </c>
      <c r="AB1495" s="206"/>
      <c r="AC1495" s="206"/>
      <c r="AD1495" s="26"/>
      <c r="AE1495" s="54" t="str">
        <f t="shared" si="72"/>
        <v/>
      </c>
    </row>
    <row r="1496" spans="6:31" x14ac:dyDescent="0.25">
      <c r="F1496" s="33" t="str">
        <f>IFERROR(VLOOKUP(D1496,'Tabelas auxiliares'!$A$3:$B$62,2,FALSE),"")</f>
        <v/>
      </c>
      <c r="G1496" s="33" t="str">
        <f>IFERROR(VLOOKUP($B1496,'Tabelas auxiliares'!$A$66:$C$106,2,FALSE),"")</f>
        <v/>
      </c>
      <c r="H1496" s="33" t="str">
        <f>IFERROR(VLOOKUP($B1496,'Tabelas auxiliares'!$A$66:$C$106,3,FALSE),"")</f>
        <v/>
      </c>
      <c r="Y1496" s="33" t="str">
        <f t="shared" si="49"/>
        <v/>
      </c>
      <c r="Z1496" s="33" t="str">
        <f>IF(T1496="","",IF(AND(T1496&lt;&gt;'Tabelas auxiliares'!$B$240,T1496&lt;&gt;'Tabelas auxiliares'!$B$241,T1496&lt;&gt;'Tabelas auxiliares'!$C$240,T1496&lt;&gt;'Tabelas auxiliares'!$C$241,T1496&lt;&gt;'Tabelas auxiliares'!$D$240),"FOLHA DE PESSOAL",IF(Y1496='Tabelas auxiliares'!$A$241,"CUSTEIO",IF(Y1496='Tabelas auxiliares'!$A$240,"INVESTIMENTO","ERRO - VERIFICAR"))))</f>
        <v/>
      </c>
      <c r="AA1496" s="46" t="str">
        <f t="shared" si="50"/>
        <v/>
      </c>
      <c r="AB1496" s="206"/>
      <c r="AC1496" s="206"/>
      <c r="AD1496" s="26"/>
      <c r="AE1496" s="54" t="str">
        <f t="shared" si="72"/>
        <v/>
      </c>
    </row>
    <row r="1497" spans="6:31" x14ac:dyDescent="0.25">
      <c r="F1497" s="33" t="str">
        <f>IFERROR(VLOOKUP(D1497,'Tabelas auxiliares'!$A$3:$B$62,2,FALSE),"")</f>
        <v/>
      </c>
      <c r="G1497" s="33" t="str">
        <f>IFERROR(VLOOKUP($B1497,'Tabelas auxiliares'!$A$66:$C$106,2,FALSE),"")</f>
        <v/>
      </c>
      <c r="H1497" s="33" t="str">
        <f>IFERROR(VLOOKUP($B1497,'Tabelas auxiliares'!$A$66:$C$106,3,FALSE),"")</f>
        <v/>
      </c>
      <c r="Y1497" s="33" t="str">
        <f t="shared" si="49"/>
        <v/>
      </c>
      <c r="Z1497" s="33" t="str">
        <f>IF(T1497="","",IF(AND(T1497&lt;&gt;'Tabelas auxiliares'!$B$240,T1497&lt;&gt;'Tabelas auxiliares'!$B$241,T1497&lt;&gt;'Tabelas auxiliares'!$C$240,T1497&lt;&gt;'Tabelas auxiliares'!$C$241,T1497&lt;&gt;'Tabelas auxiliares'!$D$240),"FOLHA DE PESSOAL",IF(Y1497='Tabelas auxiliares'!$A$241,"CUSTEIO",IF(Y1497='Tabelas auxiliares'!$A$240,"INVESTIMENTO","ERRO - VERIFICAR"))))</f>
        <v/>
      </c>
      <c r="AA1497" s="46" t="str">
        <f t="shared" si="50"/>
        <v/>
      </c>
      <c r="AB1497" s="206"/>
      <c r="AC1497" s="206"/>
      <c r="AD1497" s="26"/>
      <c r="AE1497" s="54" t="str">
        <f t="shared" si="72"/>
        <v/>
      </c>
    </row>
    <row r="1498" spans="6:31" x14ac:dyDescent="0.25">
      <c r="F1498" s="33" t="str">
        <f>IFERROR(VLOOKUP(D1498,'Tabelas auxiliares'!$A$3:$B$62,2,FALSE),"")</f>
        <v/>
      </c>
      <c r="G1498" s="33" t="str">
        <f>IFERROR(VLOOKUP($B1498,'Tabelas auxiliares'!$A$66:$C$106,2,FALSE),"")</f>
        <v/>
      </c>
      <c r="H1498" s="33" t="str">
        <f>IFERROR(VLOOKUP($B1498,'Tabelas auxiliares'!$A$66:$C$106,3,FALSE),"")</f>
        <v/>
      </c>
      <c r="Y1498" s="33" t="str">
        <f t="shared" si="49"/>
        <v/>
      </c>
      <c r="Z1498" s="33" t="str">
        <f>IF(T1498="","",IF(AND(T1498&lt;&gt;'Tabelas auxiliares'!$B$240,T1498&lt;&gt;'Tabelas auxiliares'!$B$241,T1498&lt;&gt;'Tabelas auxiliares'!$C$240,T1498&lt;&gt;'Tabelas auxiliares'!$C$241,T1498&lt;&gt;'Tabelas auxiliares'!$D$240),"FOLHA DE PESSOAL",IF(Y1498='Tabelas auxiliares'!$A$241,"CUSTEIO",IF(Y1498='Tabelas auxiliares'!$A$240,"INVESTIMENTO","ERRO - VERIFICAR"))))</f>
        <v/>
      </c>
      <c r="AA1498" s="46" t="str">
        <f t="shared" si="50"/>
        <v/>
      </c>
      <c r="AB1498" s="206"/>
      <c r="AC1498" s="206"/>
      <c r="AD1498" s="26"/>
      <c r="AE1498" s="54" t="str">
        <f t="shared" si="72"/>
        <v/>
      </c>
    </row>
    <row r="1499" spans="6:31" x14ac:dyDescent="0.25">
      <c r="F1499" s="33" t="str">
        <f>IFERROR(VLOOKUP(D1499,'Tabelas auxiliares'!$A$3:$B$62,2,FALSE),"")</f>
        <v/>
      </c>
      <c r="G1499" s="33" t="str">
        <f>IFERROR(VLOOKUP($B1499,'Tabelas auxiliares'!$A$66:$C$106,2,FALSE),"")</f>
        <v/>
      </c>
      <c r="H1499" s="33" t="str">
        <f>IFERROR(VLOOKUP($B1499,'Tabelas auxiliares'!$A$66:$C$106,3,FALSE),"")</f>
        <v/>
      </c>
      <c r="Y1499" s="33" t="str">
        <f t="shared" si="49"/>
        <v/>
      </c>
      <c r="Z1499" s="33" t="str">
        <f>IF(T1499="","",IF(AND(T1499&lt;&gt;'Tabelas auxiliares'!$B$240,T1499&lt;&gt;'Tabelas auxiliares'!$B$241,T1499&lt;&gt;'Tabelas auxiliares'!$C$240,T1499&lt;&gt;'Tabelas auxiliares'!$C$241,T1499&lt;&gt;'Tabelas auxiliares'!$D$240),"FOLHA DE PESSOAL",IF(Y1499='Tabelas auxiliares'!$A$241,"CUSTEIO",IF(Y1499='Tabelas auxiliares'!$A$240,"INVESTIMENTO","ERRO - VERIFICAR"))))</f>
        <v/>
      </c>
      <c r="AA1499" s="46" t="str">
        <f t="shared" si="50"/>
        <v/>
      </c>
      <c r="AB1499" s="206"/>
      <c r="AC1499" s="206"/>
      <c r="AD1499" s="26"/>
      <c r="AE1499" s="54" t="str">
        <f t="shared" si="72"/>
        <v/>
      </c>
    </row>
    <row r="1500" spans="6:31" x14ac:dyDescent="0.25">
      <c r="F1500" s="33" t="str">
        <f>IFERROR(VLOOKUP(D1500,'Tabelas auxiliares'!$A$3:$B$62,2,FALSE),"")</f>
        <v/>
      </c>
      <c r="G1500" s="33" t="str">
        <f>IFERROR(VLOOKUP($B1500,'Tabelas auxiliares'!$A$66:$C$106,2,FALSE),"")</f>
        <v/>
      </c>
      <c r="H1500" s="33" t="str">
        <f>IFERROR(VLOOKUP($B1500,'Tabelas auxiliares'!$A$66:$C$106,3,FALSE),"")</f>
        <v/>
      </c>
      <c r="Y1500" s="33" t="str">
        <f t="shared" si="49"/>
        <v/>
      </c>
      <c r="Z1500" s="33" t="str">
        <f>IF(T1500="","",IF(AND(T1500&lt;&gt;'Tabelas auxiliares'!$B$240,T1500&lt;&gt;'Tabelas auxiliares'!$B$241,T1500&lt;&gt;'Tabelas auxiliares'!$C$240,T1500&lt;&gt;'Tabelas auxiliares'!$C$241,T1500&lt;&gt;'Tabelas auxiliares'!$D$240),"FOLHA DE PESSOAL",IF(Y1500='Tabelas auxiliares'!$A$241,"CUSTEIO",IF(Y1500='Tabelas auxiliares'!$A$240,"INVESTIMENTO","ERRO - VERIFICAR"))))</f>
        <v/>
      </c>
      <c r="AA1500" s="46" t="str">
        <f t="shared" si="50"/>
        <v/>
      </c>
      <c r="AB1500" s="206"/>
      <c r="AC1500" s="206"/>
      <c r="AD1500" s="26"/>
      <c r="AE1500" s="54" t="str">
        <f t="shared" si="72"/>
        <v/>
      </c>
    </row>
    <row r="1501" spans="6:31" x14ac:dyDescent="0.25">
      <c r="F1501" s="33" t="str">
        <f>IFERROR(VLOOKUP(D1501,'Tabelas auxiliares'!$A$3:$B$62,2,FALSE),"")</f>
        <v/>
      </c>
      <c r="G1501" s="33" t="str">
        <f>IFERROR(VLOOKUP($B1501,'Tabelas auxiliares'!$A$66:$C$106,2,FALSE),"")</f>
        <v/>
      </c>
      <c r="H1501" s="33" t="str">
        <f>IFERROR(VLOOKUP($B1501,'Tabelas auxiliares'!$A$66:$C$106,3,FALSE),"")</f>
        <v/>
      </c>
      <c r="Y1501" s="33" t="str">
        <f t="shared" si="49"/>
        <v/>
      </c>
      <c r="Z1501" s="33" t="str">
        <f>IF(T1501="","",IF(AND(T1501&lt;&gt;'Tabelas auxiliares'!$B$240,T1501&lt;&gt;'Tabelas auxiliares'!$B$241,T1501&lt;&gt;'Tabelas auxiliares'!$C$240,T1501&lt;&gt;'Tabelas auxiliares'!$C$241,T1501&lt;&gt;'Tabelas auxiliares'!$D$240),"FOLHA DE PESSOAL",IF(Y1501='Tabelas auxiliares'!$A$241,"CUSTEIO",IF(Y1501='Tabelas auxiliares'!$A$240,"INVESTIMENTO","ERRO - VERIFICAR"))))</f>
        <v/>
      </c>
      <c r="AA1501" s="46" t="str">
        <f t="shared" si="50"/>
        <v/>
      </c>
      <c r="AB1501" s="206"/>
      <c r="AC1501" s="206"/>
      <c r="AD1501" s="26"/>
      <c r="AE1501" s="54" t="str">
        <f t="shared" si="72"/>
        <v/>
      </c>
    </row>
    <row r="1502" spans="6:31" x14ac:dyDescent="0.25">
      <c r="F1502" s="33" t="str">
        <f>IFERROR(VLOOKUP(D1502,'Tabelas auxiliares'!$A$3:$B$62,2,FALSE),"")</f>
        <v/>
      </c>
      <c r="G1502" s="33" t="str">
        <f>IFERROR(VLOOKUP($B1502,'Tabelas auxiliares'!$A$66:$C$106,2,FALSE),"")</f>
        <v/>
      </c>
      <c r="H1502" s="33" t="str">
        <f>IFERROR(VLOOKUP($B1502,'Tabelas auxiliares'!$A$66:$C$106,3,FALSE),"")</f>
        <v/>
      </c>
      <c r="Y1502" s="33" t="str">
        <f t="shared" si="49"/>
        <v/>
      </c>
      <c r="Z1502" s="33" t="str">
        <f>IF(T1502="","",IF(AND(T1502&lt;&gt;'Tabelas auxiliares'!$B$240,T1502&lt;&gt;'Tabelas auxiliares'!$B$241,T1502&lt;&gt;'Tabelas auxiliares'!$C$240,T1502&lt;&gt;'Tabelas auxiliares'!$C$241,T1502&lt;&gt;'Tabelas auxiliares'!$D$240),"FOLHA DE PESSOAL",IF(Y1502='Tabelas auxiliares'!$A$241,"CUSTEIO",IF(Y1502='Tabelas auxiliares'!$A$240,"INVESTIMENTO","ERRO - VERIFICAR"))))</f>
        <v/>
      </c>
      <c r="AA1502" s="46" t="str">
        <f t="shared" si="50"/>
        <v/>
      </c>
      <c r="AB1502" s="206"/>
      <c r="AC1502" s="206"/>
      <c r="AD1502" s="26"/>
      <c r="AE1502" s="54" t="str">
        <f t="shared" si="72"/>
        <v/>
      </c>
    </row>
    <row r="1503" spans="6:31" x14ac:dyDescent="0.25">
      <c r="F1503" s="33" t="str">
        <f>IFERROR(VLOOKUP(D1503,'Tabelas auxiliares'!$A$3:$B$62,2,FALSE),"")</f>
        <v/>
      </c>
      <c r="G1503" s="33" t="str">
        <f>IFERROR(VLOOKUP($B1503,'Tabelas auxiliares'!$A$66:$C$106,2,FALSE),"")</f>
        <v/>
      </c>
      <c r="H1503" s="33" t="str">
        <f>IFERROR(VLOOKUP($B1503,'Tabelas auxiliares'!$A$66:$C$106,3,FALSE),"")</f>
        <v/>
      </c>
      <c r="Y1503" s="33" t="str">
        <f t="shared" si="49"/>
        <v/>
      </c>
      <c r="Z1503" s="33" t="str">
        <f>IF(T1503="","",IF(AND(T1503&lt;&gt;'Tabelas auxiliares'!$B$240,T1503&lt;&gt;'Tabelas auxiliares'!$B$241,T1503&lt;&gt;'Tabelas auxiliares'!$C$240,T1503&lt;&gt;'Tabelas auxiliares'!$C$241,T1503&lt;&gt;'Tabelas auxiliares'!$D$240),"FOLHA DE PESSOAL",IF(Y1503='Tabelas auxiliares'!$A$241,"CUSTEIO",IF(Y1503='Tabelas auxiliares'!$A$240,"INVESTIMENTO","ERRO - VERIFICAR"))))</f>
        <v/>
      </c>
      <c r="AA1503" s="46" t="str">
        <f t="shared" si="50"/>
        <v/>
      </c>
      <c r="AB1503" s="206"/>
      <c r="AC1503" s="206"/>
      <c r="AD1503" s="26"/>
      <c r="AE1503" s="54" t="str">
        <f t="shared" si="72"/>
        <v/>
      </c>
    </row>
    <row r="1504" spans="6:31" x14ac:dyDescent="0.25">
      <c r="F1504" s="33" t="str">
        <f>IFERROR(VLOOKUP(D1504,'Tabelas auxiliares'!$A$3:$B$62,2,FALSE),"")</f>
        <v/>
      </c>
      <c r="G1504" s="33" t="str">
        <f>IFERROR(VLOOKUP($B1504,'Tabelas auxiliares'!$A$66:$C$106,2,FALSE),"")</f>
        <v/>
      </c>
      <c r="H1504" s="33" t="str">
        <f>IFERROR(VLOOKUP($B1504,'Tabelas auxiliares'!$A$66:$C$106,3,FALSE),"")</f>
        <v/>
      </c>
      <c r="Y1504" s="33" t="str">
        <f t="shared" si="49"/>
        <v/>
      </c>
      <c r="Z1504" s="33" t="str">
        <f>IF(T1504="","",IF(AND(T1504&lt;&gt;'Tabelas auxiliares'!$B$240,T1504&lt;&gt;'Tabelas auxiliares'!$B$241,T1504&lt;&gt;'Tabelas auxiliares'!$C$240,T1504&lt;&gt;'Tabelas auxiliares'!$C$241,T1504&lt;&gt;'Tabelas auxiliares'!$D$240),"FOLHA DE PESSOAL",IF(Y1504='Tabelas auxiliares'!$A$241,"CUSTEIO",IF(Y1504='Tabelas auxiliares'!$A$240,"INVESTIMENTO","ERRO - VERIFICAR"))))</f>
        <v/>
      </c>
      <c r="AA1504" s="46" t="str">
        <f t="shared" si="50"/>
        <v/>
      </c>
      <c r="AB1504" s="206"/>
      <c r="AC1504" s="206"/>
      <c r="AD1504" s="26"/>
      <c r="AE1504" s="54" t="str">
        <f t="shared" si="72"/>
        <v/>
      </c>
    </row>
    <row r="1505" spans="6:31" x14ac:dyDescent="0.25">
      <c r="F1505" s="33" t="str">
        <f>IFERROR(VLOOKUP(D1505,'Tabelas auxiliares'!$A$3:$B$62,2,FALSE),"")</f>
        <v/>
      </c>
      <c r="G1505" s="33" t="str">
        <f>IFERROR(VLOOKUP($B1505,'Tabelas auxiliares'!$A$66:$C$106,2,FALSE),"")</f>
        <v/>
      </c>
      <c r="H1505" s="33" t="str">
        <f>IFERROR(VLOOKUP($B1505,'Tabelas auxiliares'!$A$66:$C$106,3,FALSE),"")</f>
        <v/>
      </c>
      <c r="Y1505" s="33" t="str">
        <f t="shared" si="49"/>
        <v/>
      </c>
      <c r="Z1505" s="33" t="str">
        <f>IF(T1505="","",IF(AND(T1505&lt;&gt;'Tabelas auxiliares'!$B$240,T1505&lt;&gt;'Tabelas auxiliares'!$B$241,T1505&lt;&gt;'Tabelas auxiliares'!$C$240,T1505&lt;&gt;'Tabelas auxiliares'!$C$241,T1505&lt;&gt;'Tabelas auxiliares'!$D$240),"FOLHA DE PESSOAL",IF(Y1505='Tabelas auxiliares'!$A$241,"CUSTEIO",IF(Y1505='Tabelas auxiliares'!$A$240,"INVESTIMENTO","ERRO - VERIFICAR"))))</f>
        <v/>
      </c>
      <c r="AA1505" s="46" t="str">
        <f t="shared" si="50"/>
        <v/>
      </c>
      <c r="AB1505" s="206"/>
      <c r="AC1505" s="206"/>
      <c r="AD1505" s="26"/>
      <c r="AE1505" s="54" t="str">
        <f t="shared" si="72"/>
        <v/>
      </c>
    </row>
    <row r="1506" spans="6:31" x14ac:dyDescent="0.25">
      <c r="F1506" s="33" t="str">
        <f>IFERROR(VLOOKUP(D1506,'Tabelas auxiliares'!$A$3:$B$62,2,FALSE),"")</f>
        <v/>
      </c>
      <c r="G1506" s="33" t="str">
        <f>IFERROR(VLOOKUP($B1506,'Tabelas auxiliares'!$A$66:$C$106,2,FALSE),"")</f>
        <v/>
      </c>
      <c r="H1506" s="33" t="str">
        <f>IFERROR(VLOOKUP($B1506,'Tabelas auxiliares'!$A$66:$C$106,3,FALSE),"")</f>
        <v/>
      </c>
      <c r="Y1506" s="33" t="str">
        <f t="shared" si="49"/>
        <v/>
      </c>
      <c r="Z1506" s="33" t="str">
        <f>IF(T1506="","",IF(AND(T1506&lt;&gt;'Tabelas auxiliares'!$B$240,T1506&lt;&gt;'Tabelas auxiliares'!$B$241,T1506&lt;&gt;'Tabelas auxiliares'!$C$240,T1506&lt;&gt;'Tabelas auxiliares'!$C$241,T1506&lt;&gt;'Tabelas auxiliares'!$D$240),"FOLHA DE PESSOAL",IF(Y1506='Tabelas auxiliares'!$A$241,"CUSTEIO",IF(Y1506='Tabelas auxiliares'!$A$240,"INVESTIMENTO","ERRO - VERIFICAR"))))</f>
        <v/>
      </c>
      <c r="AA1506" s="46" t="str">
        <f t="shared" si="50"/>
        <v/>
      </c>
      <c r="AB1506" s="206"/>
      <c r="AC1506" s="206"/>
      <c r="AD1506" s="26"/>
      <c r="AE1506" s="54" t="str">
        <f t="shared" si="72"/>
        <v/>
      </c>
    </row>
    <row r="1507" spans="6:31" x14ac:dyDescent="0.25">
      <c r="F1507" s="33" t="str">
        <f>IFERROR(VLOOKUP(D1507,'Tabelas auxiliares'!$A$3:$B$62,2,FALSE),"")</f>
        <v/>
      </c>
      <c r="G1507" s="33" t="str">
        <f>IFERROR(VLOOKUP($B1507,'Tabelas auxiliares'!$A$66:$C$106,2,FALSE),"")</f>
        <v/>
      </c>
      <c r="H1507" s="33" t="str">
        <f>IFERROR(VLOOKUP($B1507,'Tabelas auxiliares'!$A$66:$C$106,3,FALSE),"")</f>
        <v/>
      </c>
      <c r="Y1507" s="33" t="str">
        <f t="shared" si="49"/>
        <v/>
      </c>
      <c r="Z1507" s="33" t="str">
        <f>IF(T1507="","",IF(AND(T1507&lt;&gt;'Tabelas auxiliares'!$B$240,T1507&lt;&gt;'Tabelas auxiliares'!$B$241,T1507&lt;&gt;'Tabelas auxiliares'!$C$240,T1507&lt;&gt;'Tabelas auxiliares'!$C$241,T1507&lt;&gt;'Tabelas auxiliares'!$D$240),"FOLHA DE PESSOAL",IF(Y1507='Tabelas auxiliares'!$A$241,"CUSTEIO",IF(Y1507='Tabelas auxiliares'!$A$240,"INVESTIMENTO","ERRO - VERIFICAR"))))</f>
        <v/>
      </c>
      <c r="AA1507" s="46" t="str">
        <f t="shared" si="50"/>
        <v/>
      </c>
      <c r="AB1507" s="206"/>
      <c r="AC1507" s="206"/>
      <c r="AD1507" s="26"/>
      <c r="AE1507" s="54" t="str">
        <f t="shared" si="72"/>
        <v/>
      </c>
    </row>
    <row r="1508" spans="6:31" x14ac:dyDescent="0.25">
      <c r="F1508" s="33" t="str">
        <f>IFERROR(VLOOKUP(D1508,'Tabelas auxiliares'!$A$3:$B$62,2,FALSE),"")</f>
        <v/>
      </c>
      <c r="G1508" s="33" t="str">
        <f>IFERROR(VLOOKUP($B1508,'Tabelas auxiliares'!$A$66:$C$106,2,FALSE),"")</f>
        <v/>
      </c>
      <c r="H1508" s="33" t="str">
        <f>IFERROR(VLOOKUP($B1508,'Tabelas auxiliares'!$A$66:$C$106,3,FALSE),"")</f>
        <v/>
      </c>
      <c r="Y1508" s="33" t="str">
        <f t="shared" si="49"/>
        <v/>
      </c>
      <c r="Z1508" s="33" t="str">
        <f>IF(T1508="","",IF(AND(T1508&lt;&gt;'Tabelas auxiliares'!$B$240,T1508&lt;&gt;'Tabelas auxiliares'!$B$241,T1508&lt;&gt;'Tabelas auxiliares'!$C$240,T1508&lt;&gt;'Tabelas auxiliares'!$C$241,T1508&lt;&gt;'Tabelas auxiliares'!$D$240),"FOLHA DE PESSOAL",IF(Y1508='Tabelas auxiliares'!$A$241,"CUSTEIO",IF(Y1508='Tabelas auxiliares'!$A$240,"INVESTIMENTO","ERRO - VERIFICAR"))))</f>
        <v/>
      </c>
      <c r="AA1508" s="46" t="str">
        <f t="shared" si="50"/>
        <v/>
      </c>
      <c r="AB1508" s="206"/>
      <c r="AC1508" s="206"/>
      <c r="AD1508" s="26"/>
      <c r="AE1508" s="54" t="str">
        <f t="shared" si="72"/>
        <v/>
      </c>
    </row>
    <row r="1509" spans="6:31" x14ac:dyDescent="0.25">
      <c r="F1509" s="33" t="str">
        <f>IFERROR(VLOOKUP(D1509,'Tabelas auxiliares'!$A$3:$B$62,2,FALSE),"")</f>
        <v/>
      </c>
      <c r="G1509" s="33" t="str">
        <f>IFERROR(VLOOKUP($B1509,'Tabelas auxiliares'!$A$66:$C$106,2,FALSE),"")</f>
        <v/>
      </c>
      <c r="H1509" s="33" t="str">
        <f>IFERROR(VLOOKUP($B1509,'Tabelas auxiliares'!$A$66:$C$106,3,FALSE),"")</f>
        <v/>
      </c>
      <c r="Y1509" s="33" t="str">
        <f t="shared" ref="Y1509:Y1572" si="73">LEFT(V1509,1)</f>
        <v/>
      </c>
      <c r="Z1509" s="33" t="str">
        <f>IF(T1509="","",IF(AND(T1509&lt;&gt;'Tabelas auxiliares'!$B$240,T1509&lt;&gt;'Tabelas auxiliares'!$B$241,T1509&lt;&gt;'Tabelas auxiliares'!$C$240,T1509&lt;&gt;'Tabelas auxiliares'!$C$241,T1509&lt;&gt;'Tabelas auxiliares'!$D$240),"FOLHA DE PESSOAL",IF(Y1509='Tabelas auxiliares'!$A$241,"CUSTEIO",IF(Y1509='Tabelas auxiliares'!$A$240,"INVESTIMENTO","ERRO - VERIFICAR"))))</f>
        <v/>
      </c>
      <c r="AA1509" s="46" t="str">
        <f t="shared" si="50"/>
        <v/>
      </c>
      <c r="AB1509" s="206"/>
      <c r="AC1509" s="206"/>
      <c r="AD1509" s="26"/>
      <c r="AE1509" s="54" t="str">
        <f t="shared" si="72"/>
        <v/>
      </c>
    </row>
    <row r="1510" spans="6:31" x14ac:dyDescent="0.25">
      <c r="F1510" s="33" t="str">
        <f>IFERROR(VLOOKUP(D1510,'Tabelas auxiliares'!$A$3:$B$62,2,FALSE),"")</f>
        <v/>
      </c>
      <c r="G1510" s="33" t="str">
        <f>IFERROR(VLOOKUP($B1510,'Tabelas auxiliares'!$A$66:$C$106,2,FALSE),"")</f>
        <v/>
      </c>
      <c r="H1510" s="33" t="str">
        <f>IFERROR(VLOOKUP($B1510,'Tabelas auxiliares'!$A$66:$C$106,3,FALSE),"")</f>
        <v/>
      </c>
      <c r="Y1510" s="33" t="str">
        <f t="shared" si="73"/>
        <v/>
      </c>
      <c r="Z1510" s="33" t="str">
        <f>IF(T1510="","",IF(AND(T1510&lt;&gt;'Tabelas auxiliares'!$B$240,T1510&lt;&gt;'Tabelas auxiliares'!$B$241,T1510&lt;&gt;'Tabelas auxiliares'!$C$240,T1510&lt;&gt;'Tabelas auxiliares'!$C$241,T1510&lt;&gt;'Tabelas auxiliares'!$D$240),"FOLHA DE PESSOAL",IF(Y1510='Tabelas auxiliares'!$A$241,"CUSTEIO",IF(Y1510='Tabelas auxiliares'!$A$240,"INVESTIMENTO","ERRO - VERIFICAR"))))</f>
        <v/>
      </c>
      <c r="AA1510" s="46" t="str">
        <f t="shared" ref="AA1510:AA1573" si="74">IF(AB1510+AC1510+AD1510&lt;&gt;0,AB1510+AC1510+AD1510,"")</f>
        <v/>
      </c>
      <c r="AB1510" s="206"/>
      <c r="AC1510" s="206"/>
      <c r="AD1510" s="26"/>
      <c r="AE1510" s="54" t="str">
        <f t="shared" si="72"/>
        <v/>
      </c>
    </row>
    <row r="1511" spans="6:31" x14ac:dyDescent="0.25">
      <c r="F1511" s="33" t="str">
        <f>IFERROR(VLOOKUP(D1511,'Tabelas auxiliares'!$A$3:$B$62,2,FALSE),"")</f>
        <v/>
      </c>
      <c r="G1511" s="33" t="str">
        <f>IFERROR(VLOOKUP($B1511,'Tabelas auxiliares'!$A$66:$C$106,2,FALSE),"")</f>
        <v/>
      </c>
      <c r="H1511" s="33" t="str">
        <f>IFERROR(VLOOKUP($B1511,'Tabelas auxiliares'!$A$66:$C$106,3,FALSE),"")</f>
        <v/>
      </c>
      <c r="Y1511" s="33" t="str">
        <f t="shared" si="73"/>
        <v/>
      </c>
      <c r="Z1511" s="33" t="str">
        <f>IF(T1511="","",IF(AND(T1511&lt;&gt;'Tabelas auxiliares'!$B$240,T1511&lt;&gt;'Tabelas auxiliares'!$B$241,T1511&lt;&gt;'Tabelas auxiliares'!$C$240,T1511&lt;&gt;'Tabelas auxiliares'!$C$241,T1511&lt;&gt;'Tabelas auxiliares'!$D$240),"FOLHA DE PESSOAL",IF(Y1511='Tabelas auxiliares'!$A$241,"CUSTEIO",IF(Y1511='Tabelas auxiliares'!$A$240,"INVESTIMENTO","ERRO - VERIFICAR"))))</f>
        <v/>
      </c>
      <c r="AA1511" s="46" t="str">
        <f t="shared" si="74"/>
        <v/>
      </c>
      <c r="AB1511" s="206"/>
      <c r="AC1511" s="206"/>
      <c r="AD1511" s="26"/>
      <c r="AE1511" s="54" t="str">
        <f t="shared" si="72"/>
        <v/>
      </c>
    </row>
    <row r="1512" spans="6:31" x14ac:dyDescent="0.25">
      <c r="F1512" s="33" t="str">
        <f>IFERROR(VLOOKUP(D1512,'Tabelas auxiliares'!$A$3:$B$62,2,FALSE),"")</f>
        <v/>
      </c>
      <c r="G1512" s="33" t="str">
        <f>IFERROR(VLOOKUP($B1512,'Tabelas auxiliares'!$A$66:$C$106,2,FALSE),"")</f>
        <v/>
      </c>
      <c r="H1512" s="33" t="str">
        <f>IFERROR(VLOOKUP($B1512,'Tabelas auxiliares'!$A$66:$C$106,3,FALSE),"")</f>
        <v/>
      </c>
      <c r="Y1512" s="33" t="str">
        <f t="shared" si="73"/>
        <v/>
      </c>
      <c r="Z1512" s="33" t="str">
        <f>IF(T1512="","",IF(AND(T1512&lt;&gt;'Tabelas auxiliares'!$B$240,T1512&lt;&gt;'Tabelas auxiliares'!$B$241,T1512&lt;&gt;'Tabelas auxiliares'!$C$240,T1512&lt;&gt;'Tabelas auxiliares'!$C$241,T1512&lt;&gt;'Tabelas auxiliares'!$D$240),"FOLHA DE PESSOAL",IF(Y1512='Tabelas auxiliares'!$A$241,"CUSTEIO",IF(Y1512='Tabelas auxiliares'!$A$240,"INVESTIMENTO","ERRO - VERIFICAR"))))</f>
        <v/>
      </c>
      <c r="AA1512" s="46" t="str">
        <f t="shared" si="74"/>
        <v/>
      </c>
      <c r="AB1512" s="206"/>
      <c r="AC1512" s="206"/>
      <c r="AD1512" s="26"/>
      <c r="AE1512" s="54" t="str">
        <f t="shared" si="72"/>
        <v/>
      </c>
    </row>
    <row r="1513" spans="6:31" x14ac:dyDescent="0.25">
      <c r="F1513" s="33" t="str">
        <f>IFERROR(VLOOKUP(D1513,'Tabelas auxiliares'!$A$3:$B$62,2,FALSE),"")</f>
        <v/>
      </c>
      <c r="G1513" s="33" t="str">
        <f>IFERROR(VLOOKUP($B1513,'Tabelas auxiliares'!$A$66:$C$106,2,FALSE),"")</f>
        <v/>
      </c>
      <c r="H1513" s="33" t="str">
        <f>IFERROR(VLOOKUP($B1513,'Tabelas auxiliares'!$A$66:$C$106,3,FALSE),"")</f>
        <v/>
      </c>
      <c r="Y1513" s="33" t="str">
        <f t="shared" si="73"/>
        <v/>
      </c>
      <c r="Z1513" s="33" t="str">
        <f>IF(T1513="","",IF(AND(T1513&lt;&gt;'Tabelas auxiliares'!$B$240,T1513&lt;&gt;'Tabelas auxiliares'!$B$241,T1513&lt;&gt;'Tabelas auxiliares'!$C$240,T1513&lt;&gt;'Tabelas auxiliares'!$C$241,T1513&lt;&gt;'Tabelas auxiliares'!$D$240),"FOLHA DE PESSOAL",IF(Y1513='Tabelas auxiliares'!$A$241,"CUSTEIO",IF(Y1513='Tabelas auxiliares'!$A$240,"INVESTIMENTO","ERRO - VERIFICAR"))))</f>
        <v/>
      </c>
      <c r="AA1513" s="46" t="str">
        <f t="shared" si="74"/>
        <v/>
      </c>
      <c r="AB1513" s="206"/>
      <c r="AC1513" s="206"/>
      <c r="AD1513" s="26"/>
      <c r="AE1513" s="54" t="str">
        <f t="shared" si="72"/>
        <v/>
      </c>
    </row>
    <row r="1514" spans="6:31" x14ac:dyDescent="0.25">
      <c r="F1514" s="33" t="str">
        <f>IFERROR(VLOOKUP(D1514,'Tabelas auxiliares'!$A$3:$B$62,2,FALSE),"")</f>
        <v/>
      </c>
      <c r="G1514" s="33" t="str">
        <f>IFERROR(VLOOKUP($B1514,'Tabelas auxiliares'!$A$66:$C$106,2,FALSE),"")</f>
        <v/>
      </c>
      <c r="H1514" s="33" t="str">
        <f>IFERROR(VLOOKUP($B1514,'Tabelas auxiliares'!$A$66:$C$106,3,FALSE),"")</f>
        <v/>
      </c>
      <c r="Y1514" s="33" t="str">
        <f t="shared" si="73"/>
        <v/>
      </c>
      <c r="Z1514" s="33" t="str">
        <f>IF(T1514="","",IF(AND(T1514&lt;&gt;'Tabelas auxiliares'!$B$240,T1514&lt;&gt;'Tabelas auxiliares'!$B$241,T1514&lt;&gt;'Tabelas auxiliares'!$C$240,T1514&lt;&gt;'Tabelas auxiliares'!$C$241,T1514&lt;&gt;'Tabelas auxiliares'!$D$240),"FOLHA DE PESSOAL",IF(Y1514='Tabelas auxiliares'!$A$241,"CUSTEIO",IF(Y1514='Tabelas auxiliares'!$A$240,"INVESTIMENTO","ERRO - VERIFICAR"))))</f>
        <v/>
      </c>
      <c r="AA1514" s="46" t="str">
        <f t="shared" si="74"/>
        <v/>
      </c>
      <c r="AB1514" s="206"/>
      <c r="AC1514" s="206"/>
      <c r="AD1514" s="26"/>
      <c r="AE1514" s="54" t="str">
        <f t="shared" si="72"/>
        <v/>
      </c>
    </row>
    <row r="1515" spans="6:31" x14ac:dyDescent="0.25">
      <c r="F1515" s="33" t="str">
        <f>IFERROR(VLOOKUP(D1515,'Tabelas auxiliares'!$A$3:$B$62,2,FALSE),"")</f>
        <v/>
      </c>
      <c r="G1515" s="33" t="str">
        <f>IFERROR(VLOOKUP($B1515,'Tabelas auxiliares'!$A$66:$C$106,2,FALSE),"")</f>
        <v/>
      </c>
      <c r="H1515" s="33" t="str">
        <f>IFERROR(VLOOKUP($B1515,'Tabelas auxiliares'!$A$66:$C$106,3,FALSE),"")</f>
        <v/>
      </c>
      <c r="Y1515" s="33" t="str">
        <f t="shared" si="73"/>
        <v/>
      </c>
      <c r="Z1515" s="33" t="str">
        <f>IF(T1515="","",IF(AND(T1515&lt;&gt;'Tabelas auxiliares'!$B$240,T1515&lt;&gt;'Tabelas auxiliares'!$B$241,T1515&lt;&gt;'Tabelas auxiliares'!$C$240,T1515&lt;&gt;'Tabelas auxiliares'!$C$241,T1515&lt;&gt;'Tabelas auxiliares'!$D$240),"FOLHA DE PESSOAL",IF(Y1515='Tabelas auxiliares'!$A$241,"CUSTEIO",IF(Y1515='Tabelas auxiliares'!$A$240,"INVESTIMENTO","ERRO - VERIFICAR"))))</f>
        <v/>
      </c>
      <c r="AA1515" s="46" t="str">
        <f t="shared" si="74"/>
        <v/>
      </c>
      <c r="AB1515" s="206"/>
      <c r="AC1515" s="206"/>
      <c r="AD1515" s="26"/>
      <c r="AE1515" s="54" t="str">
        <f t="shared" si="72"/>
        <v/>
      </c>
    </row>
    <row r="1516" spans="6:31" x14ac:dyDescent="0.25">
      <c r="F1516" s="33" t="str">
        <f>IFERROR(VLOOKUP(D1516,'Tabelas auxiliares'!$A$3:$B$62,2,FALSE),"")</f>
        <v/>
      </c>
      <c r="G1516" s="33" t="str">
        <f>IFERROR(VLOOKUP($B1516,'Tabelas auxiliares'!$A$66:$C$106,2,FALSE),"")</f>
        <v/>
      </c>
      <c r="H1516" s="33" t="str">
        <f>IFERROR(VLOOKUP($B1516,'Tabelas auxiliares'!$A$66:$C$106,3,FALSE),"")</f>
        <v/>
      </c>
      <c r="Y1516" s="33" t="str">
        <f t="shared" si="73"/>
        <v/>
      </c>
      <c r="Z1516" s="33" t="str">
        <f>IF(T1516="","",IF(AND(T1516&lt;&gt;'Tabelas auxiliares'!$B$240,T1516&lt;&gt;'Tabelas auxiliares'!$B$241,T1516&lt;&gt;'Tabelas auxiliares'!$C$240,T1516&lt;&gt;'Tabelas auxiliares'!$C$241,T1516&lt;&gt;'Tabelas auxiliares'!$D$240),"FOLHA DE PESSOAL",IF(Y1516='Tabelas auxiliares'!$A$241,"CUSTEIO",IF(Y1516='Tabelas auxiliares'!$A$240,"INVESTIMENTO","ERRO - VERIFICAR"))))</f>
        <v/>
      </c>
      <c r="AA1516" s="46" t="str">
        <f t="shared" si="74"/>
        <v/>
      </c>
      <c r="AB1516" s="206"/>
      <c r="AC1516" s="206"/>
      <c r="AD1516" s="26"/>
      <c r="AE1516" s="54" t="str">
        <f t="shared" si="72"/>
        <v/>
      </c>
    </row>
    <row r="1517" spans="6:31" x14ac:dyDescent="0.25">
      <c r="F1517" s="33" t="str">
        <f>IFERROR(VLOOKUP(D1517,'Tabelas auxiliares'!$A$3:$B$62,2,FALSE),"")</f>
        <v/>
      </c>
      <c r="G1517" s="33" t="str">
        <f>IFERROR(VLOOKUP($B1517,'Tabelas auxiliares'!$A$66:$C$106,2,FALSE),"")</f>
        <v/>
      </c>
      <c r="H1517" s="33" t="str">
        <f>IFERROR(VLOOKUP($B1517,'Tabelas auxiliares'!$A$66:$C$106,3,FALSE),"")</f>
        <v/>
      </c>
      <c r="Y1517" s="33" t="str">
        <f t="shared" si="73"/>
        <v/>
      </c>
      <c r="Z1517" s="33" t="str">
        <f>IF(T1517="","",IF(AND(T1517&lt;&gt;'Tabelas auxiliares'!$B$240,T1517&lt;&gt;'Tabelas auxiliares'!$B$241,T1517&lt;&gt;'Tabelas auxiliares'!$C$240,T1517&lt;&gt;'Tabelas auxiliares'!$C$241,T1517&lt;&gt;'Tabelas auxiliares'!$D$240),"FOLHA DE PESSOAL",IF(Y1517='Tabelas auxiliares'!$A$241,"CUSTEIO",IF(Y1517='Tabelas auxiliares'!$A$240,"INVESTIMENTO","ERRO - VERIFICAR"))))</f>
        <v/>
      </c>
      <c r="AA1517" s="46" t="str">
        <f t="shared" si="74"/>
        <v/>
      </c>
      <c r="AB1517" s="206"/>
      <c r="AC1517" s="206"/>
      <c r="AD1517" s="26"/>
      <c r="AE1517" s="54" t="str">
        <f t="shared" si="72"/>
        <v/>
      </c>
    </row>
    <row r="1518" spans="6:31" x14ac:dyDescent="0.25">
      <c r="F1518" s="33" t="str">
        <f>IFERROR(VLOOKUP(D1518,'Tabelas auxiliares'!$A$3:$B$62,2,FALSE),"")</f>
        <v/>
      </c>
      <c r="G1518" s="33" t="str">
        <f>IFERROR(VLOOKUP($B1518,'Tabelas auxiliares'!$A$66:$C$106,2,FALSE),"")</f>
        <v/>
      </c>
      <c r="H1518" s="33" t="str">
        <f>IFERROR(VLOOKUP($B1518,'Tabelas auxiliares'!$A$66:$C$106,3,FALSE),"")</f>
        <v/>
      </c>
      <c r="Y1518" s="33" t="str">
        <f t="shared" si="73"/>
        <v/>
      </c>
      <c r="Z1518" s="33" t="str">
        <f>IF(T1518="","",IF(AND(T1518&lt;&gt;'Tabelas auxiliares'!$B$240,T1518&lt;&gt;'Tabelas auxiliares'!$B$241,T1518&lt;&gt;'Tabelas auxiliares'!$C$240,T1518&lt;&gt;'Tabelas auxiliares'!$C$241,T1518&lt;&gt;'Tabelas auxiliares'!$D$240),"FOLHA DE PESSOAL",IF(Y1518='Tabelas auxiliares'!$A$241,"CUSTEIO",IF(Y1518='Tabelas auxiliares'!$A$240,"INVESTIMENTO","ERRO - VERIFICAR"))))</f>
        <v/>
      </c>
      <c r="AA1518" s="46" t="str">
        <f t="shared" si="74"/>
        <v/>
      </c>
      <c r="AB1518" s="206"/>
      <c r="AC1518" s="206"/>
      <c r="AD1518" s="26"/>
      <c r="AE1518" s="54" t="str">
        <f t="shared" si="72"/>
        <v/>
      </c>
    </row>
    <row r="1519" spans="6:31" x14ac:dyDescent="0.25">
      <c r="F1519" s="33" t="str">
        <f>IFERROR(VLOOKUP(D1519,'Tabelas auxiliares'!$A$3:$B$62,2,FALSE),"")</f>
        <v/>
      </c>
      <c r="G1519" s="33" t="str">
        <f>IFERROR(VLOOKUP($B1519,'Tabelas auxiliares'!$A$66:$C$106,2,FALSE),"")</f>
        <v/>
      </c>
      <c r="H1519" s="33" t="str">
        <f>IFERROR(VLOOKUP($B1519,'Tabelas auxiliares'!$A$66:$C$106,3,FALSE),"")</f>
        <v/>
      </c>
      <c r="Y1519" s="33" t="str">
        <f t="shared" si="73"/>
        <v/>
      </c>
      <c r="Z1519" s="33" t="str">
        <f>IF(T1519="","",IF(AND(T1519&lt;&gt;'Tabelas auxiliares'!$B$240,T1519&lt;&gt;'Tabelas auxiliares'!$B$241,T1519&lt;&gt;'Tabelas auxiliares'!$C$240,T1519&lt;&gt;'Tabelas auxiliares'!$C$241,T1519&lt;&gt;'Tabelas auxiliares'!$D$240),"FOLHA DE PESSOAL",IF(Y1519='Tabelas auxiliares'!$A$241,"CUSTEIO",IF(Y1519='Tabelas auxiliares'!$A$240,"INVESTIMENTO","ERRO - VERIFICAR"))))</f>
        <v/>
      </c>
      <c r="AA1519" s="46" t="str">
        <f t="shared" si="74"/>
        <v/>
      </c>
      <c r="AB1519" s="206"/>
      <c r="AC1519" s="206"/>
      <c r="AD1519" s="26"/>
      <c r="AE1519" s="54" t="str">
        <f t="shared" si="72"/>
        <v/>
      </c>
    </row>
    <row r="1520" spans="6:31" x14ac:dyDescent="0.25">
      <c r="F1520" s="33" t="str">
        <f>IFERROR(VLOOKUP(D1520,'Tabelas auxiliares'!$A$3:$B$62,2,FALSE),"")</f>
        <v/>
      </c>
      <c r="G1520" s="33" t="str">
        <f>IFERROR(VLOOKUP($B1520,'Tabelas auxiliares'!$A$66:$C$106,2,FALSE),"")</f>
        <v/>
      </c>
      <c r="H1520" s="33" t="str">
        <f>IFERROR(VLOOKUP($B1520,'Tabelas auxiliares'!$A$66:$C$106,3,FALSE),"")</f>
        <v/>
      </c>
      <c r="Y1520" s="33" t="str">
        <f t="shared" si="73"/>
        <v/>
      </c>
      <c r="Z1520" s="33" t="str">
        <f>IF(T1520="","",IF(AND(T1520&lt;&gt;'Tabelas auxiliares'!$B$240,T1520&lt;&gt;'Tabelas auxiliares'!$B$241,T1520&lt;&gt;'Tabelas auxiliares'!$C$240,T1520&lt;&gt;'Tabelas auxiliares'!$C$241,T1520&lt;&gt;'Tabelas auxiliares'!$D$240),"FOLHA DE PESSOAL",IF(Y1520='Tabelas auxiliares'!$A$241,"CUSTEIO",IF(Y1520='Tabelas auxiliares'!$A$240,"INVESTIMENTO","ERRO - VERIFICAR"))))</f>
        <v/>
      </c>
      <c r="AA1520" s="46" t="str">
        <f t="shared" si="74"/>
        <v/>
      </c>
      <c r="AB1520" s="206"/>
      <c r="AC1520" s="206"/>
      <c r="AD1520" s="26"/>
      <c r="AE1520" s="54" t="str">
        <f t="shared" si="72"/>
        <v/>
      </c>
    </row>
    <row r="1521" spans="6:31" x14ac:dyDescent="0.25">
      <c r="F1521" s="33" t="str">
        <f>IFERROR(VLOOKUP(D1521,'Tabelas auxiliares'!$A$3:$B$62,2,FALSE),"")</f>
        <v/>
      </c>
      <c r="G1521" s="33" t="str">
        <f>IFERROR(VLOOKUP($B1521,'Tabelas auxiliares'!$A$66:$C$106,2,FALSE),"")</f>
        <v/>
      </c>
      <c r="H1521" s="33" t="str">
        <f>IFERROR(VLOOKUP($B1521,'Tabelas auxiliares'!$A$66:$C$106,3,FALSE),"")</f>
        <v/>
      </c>
      <c r="Y1521" s="33" t="str">
        <f t="shared" si="73"/>
        <v/>
      </c>
      <c r="Z1521" s="33" t="str">
        <f>IF(T1521="","",IF(AND(T1521&lt;&gt;'Tabelas auxiliares'!$B$240,T1521&lt;&gt;'Tabelas auxiliares'!$B$241,T1521&lt;&gt;'Tabelas auxiliares'!$C$240,T1521&lt;&gt;'Tabelas auxiliares'!$C$241,T1521&lt;&gt;'Tabelas auxiliares'!$D$240),"FOLHA DE PESSOAL",IF(Y1521='Tabelas auxiliares'!$A$241,"CUSTEIO",IF(Y1521='Tabelas auxiliares'!$A$240,"INVESTIMENTO","ERRO - VERIFICAR"))))</f>
        <v/>
      </c>
      <c r="AA1521" s="46" t="str">
        <f t="shared" si="74"/>
        <v/>
      </c>
      <c r="AB1521" s="206"/>
      <c r="AC1521" s="206"/>
      <c r="AD1521" s="26"/>
      <c r="AE1521" s="54" t="str">
        <f t="shared" si="72"/>
        <v/>
      </c>
    </row>
    <row r="1522" spans="6:31" x14ac:dyDescent="0.25">
      <c r="F1522" s="33" t="str">
        <f>IFERROR(VLOOKUP(D1522,'Tabelas auxiliares'!$A$3:$B$62,2,FALSE),"")</f>
        <v/>
      </c>
      <c r="G1522" s="33" t="str">
        <f>IFERROR(VLOOKUP($B1522,'Tabelas auxiliares'!$A$66:$C$106,2,FALSE),"")</f>
        <v/>
      </c>
      <c r="H1522" s="33" t="str">
        <f>IFERROR(VLOOKUP($B1522,'Tabelas auxiliares'!$A$66:$C$106,3,FALSE),"")</f>
        <v/>
      </c>
      <c r="Y1522" s="33" t="str">
        <f t="shared" si="73"/>
        <v/>
      </c>
      <c r="Z1522" s="33" t="str">
        <f>IF(T1522="","",IF(AND(T1522&lt;&gt;'Tabelas auxiliares'!$B$240,T1522&lt;&gt;'Tabelas auxiliares'!$B$241,T1522&lt;&gt;'Tabelas auxiliares'!$C$240,T1522&lt;&gt;'Tabelas auxiliares'!$C$241,T1522&lt;&gt;'Tabelas auxiliares'!$D$240),"FOLHA DE PESSOAL",IF(Y1522='Tabelas auxiliares'!$A$241,"CUSTEIO",IF(Y1522='Tabelas auxiliares'!$A$240,"INVESTIMENTO","ERRO - VERIFICAR"))))</f>
        <v/>
      </c>
      <c r="AA1522" s="46" t="str">
        <f t="shared" si="74"/>
        <v/>
      </c>
      <c r="AB1522" s="206"/>
      <c r="AC1522" s="206"/>
      <c r="AD1522" s="26"/>
      <c r="AE1522" s="54" t="str">
        <f t="shared" si="72"/>
        <v/>
      </c>
    </row>
    <row r="1523" spans="6:31" x14ac:dyDescent="0.25">
      <c r="F1523" s="33" t="str">
        <f>IFERROR(VLOOKUP(D1523,'Tabelas auxiliares'!$A$3:$B$62,2,FALSE),"")</f>
        <v/>
      </c>
      <c r="G1523" s="33" t="str">
        <f>IFERROR(VLOOKUP($B1523,'Tabelas auxiliares'!$A$66:$C$106,2,FALSE),"")</f>
        <v/>
      </c>
      <c r="H1523" s="33" t="str">
        <f>IFERROR(VLOOKUP($B1523,'Tabelas auxiliares'!$A$66:$C$106,3,FALSE),"")</f>
        <v/>
      </c>
      <c r="Y1523" s="33" t="str">
        <f t="shared" si="73"/>
        <v/>
      </c>
      <c r="Z1523" s="33" t="str">
        <f>IF(T1523="","",IF(AND(T1523&lt;&gt;'Tabelas auxiliares'!$B$240,T1523&lt;&gt;'Tabelas auxiliares'!$B$241,T1523&lt;&gt;'Tabelas auxiliares'!$C$240,T1523&lt;&gt;'Tabelas auxiliares'!$C$241,T1523&lt;&gt;'Tabelas auxiliares'!$D$240),"FOLHA DE PESSOAL",IF(Y1523='Tabelas auxiliares'!$A$241,"CUSTEIO",IF(Y1523='Tabelas auxiliares'!$A$240,"INVESTIMENTO","ERRO - VERIFICAR"))))</f>
        <v/>
      </c>
      <c r="AA1523" s="46" t="str">
        <f t="shared" si="74"/>
        <v/>
      </c>
      <c r="AB1523" s="206"/>
      <c r="AC1523" s="206"/>
      <c r="AD1523" s="26"/>
      <c r="AE1523" s="54" t="str">
        <f t="shared" si="72"/>
        <v/>
      </c>
    </row>
    <row r="1524" spans="6:31" x14ac:dyDescent="0.25">
      <c r="F1524" s="33" t="str">
        <f>IFERROR(VLOOKUP(D1524,'Tabelas auxiliares'!$A$3:$B$62,2,FALSE),"")</f>
        <v/>
      </c>
      <c r="G1524" s="33" t="str">
        <f>IFERROR(VLOOKUP($B1524,'Tabelas auxiliares'!$A$66:$C$106,2,FALSE),"")</f>
        <v/>
      </c>
      <c r="H1524" s="33" t="str">
        <f>IFERROR(VLOOKUP($B1524,'Tabelas auxiliares'!$A$66:$C$106,3,FALSE),"")</f>
        <v/>
      </c>
      <c r="Y1524" s="33" t="str">
        <f t="shared" si="73"/>
        <v/>
      </c>
      <c r="Z1524" s="33" t="str">
        <f>IF(T1524="","",IF(AND(T1524&lt;&gt;'Tabelas auxiliares'!$B$240,T1524&lt;&gt;'Tabelas auxiliares'!$B$241,T1524&lt;&gt;'Tabelas auxiliares'!$C$240,T1524&lt;&gt;'Tabelas auxiliares'!$C$241,T1524&lt;&gt;'Tabelas auxiliares'!$D$240),"FOLHA DE PESSOAL",IF(Y1524='Tabelas auxiliares'!$A$241,"CUSTEIO",IF(Y1524='Tabelas auxiliares'!$A$240,"INVESTIMENTO","ERRO - VERIFICAR"))))</f>
        <v/>
      </c>
      <c r="AA1524" s="46" t="str">
        <f t="shared" si="74"/>
        <v/>
      </c>
      <c r="AB1524" s="206"/>
      <c r="AC1524" s="206"/>
      <c r="AD1524" s="26"/>
      <c r="AE1524" s="54" t="str">
        <f t="shared" si="72"/>
        <v/>
      </c>
    </row>
    <row r="1525" spans="6:31" x14ac:dyDescent="0.25">
      <c r="F1525" s="33" t="str">
        <f>IFERROR(VLOOKUP(D1525,'Tabelas auxiliares'!$A$3:$B$62,2,FALSE),"")</f>
        <v/>
      </c>
      <c r="G1525" s="33" t="str">
        <f>IFERROR(VLOOKUP($B1525,'Tabelas auxiliares'!$A$66:$C$106,2,FALSE),"")</f>
        <v/>
      </c>
      <c r="H1525" s="33" t="str">
        <f>IFERROR(VLOOKUP($B1525,'Tabelas auxiliares'!$A$66:$C$106,3,FALSE),"")</f>
        <v/>
      </c>
      <c r="Y1525" s="33" t="str">
        <f t="shared" si="73"/>
        <v/>
      </c>
      <c r="Z1525" s="33" t="str">
        <f>IF(T1525="","",IF(AND(T1525&lt;&gt;'Tabelas auxiliares'!$B$240,T1525&lt;&gt;'Tabelas auxiliares'!$B$241,T1525&lt;&gt;'Tabelas auxiliares'!$C$240,T1525&lt;&gt;'Tabelas auxiliares'!$C$241,T1525&lt;&gt;'Tabelas auxiliares'!$D$240),"FOLHA DE PESSOAL",IF(Y1525='Tabelas auxiliares'!$A$241,"CUSTEIO",IF(Y1525='Tabelas auxiliares'!$A$240,"INVESTIMENTO","ERRO - VERIFICAR"))))</f>
        <v/>
      </c>
      <c r="AA1525" s="46" t="str">
        <f t="shared" si="74"/>
        <v/>
      </c>
      <c r="AB1525" s="206"/>
      <c r="AC1525" s="206"/>
      <c r="AD1525" s="26"/>
      <c r="AE1525" s="54" t="str">
        <f t="shared" si="72"/>
        <v/>
      </c>
    </row>
    <row r="1526" spans="6:31" x14ac:dyDescent="0.25">
      <c r="F1526" s="33" t="str">
        <f>IFERROR(VLOOKUP(D1526,'Tabelas auxiliares'!$A$3:$B$62,2,FALSE),"")</f>
        <v/>
      </c>
      <c r="G1526" s="33" t="str">
        <f>IFERROR(VLOOKUP($B1526,'Tabelas auxiliares'!$A$66:$C$106,2,FALSE),"")</f>
        <v/>
      </c>
      <c r="H1526" s="33" t="str">
        <f>IFERROR(VLOOKUP($B1526,'Tabelas auxiliares'!$A$66:$C$106,3,FALSE),"")</f>
        <v/>
      </c>
      <c r="Y1526" s="33" t="str">
        <f t="shared" si="73"/>
        <v/>
      </c>
      <c r="Z1526" s="33" t="str">
        <f>IF(T1526="","",IF(AND(T1526&lt;&gt;'Tabelas auxiliares'!$B$240,T1526&lt;&gt;'Tabelas auxiliares'!$B$241,T1526&lt;&gt;'Tabelas auxiliares'!$C$240,T1526&lt;&gt;'Tabelas auxiliares'!$C$241,T1526&lt;&gt;'Tabelas auxiliares'!$D$240),"FOLHA DE PESSOAL",IF(Y1526='Tabelas auxiliares'!$A$241,"CUSTEIO",IF(Y1526='Tabelas auxiliares'!$A$240,"INVESTIMENTO","ERRO - VERIFICAR"))))</f>
        <v/>
      </c>
      <c r="AA1526" s="46" t="str">
        <f t="shared" si="74"/>
        <v/>
      </c>
      <c r="AB1526" s="206"/>
      <c r="AC1526" s="206"/>
      <c r="AD1526" s="26"/>
      <c r="AE1526" s="54" t="str">
        <f t="shared" si="72"/>
        <v/>
      </c>
    </row>
    <row r="1527" spans="6:31" x14ac:dyDescent="0.25">
      <c r="F1527" s="33" t="str">
        <f>IFERROR(VLOOKUP(D1527,'Tabelas auxiliares'!$A$3:$B$62,2,FALSE),"")</f>
        <v/>
      </c>
      <c r="G1527" s="33" t="str">
        <f>IFERROR(VLOOKUP($B1527,'Tabelas auxiliares'!$A$66:$C$106,2,FALSE),"")</f>
        <v/>
      </c>
      <c r="H1527" s="33" t="str">
        <f>IFERROR(VLOOKUP($B1527,'Tabelas auxiliares'!$A$66:$C$106,3,FALSE),"")</f>
        <v/>
      </c>
      <c r="Y1527" s="33" t="str">
        <f t="shared" si="73"/>
        <v/>
      </c>
      <c r="Z1527" s="33" t="str">
        <f>IF(T1527="","",IF(AND(T1527&lt;&gt;'Tabelas auxiliares'!$B$240,T1527&lt;&gt;'Tabelas auxiliares'!$B$241,T1527&lt;&gt;'Tabelas auxiliares'!$C$240,T1527&lt;&gt;'Tabelas auxiliares'!$C$241,T1527&lt;&gt;'Tabelas auxiliares'!$D$240),"FOLHA DE PESSOAL",IF(Y1527='Tabelas auxiliares'!$A$241,"CUSTEIO",IF(Y1527='Tabelas auxiliares'!$A$240,"INVESTIMENTO","ERRO - VERIFICAR"))))</f>
        <v/>
      </c>
      <c r="AA1527" s="46" t="str">
        <f t="shared" si="74"/>
        <v/>
      </c>
      <c r="AB1527" s="206"/>
      <c r="AC1527" s="206"/>
      <c r="AD1527" s="26"/>
      <c r="AE1527" s="54" t="str">
        <f t="shared" si="72"/>
        <v/>
      </c>
    </row>
    <row r="1528" spans="6:31" x14ac:dyDescent="0.25">
      <c r="F1528" s="33" t="str">
        <f>IFERROR(VLOOKUP(D1528,'Tabelas auxiliares'!$A$3:$B$62,2,FALSE),"")</f>
        <v/>
      </c>
      <c r="G1528" s="33" t="str">
        <f>IFERROR(VLOOKUP($B1528,'Tabelas auxiliares'!$A$66:$C$106,2,FALSE),"")</f>
        <v/>
      </c>
      <c r="H1528" s="33" t="str">
        <f>IFERROR(VLOOKUP($B1528,'Tabelas auxiliares'!$A$66:$C$106,3,FALSE),"")</f>
        <v/>
      </c>
      <c r="Y1528" s="33" t="str">
        <f t="shared" si="73"/>
        <v/>
      </c>
      <c r="Z1528" s="33" t="str">
        <f>IF(T1528="","",IF(AND(T1528&lt;&gt;'Tabelas auxiliares'!$B$240,T1528&lt;&gt;'Tabelas auxiliares'!$B$241,T1528&lt;&gt;'Tabelas auxiliares'!$C$240,T1528&lt;&gt;'Tabelas auxiliares'!$C$241,T1528&lt;&gt;'Tabelas auxiliares'!$D$240),"FOLHA DE PESSOAL",IF(Y1528='Tabelas auxiliares'!$A$241,"CUSTEIO",IF(Y1528='Tabelas auxiliares'!$A$240,"INVESTIMENTO","ERRO - VERIFICAR"))))</f>
        <v/>
      </c>
      <c r="AA1528" s="46" t="str">
        <f t="shared" si="74"/>
        <v/>
      </c>
      <c r="AB1528" s="206"/>
      <c r="AC1528" s="206"/>
      <c r="AD1528" s="26"/>
      <c r="AE1528" s="54" t="str">
        <f t="shared" si="72"/>
        <v/>
      </c>
    </row>
    <row r="1529" spans="6:31" x14ac:dyDescent="0.25">
      <c r="F1529" s="33" t="str">
        <f>IFERROR(VLOOKUP(D1529,'Tabelas auxiliares'!$A$3:$B$62,2,FALSE),"")</f>
        <v/>
      </c>
      <c r="G1529" s="33" t="str">
        <f>IFERROR(VLOOKUP($B1529,'Tabelas auxiliares'!$A$66:$C$106,2,FALSE),"")</f>
        <v/>
      </c>
      <c r="H1529" s="33" t="str">
        <f>IFERROR(VLOOKUP($B1529,'Tabelas auxiliares'!$A$66:$C$106,3,FALSE),"")</f>
        <v/>
      </c>
      <c r="Y1529" s="33" t="str">
        <f t="shared" si="73"/>
        <v/>
      </c>
      <c r="Z1529" s="33" t="str">
        <f>IF(T1529="","",IF(AND(T1529&lt;&gt;'Tabelas auxiliares'!$B$240,T1529&lt;&gt;'Tabelas auxiliares'!$B$241,T1529&lt;&gt;'Tabelas auxiliares'!$C$240,T1529&lt;&gt;'Tabelas auxiliares'!$C$241,T1529&lt;&gt;'Tabelas auxiliares'!$D$240),"FOLHA DE PESSOAL",IF(Y1529='Tabelas auxiliares'!$A$241,"CUSTEIO",IF(Y1529='Tabelas auxiliares'!$A$240,"INVESTIMENTO","ERRO - VERIFICAR"))))</f>
        <v/>
      </c>
      <c r="AA1529" s="46" t="str">
        <f t="shared" si="74"/>
        <v/>
      </c>
      <c r="AB1529" s="206"/>
      <c r="AC1529" s="206"/>
      <c r="AD1529" s="26"/>
      <c r="AE1529" s="54" t="str">
        <f t="shared" si="72"/>
        <v/>
      </c>
    </row>
    <row r="1530" spans="6:31" x14ac:dyDescent="0.25">
      <c r="F1530" s="33" t="str">
        <f>IFERROR(VLOOKUP(D1530,'Tabelas auxiliares'!$A$3:$B$62,2,FALSE),"")</f>
        <v/>
      </c>
      <c r="G1530" s="33" t="str">
        <f>IFERROR(VLOOKUP($B1530,'Tabelas auxiliares'!$A$66:$C$106,2,FALSE),"")</f>
        <v/>
      </c>
      <c r="H1530" s="33" t="str">
        <f>IFERROR(VLOOKUP($B1530,'Tabelas auxiliares'!$A$66:$C$106,3,FALSE),"")</f>
        <v/>
      </c>
      <c r="Y1530" s="33" t="str">
        <f t="shared" si="73"/>
        <v/>
      </c>
      <c r="Z1530" s="33" t="str">
        <f>IF(T1530="","",IF(AND(T1530&lt;&gt;'Tabelas auxiliares'!$B$240,T1530&lt;&gt;'Tabelas auxiliares'!$B$241,T1530&lt;&gt;'Tabelas auxiliares'!$C$240,T1530&lt;&gt;'Tabelas auxiliares'!$C$241,T1530&lt;&gt;'Tabelas auxiliares'!$D$240),"FOLHA DE PESSOAL",IF(Y1530='Tabelas auxiliares'!$A$241,"CUSTEIO",IF(Y1530='Tabelas auxiliares'!$A$240,"INVESTIMENTO","ERRO - VERIFICAR"))))</f>
        <v/>
      </c>
      <c r="AA1530" s="46" t="str">
        <f t="shared" si="74"/>
        <v/>
      </c>
      <c r="AB1530" s="206"/>
      <c r="AC1530" s="206"/>
      <c r="AD1530" s="26"/>
      <c r="AE1530" s="54" t="str">
        <f t="shared" si="72"/>
        <v/>
      </c>
    </row>
    <row r="1531" spans="6:31" x14ac:dyDescent="0.25">
      <c r="F1531" s="33" t="str">
        <f>IFERROR(VLOOKUP(D1531,'Tabelas auxiliares'!$A$3:$B$62,2,FALSE),"")</f>
        <v/>
      </c>
      <c r="G1531" s="33" t="str">
        <f>IFERROR(VLOOKUP($B1531,'Tabelas auxiliares'!$A$66:$C$106,2,FALSE),"")</f>
        <v/>
      </c>
      <c r="H1531" s="33" t="str">
        <f>IFERROR(VLOOKUP($B1531,'Tabelas auxiliares'!$A$66:$C$106,3,FALSE),"")</f>
        <v/>
      </c>
      <c r="Y1531" s="33" t="str">
        <f t="shared" si="73"/>
        <v/>
      </c>
      <c r="Z1531" s="33" t="str">
        <f>IF(T1531="","",IF(AND(T1531&lt;&gt;'Tabelas auxiliares'!$B$240,T1531&lt;&gt;'Tabelas auxiliares'!$B$241,T1531&lt;&gt;'Tabelas auxiliares'!$C$240,T1531&lt;&gt;'Tabelas auxiliares'!$C$241,T1531&lt;&gt;'Tabelas auxiliares'!$D$240),"FOLHA DE PESSOAL",IF(Y1531='Tabelas auxiliares'!$A$241,"CUSTEIO",IF(Y1531='Tabelas auxiliares'!$A$240,"INVESTIMENTO","ERRO - VERIFICAR"))))</f>
        <v/>
      </c>
      <c r="AA1531" s="46" t="str">
        <f t="shared" si="74"/>
        <v/>
      </c>
      <c r="AB1531" s="206"/>
      <c r="AC1531" s="206"/>
      <c r="AD1531" s="26"/>
      <c r="AE1531" s="54" t="str">
        <f t="shared" si="72"/>
        <v/>
      </c>
    </row>
    <row r="1532" spans="6:31" x14ac:dyDescent="0.25">
      <c r="F1532" s="33" t="str">
        <f>IFERROR(VLOOKUP(D1532,'Tabelas auxiliares'!$A$3:$B$62,2,FALSE),"")</f>
        <v/>
      </c>
      <c r="G1532" s="33" t="str">
        <f>IFERROR(VLOOKUP($B1532,'Tabelas auxiliares'!$A$66:$C$106,2,FALSE),"")</f>
        <v/>
      </c>
      <c r="H1532" s="33" t="str">
        <f>IFERROR(VLOOKUP($B1532,'Tabelas auxiliares'!$A$66:$C$106,3,FALSE),"")</f>
        <v/>
      </c>
      <c r="Y1532" s="33" t="str">
        <f t="shared" si="73"/>
        <v/>
      </c>
      <c r="Z1532" s="33" t="str">
        <f>IF(T1532="","",IF(AND(T1532&lt;&gt;'Tabelas auxiliares'!$B$240,T1532&lt;&gt;'Tabelas auxiliares'!$B$241,T1532&lt;&gt;'Tabelas auxiliares'!$C$240,T1532&lt;&gt;'Tabelas auxiliares'!$C$241,T1532&lt;&gt;'Tabelas auxiliares'!$D$240),"FOLHA DE PESSOAL",IF(Y1532='Tabelas auxiliares'!$A$241,"CUSTEIO",IF(Y1532='Tabelas auxiliares'!$A$240,"INVESTIMENTO","ERRO - VERIFICAR"))))</f>
        <v/>
      </c>
      <c r="AA1532" s="46" t="str">
        <f t="shared" si="74"/>
        <v/>
      </c>
      <c r="AB1532" s="206"/>
      <c r="AC1532" s="206"/>
      <c r="AD1532" s="26"/>
      <c r="AE1532" s="54" t="str">
        <f t="shared" si="72"/>
        <v/>
      </c>
    </row>
    <row r="1533" spans="6:31" x14ac:dyDescent="0.25">
      <c r="F1533" s="33" t="str">
        <f>IFERROR(VLOOKUP(D1533,'Tabelas auxiliares'!$A$3:$B$62,2,FALSE),"")</f>
        <v/>
      </c>
      <c r="G1533" s="33" t="str">
        <f>IFERROR(VLOOKUP($B1533,'Tabelas auxiliares'!$A$66:$C$106,2,FALSE),"")</f>
        <v/>
      </c>
      <c r="H1533" s="33" t="str">
        <f>IFERROR(VLOOKUP($B1533,'Tabelas auxiliares'!$A$66:$C$106,3,FALSE),"")</f>
        <v/>
      </c>
      <c r="Y1533" s="33" t="str">
        <f t="shared" si="73"/>
        <v/>
      </c>
      <c r="Z1533" s="33" t="str">
        <f>IF(T1533="","",IF(AND(T1533&lt;&gt;'Tabelas auxiliares'!$B$240,T1533&lt;&gt;'Tabelas auxiliares'!$B$241,T1533&lt;&gt;'Tabelas auxiliares'!$C$240,T1533&lt;&gt;'Tabelas auxiliares'!$C$241,T1533&lt;&gt;'Tabelas auxiliares'!$D$240),"FOLHA DE PESSOAL",IF(Y1533='Tabelas auxiliares'!$A$241,"CUSTEIO",IF(Y1533='Tabelas auxiliares'!$A$240,"INVESTIMENTO","ERRO - VERIFICAR"))))</f>
        <v/>
      </c>
      <c r="AA1533" s="46" t="str">
        <f t="shared" si="74"/>
        <v/>
      </c>
      <c r="AB1533" s="206"/>
      <c r="AC1533" s="206"/>
      <c r="AD1533" s="26"/>
      <c r="AE1533" s="54" t="str">
        <f t="shared" si="72"/>
        <v/>
      </c>
    </row>
    <row r="1534" spans="6:31" x14ac:dyDescent="0.25">
      <c r="F1534" s="33" t="str">
        <f>IFERROR(VLOOKUP(D1534,'Tabelas auxiliares'!$A$3:$B$62,2,FALSE),"")</f>
        <v/>
      </c>
      <c r="G1534" s="33" t="str">
        <f>IFERROR(VLOOKUP($B1534,'Tabelas auxiliares'!$A$66:$C$106,2,FALSE),"")</f>
        <v/>
      </c>
      <c r="H1534" s="33" t="str">
        <f>IFERROR(VLOOKUP($B1534,'Tabelas auxiliares'!$A$66:$C$106,3,FALSE),"")</f>
        <v/>
      </c>
      <c r="Y1534" s="33" t="str">
        <f t="shared" si="73"/>
        <v/>
      </c>
      <c r="Z1534" s="33" t="str">
        <f>IF(T1534="","",IF(AND(T1534&lt;&gt;'Tabelas auxiliares'!$B$240,T1534&lt;&gt;'Tabelas auxiliares'!$B$241,T1534&lt;&gt;'Tabelas auxiliares'!$C$240,T1534&lt;&gt;'Tabelas auxiliares'!$C$241,T1534&lt;&gt;'Tabelas auxiliares'!$D$240),"FOLHA DE PESSOAL",IF(Y1534='Tabelas auxiliares'!$A$241,"CUSTEIO",IF(Y1534='Tabelas auxiliares'!$A$240,"INVESTIMENTO","ERRO - VERIFICAR"))))</f>
        <v/>
      </c>
      <c r="AA1534" s="46" t="str">
        <f t="shared" si="74"/>
        <v/>
      </c>
      <c r="AB1534" s="206"/>
      <c r="AC1534" s="206"/>
      <c r="AD1534" s="26"/>
      <c r="AE1534" s="54" t="str">
        <f t="shared" si="72"/>
        <v/>
      </c>
    </row>
    <row r="1535" spans="6:31" x14ac:dyDescent="0.25">
      <c r="F1535" s="33" t="str">
        <f>IFERROR(VLOOKUP(D1535,'Tabelas auxiliares'!$A$3:$B$62,2,FALSE),"")</f>
        <v/>
      </c>
      <c r="G1535" s="33" t="str">
        <f>IFERROR(VLOOKUP($B1535,'Tabelas auxiliares'!$A$66:$C$106,2,FALSE),"")</f>
        <v/>
      </c>
      <c r="H1535" s="33" t="str">
        <f>IFERROR(VLOOKUP($B1535,'Tabelas auxiliares'!$A$66:$C$106,3,FALSE),"")</f>
        <v/>
      </c>
      <c r="Y1535" s="33" t="str">
        <f t="shared" si="73"/>
        <v/>
      </c>
      <c r="Z1535" s="33" t="str">
        <f>IF(T1535="","",IF(AND(T1535&lt;&gt;'Tabelas auxiliares'!$B$240,T1535&lt;&gt;'Tabelas auxiliares'!$B$241,T1535&lt;&gt;'Tabelas auxiliares'!$C$240,T1535&lt;&gt;'Tabelas auxiliares'!$C$241,T1535&lt;&gt;'Tabelas auxiliares'!$D$240),"FOLHA DE PESSOAL",IF(Y1535='Tabelas auxiliares'!$A$241,"CUSTEIO",IF(Y1535='Tabelas auxiliares'!$A$240,"INVESTIMENTO","ERRO - VERIFICAR"))))</f>
        <v/>
      </c>
      <c r="AA1535" s="46" t="str">
        <f t="shared" si="74"/>
        <v/>
      </c>
      <c r="AB1535" s="206"/>
      <c r="AC1535" s="206"/>
      <c r="AD1535" s="26"/>
      <c r="AE1535" s="54" t="str">
        <f t="shared" si="72"/>
        <v/>
      </c>
    </row>
    <row r="1536" spans="6:31" x14ac:dyDescent="0.25">
      <c r="F1536" s="33" t="str">
        <f>IFERROR(VLOOKUP(D1536,'Tabelas auxiliares'!$A$3:$B$62,2,FALSE),"")</f>
        <v/>
      </c>
      <c r="G1536" s="33" t="str">
        <f>IFERROR(VLOOKUP($B1536,'Tabelas auxiliares'!$A$66:$C$106,2,FALSE),"")</f>
        <v/>
      </c>
      <c r="H1536" s="33" t="str">
        <f>IFERROR(VLOOKUP($B1536,'Tabelas auxiliares'!$A$66:$C$106,3,FALSE),"")</f>
        <v/>
      </c>
      <c r="Y1536" s="33" t="str">
        <f t="shared" si="73"/>
        <v/>
      </c>
      <c r="Z1536" s="33" t="str">
        <f>IF(T1536="","",IF(AND(T1536&lt;&gt;'Tabelas auxiliares'!$B$240,T1536&lt;&gt;'Tabelas auxiliares'!$B$241,T1536&lt;&gt;'Tabelas auxiliares'!$C$240,T1536&lt;&gt;'Tabelas auxiliares'!$C$241,T1536&lt;&gt;'Tabelas auxiliares'!$D$240),"FOLHA DE PESSOAL",IF(Y1536='Tabelas auxiliares'!$A$241,"CUSTEIO",IF(Y1536='Tabelas auxiliares'!$A$240,"INVESTIMENTO","ERRO - VERIFICAR"))))</f>
        <v/>
      </c>
      <c r="AA1536" s="46" t="str">
        <f t="shared" si="74"/>
        <v/>
      </c>
      <c r="AB1536" s="206"/>
      <c r="AC1536" s="206"/>
      <c r="AD1536" s="26"/>
      <c r="AE1536" s="54" t="str">
        <f t="shared" si="72"/>
        <v/>
      </c>
    </row>
    <row r="1537" spans="6:31" x14ac:dyDescent="0.25">
      <c r="F1537" s="33" t="str">
        <f>IFERROR(VLOOKUP(D1537,'Tabelas auxiliares'!$A$3:$B$62,2,FALSE),"")</f>
        <v/>
      </c>
      <c r="G1537" s="33" t="str">
        <f>IFERROR(VLOOKUP($B1537,'Tabelas auxiliares'!$A$66:$C$106,2,FALSE),"")</f>
        <v/>
      </c>
      <c r="H1537" s="33" t="str">
        <f>IFERROR(VLOOKUP($B1537,'Tabelas auxiliares'!$A$66:$C$106,3,FALSE),"")</f>
        <v/>
      </c>
      <c r="Y1537" s="33" t="str">
        <f t="shared" si="73"/>
        <v/>
      </c>
      <c r="Z1537" s="33" t="str">
        <f>IF(T1537="","",IF(AND(T1537&lt;&gt;'Tabelas auxiliares'!$B$240,T1537&lt;&gt;'Tabelas auxiliares'!$B$241,T1537&lt;&gt;'Tabelas auxiliares'!$C$240,T1537&lt;&gt;'Tabelas auxiliares'!$C$241,T1537&lt;&gt;'Tabelas auxiliares'!$D$240),"FOLHA DE PESSOAL",IF(Y1537='Tabelas auxiliares'!$A$241,"CUSTEIO",IF(Y1537='Tabelas auxiliares'!$A$240,"INVESTIMENTO","ERRO - VERIFICAR"))))</f>
        <v/>
      </c>
      <c r="AA1537" s="46" t="str">
        <f t="shared" si="74"/>
        <v/>
      </c>
      <c r="AB1537" s="206"/>
      <c r="AC1537" s="206"/>
      <c r="AD1537" s="26"/>
      <c r="AE1537" s="54" t="str">
        <f t="shared" si="72"/>
        <v/>
      </c>
    </row>
    <row r="1538" spans="6:31" x14ac:dyDescent="0.25">
      <c r="F1538" s="33" t="str">
        <f>IFERROR(VLOOKUP(D1538,'Tabelas auxiliares'!$A$3:$B$62,2,FALSE),"")</f>
        <v/>
      </c>
      <c r="G1538" s="33" t="str">
        <f>IFERROR(VLOOKUP($B1538,'Tabelas auxiliares'!$A$66:$C$106,2,FALSE),"")</f>
        <v/>
      </c>
      <c r="H1538" s="33" t="str">
        <f>IFERROR(VLOOKUP($B1538,'Tabelas auxiliares'!$A$66:$C$106,3,FALSE),"")</f>
        <v/>
      </c>
      <c r="Y1538" s="33" t="str">
        <f t="shared" si="73"/>
        <v/>
      </c>
      <c r="Z1538" s="33" t="str">
        <f>IF(T1538="","",IF(AND(T1538&lt;&gt;'Tabelas auxiliares'!$B$240,T1538&lt;&gt;'Tabelas auxiliares'!$B$241,T1538&lt;&gt;'Tabelas auxiliares'!$C$240,T1538&lt;&gt;'Tabelas auxiliares'!$C$241,T1538&lt;&gt;'Tabelas auxiliares'!$D$240),"FOLHA DE PESSOAL",IF(Y1538='Tabelas auxiliares'!$A$241,"CUSTEIO",IF(Y1538='Tabelas auxiliares'!$A$240,"INVESTIMENTO","ERRO - VERIFICAR"))))</f>
        <v/>
      </c>
      <c r="AA1538" s="46" t="str">
        <f t="shared" si="74"/>
        <v/>
      </c>
      <c r="AB1538" s="206"/>
      <c r="AC1538" s="206"/>
      <c r="AD1538" s="26"/>
      <c r="AE1538" s="54" t="str">
        <f t="shared" si="72"/>
        <v/>
      </c>
    </row>
    <row r="1539" spans="6:31" x14ac:dyDescent="0.25">
      <c r="F1539" s="33" t="str">
        <f>IFERROR(VLOOKUP(D1539,'Tabelas auxiliares'!$A$3:$B$62,2,FALSE),"")</f>
        <v/>
      </c>
      <c r="G1539" s="33" t="str">
        <f>IFERROR(VLOOKUP($B1539,'Tabelas auxiliares'!$A$66:$C$106,2,FALSE),"")</f>
        <v/>
      </c>
      <c r="H1539" s="33" t="str">
        <f>IFERROR(VLOOKUP($B1539,'Tabelas auxiliares'!$A$66:$C$106,3,FALSE),"")</f>
        <v/>
      </c>
      <c r="Y1539" s="33" t="str">
        <f t="shared" si="73"/>
        <v/>
      </c>
      <c r="Z1539" s="33" t="str">
        <f>IF(T1539="","",IF(AND(T1539&lt;&gt;'Tabelas auxiliares'!$B$240,T1539&lt;&gt;'Tabelas auxiliares'!$B$241,T1539&lt;&gt;'Tabelas auxiliares'!$C$240,T1539&lt;&gt;'Tabelas auxiliares'!$C$241,T1539&lt;&gt;'Tabelas auxiliares'!$D$240),"FOLHA DE PESSOAL",IF(Y1539='Tabelas auxiliares'!$A$241,"CUSTEIO",IF(Y1539='Tabelas auxiliares'!$A$240,"INVESTIMENTO","ERRO - VERIFICAR"))))</f>
        <v/>
      </c>
      <c r="AA1539" s="46" t="str">
        <f t="shared" si="74"/>
        <v/>
      </c>
      <c r="AB1539" s="206"/>
      <c r="AC1539" s="206"/>
      <c r="AD1539" s="26"/>
      <c r="AE1539" s="54" t="str">
        <f t="shared" si="72"/>
        <v/>
      </c>
    </row>
    <row r="1540" spans="6:31" x14ac:dyDescent="0.25">
      <c r="F1540" s="33" t="str">
        <f>IFERROR(VLOOKUP(D1540,'Tabelas auxiliares'!$A$3:$B$62,2,FALSE),"")</f>
        <v/>
      </c>
      <c r="G1540" s="33" t="str">
        <f>IFERROR(VLOOKUP($B1540,'Tabelas auxiliares'!$A$66:$C$106,2,FALSE),"")</f>
        <v/>
      </c>
      <c r="H1540" s="33" t="str">
        <f>IFERROR(VLOOKUP($B1540,'Tabelas auxiliares'!$A$66:$C$106,3,FALSE),"")</f>
        <v/>
      </c>
      <c r="Y1540" s="33" t="str">
        <f t="shared" si="73"/>
        <v/>
      </c>
      <c r="Z1540" s="33" t="str">
        <f>IF(T1540="","",IF(AND(T1540&lt;&gt;'Tabelas auxiliares'!$B$240,T1540&lt;&gt;'Tabelas auxiliares'!$B$241,T1540&lt;&gt;'Tabelas auxiliares'!$C$240,T1540&lt;&gt;'Tabelas auxiliares'!$C$241,T1540&lt;&gt;'Tabelas auxiliares'!$D$240),"FOLHA DE PESSOAL",IF(Y1540='Tabelas auxiliares'!$A$241,"CUSTEIO",IF(Y1540='Tabelas auxiliares'!$A$240,"INVESTIMENTO","ERRO - VERIFICAR"))))</f>
        <v/>
      </c>
      <c r="AA1540" s="46" t="str">
        <f t="shared" si="74"/>
        <v/>
      </c>
      <c r="AB1540" s="206"/>
      <c r="AC1540" s="206"/>
      <c r="AD1540" s="26"/>
      <c r="AE1540" s="54" t="str">
        <f t="shared" si="72"/>
        <v/>
      </c>
    </row>
    <row r="1541" spans="6:31" x14ac:dyDescent="0.25">
      <c r="F1541" s="33" t="str">
        <f>IFERROR(VLOOKUP(D1541,'Tabelas auxiliares'!$A$3:$B$62,2,FALSE),"")</f>
        <v/>
      </c>
      <c r="G1541" s="33" t="str">
        <f>IFERROR(VLOOKUP($B1541,'Tabelas auxiliares'!$A$66:$C$106,2,FALSE),"")</f>
        <v/>
      </c>
      <c r="H1541" s="33" t="str">
        <f>IFERROR(VLOOKUP($B1541,'Tabelas auxiliares'!$A$66:$C$106,3,FALSE),"")</f>
        <v/>
      </c>
      <c r="Y1541" s="33" t="str">
        <f t="shared" si="73"/>
        <v/>
      </c>
      <c r="Z1541" s="33" t="str">
        <f>IF(T1541="","",IF(AND(T1541&lt;&gt;'Tabelas auxiliares'!$B$240,T1541&lt;&gt;'Tabelas auxiliares'!$B$241,T1541&lt;&gt;'Tabelas auxiliares'!$C$240,T1541&lt;&gt;'Tabelas auxiliares'!$C$241,T1541&lt;&gt;'Tabelas auxiliares'!$D$240),"FOLHA DE PESSOAL",IF(Y1541='Tabelas auxiliares'!$A$241,"CUSTEIO",IF(Y1541='Tabelas auxiliares'!$A$240,"INVESTIMENTO","ERRO - VERIFICAR"))))</f>
        <v/>
      </c>
      <c r="AA1541" s="46" t="str">
        <f t="shared" si="74"/>
        <v/>
      </c>
      <c r="AB1541" s="206"/>
      <c r="AC1541" s="206"/>
      <c r="AD1541" s="26"/>
      <c r="AE1541" s="54" t="str">
        <f t="shared" si="72"/>
        <v/>
      </c>
    </row>
    <row r="1542" spans="6:31" x14ac:dyDescent="0.25">
      <c r="F1542" s="33" t="str">
        <f>IFERROR(VLOOKUP(D1542,'Tabelas auxiliares'!$A$3:$B$62,2,FALSE),"")</f>
        <v/>
      </c>
      <c r="G1542" s="33" t="str">
        <f>IFERROR(VLOOKUP($B1542,'Tabelas auxiliares'!$A$66:$C$106,2,FALSE),"")</f>
        <v/>
      </c>
      <c r="H1542" s="33" t="str">
        <f>IFERROR(VLOOKUP($B1542,'Tabelas auxiliares'!$A$66:$C$106,3,FALSE),"")</f>
        <v/>
      </c>
      <c r="Y1542" s="33" t="str">
        <f t="shared" si="73"/>
        <v/>
      </c>
      <c r="Z1542" s="33" t="str">
        <f>IF(T1542="","",IF(AND(T1542&lt;&gt;'Tabelas auxiliares'!$B$240,T1542&lt;&gt;'Tabelas auxiliares'!$B$241,T1542&lt;&gt;'Tabelas auxiliares'!$C$240,T1542&lt;&gt;'Tabelas auxiliares'!$C$241,T1542&lt;&gt;'Tabelas auxiliares'!$D$240),"FOLHA DE PESSOAL",IF(Y1542='Tabelas auxiliares'!$A$241,"CUSTEIO",IF(Y1542='Tabelas auxiliares'!$A$240,"INVESTIMENTO","ERRO - VERIFICAR"))))</f>
        <v/>
      </c>
      <c r="AA1542" s="46" t="str">
        <f t="shared" si="74"/>
        <v/>
      </c>
      <c r="AB1542" s="206"/>
      <c r="AC1542" s="206"/>
      <c r="AD1542" s="26"/>
      <c r="AE1542" s="54" t="str">
        <f t="shared" si="72"/>
        <v/>
      </c>
    </row>
    <row r="1543" spans="6:31" x14ac:dyDescent="0.25">
      <c r="F1543" s="33" t="str">
        <f>IFERROR(VLOOKUP(D1543,'Tabelas auxiliares'!$A$3:$B$62,2,FALSE),"")</f>
        <v/>
      </c>
      <c r="G1543" s="33" t="str">
        <f>IFERROR(VLOOKUP($B1543,'Tabelas auxiliares'!$A$66:$C$106,2,FALSE),"")</f>
        <v/>
      </c>
      <c r="H1543" s="33" t="str">
        <f>IFERROR(VLOOKUP($B1543,'Tabelas auxiliares'!$A$66:$C$106,3,FALSE),"")</f>
        <v/>
      </c>
      <c r="Y1543" s="33" t="str">
        <f t="shared" si="73"/>
        <v/>
      </c>
      <c r="Z1543" s="33" t="str">
        <f>IF(T1543="","",IF(AND(T1543&lt;&gt;'Tabelas auxiliares'!$B$240,T1543&lt;&gt;'Tabelas auxiliares'!$B$241,T1543&lt;&gt;'Tabelas auxiliares'!$C$240,T1543&lt;&gt;'Tabelas auxiliares'!$C$241,T1543&lt;&gt;'Tabelas auxiliares'!$D$240),"FOLHA DE PESSOAL",IF(Y1543='Tabelas auxiliares'!$A$241,"CUSTEIO",IF(Y1543='Tabelas auxiliares'!$A$240,"INVESTIMENTO","ERRO - VERIFICAR"))))</f>
        <v/>
      </c>
      <c r="AA1543" s="46" t="str">
        <f t="shared" si="74"/>
        <v/>
      </c>
      <c r="AB1543" s="206"/>
      <c r="AC1543" s="206"/>
      <c r="AD1543" s="26"/>
      <c r="AE1543" s="54" t="str">
        <f t="shared" si="72"/>
        <v/>
      </c>
    </row>
    <row r="1544" spans="6:31" x14ac:dyDescent="0.25">
      <c r="F1544" s="33" t="str">
        <f>IFERROR(VLOOKUP(D1544,'Tabelas auxiliares'!$A$3:$B$62,2,FALSE),"")</f>
        <v/>
      </c>
      <c r="G1544" s="33" t="str">
        <f>IFERROR(VLOOKUP($B1544,'Tabelas auxiliares'!$A$66:$C$106,2,FALSE),"")</f>
        <v/>
      </c>
      <c r="H1544" s="33" t="str">
        <f>IFERROR(VLOOKUP($B1544,'Tabelas auxiliares'!$A$66:$C$106,3,FALSE),"")</f>
        <v/>
      </c>
      <c r="Y1544" s="33" t="str">
        <f t="shared" si="73"/>
        <v/>
      </c>
      <c r="Z1544" s="33" t="str">
        <f>IF(T1544="","",IF(AND(T1544&lt;&gt;'Tabelas auxiliares'!$B$240,T1544&lt;&gt;'Tabelas auxiliares'!$B$241,T1544&lt;&gt;'Tabelas auxiliares'!$C$240,T1544&lt;&gt;'Tabelas auxiliares'!$C$241,T1544&lt;&gt;'Tabelas auxiliares'!$D$240),"FOLHA DE PESSOAL",IF(Y1544='Tabelas auxiliares'!$A$241,"CUSTEIO",IF(Y1544='Tabelas auxiliares'!$A$240,"INVESTIMENTO","ERRO - VERIFICAR"))))</f>
        <v/>
      </c>
      <c r="AA1544" s="46" t="str">
        <f t="shared" si="74"/>
        <v/>
      </c>
      <c r="AB1544" s="206"/>
      <c r="AC1544" s="206"/>
      <c r="AD1544" s="26"/>
      <c r="AE1544" s="54" t="str">
        <f t="shared" si="72"/>
        <v/>
      </c>
    </row>
    <row r="1545" spans="6:31" x14ac:dyDescent="0.25">
      <c r="F1545" s="33" t="str">
        <f>IFERROR(VLOOKUP(D1545,'Tabelas auxiliares'!$A$3:$B$62,2,FALSE),"")</f>
        <v/>
      </c>
      <c r="G1545" s="33" t="str">
        <f>IFERROR(VLOOKUP($B1545,'Tabelas auxiliares'!$A$66:$C$106,2,FALSE),"")</f>
        <v/>
      </c>
      <c r="H1545" s="33" t="str">
        <f>IFERROR(VLOOKUP($B1545,'Tabelas auxiliares'!$A$66:$C$106,3,FALSE),"")</f>
        <v/>
      </c>
      <c r="Y1545" s="33" t="str">
        <f t="shared" si="73"/>
        <v/>
      </c>
      <c r="Z1545" s="33" t="str">
        <f>IF(T1545="","",IF(AND(T1545&lt;&gt;'Tabelas auxiliares'!$B$240,T1545&lt;&gt;'Tabelas auxiliares'!$B$241,T1545&lt;&gt;'Tabelas auxiliares'!$C$240,T1545&lt;&gt;'Tabelas auxiliares'!$C$241,T1545&lt;&gt;'Tabelas auxiliares'!$D$240),"FOLHA DE PESSOAL",IF(Y1545='Tabelas auxiliares'!$A$241,"CUSTEIO",IF(Y1545='Tabelas auxiliares'!$A$240,"INVESTIMENTO","ERRO - VERIFICAR"))))</f>
        <v/>
      </c>
      <c r="AA1545" s="46" t="str">
        <f t="shared" si="74"/>
        <v/>
      </c>
      <c r="AB1545" s="206"/>
      <c r="AC1545" s="206"/>
      <c r="AD1545" s="26"/>
      <c r="AE1545" s="54" t="str">
        <f t="shared" si="72"/>
        <v/>
      </c>
    </row>
    <row r="1546" spans="6:31" x14ac:dyDescent="0.25">
      <c r="F1546" s="33" t="str">
        <f>IFERROR(VLOOKUP(D1546,'Tabelas auxiliares'!$A$3:$B$62,2,FALSE),"")</f>
        <v/>
      </c>
      <c r="G1546" s="33" t="str">
        <f>IFERROR(VLOOKUP($B1546,'Tabelas auxiliares'!$A$66:$C$106,2,FALSE),"")</f>
        <v/>
      </c>
      <c r="H1546" s="33" t="str">
        <f>IFERROR(VLOOKUP($B1546,'Tabelas auxiliares'!$A$66:$C$106,3,FALSE),"")</f>
        <v/>
      </c>
      <c r="Y1546" s="33" t="str">
        <f t="shared" si="73"/>
        <v/>
      </c>
      <c r="Z1546" s="33" t="str">
        <f>IF(T1546="","",IF(AND(T1546&lt;&gt;'Tabelas auxiliares'!$B$240,T1546&lt;&gt;'Tabelas auxiliares'!$B$241,T1546&lt;&gt;'Tabelas auxiliares'!$C$240,T1546&lt;&gt;'Tabelas auxiliares'!$C$241,T1546&lt;&gt;'Tabelas auxiliares'!$D$240),"FOLHA DE PESSOAL",IF(Y1546='Tabelas auxiliares'!$A$241,"CUSTEIO",IF(Y1546='Tabelas auxiliares'!$A$240,"INVESTIMENTO","ERRO - VERIFICAR"))))</f>
        <v/>
      </c>
      <c r="AA1546" s="46" t="str">
        <f t="shared" si="74"/>
        <v/>
      </c>
      <c r="AB1546" s="206"/>
      <c r="AC1546" s="206"/>
      <c r="AD1546" s="26"/>
      <c r="AE1546" s="54" t="str">
        <f t="shared" si="72"/>
        <v/>
      </c>
    </row>
    <row r="1547" spans="6:31" x14ac:dyDescent="0.25">
      <c r="F1547" s="33" t="str">
        <f>IFERROR(VLOOKUP(D1547,'Tabelas auxiliares'!$A$3:$B$62,2,FALSE),"")</f>
        <v/>
      </c>
      <c r="G1547" s="33" t="str">
        <f>IFERROR(VLOOKUP($B1547,'Tabelas auxiliares'!$A$66:$C$106,2,FALSE),"")</f>
        <v/>
      </c>
      <c r="H1547" s="33" t="str">
        <f>IFERROR(VLOOKUP($B1547,'Tabelas auxiliares'!$A$66:$C$106,3,FALSE),"")</f>
        <v/>
      </c>
      <c r="Y1547" s="33" t="str">
        <f t="shared" si="73"/>
        <v/>
      </c>
      <c r="Z1547" s="33" t="str">
        <f>IF(T1547="","",IF(AND(T1547&lt;&gt;'Tabelas auxiliares'!$B$240,T1547&lt;&gt;'Tabelas auxiliares'!$B$241,T1547&lt;&gt;'Tabelas auxiliares'!$C$240,T1547&lt;&gt;'Tabelas auxiliares'!$C$241,T1547&lt;&gt;'Tabelas auxiliares'!$D$240),"FOLHA DE PESSOAL",IF(Y1547='Tabelas auxiliares'!$A$241,"CUSTEIO",IF(Y1547='Tabelas auxiliares'!$A$240,"INVESTIMENTO","ERRO - VERIFICAR"))))</f>
        <v/>
      </c>
      <c r="AA1547" s="46" t="str">
        <f t="shared" si="74"/>
        <v/>
      </c>
      <c r="AB1547" s="206"/>
      <c r="AC1547" s="206"/>
      <c r="AD1547" s="26"/>
      <c r="AE1547" s="54" t="str">
        <f t="shared" si="72"/>
        <v/>
      </c>
    </row>
    <row r="1548" spans="6:31" x14ac:dyDescent="0.25">
      <c r="F1548" s="33" t="str">
        <f>IFERROR(VLOOKUP(D1548,'Tabelas auxiliares'!$A$3:$B$62,2,FALSE),"")</f>
        <v/>
      </c>
      <c r="G1548" s="33" t="str">
        <f>IFERROR(VLOOKUP($B1548,'Tabelas auxiliares'!$A$66:$C$106,2,FALSE),"")</f>
        <v/>
      </c>
      <c r="H1548" s="33" t="str">
        <f>IFERROR(VLOOKUP($B1548,'Tabelas auxiliares'!$A$66:$C$106,3,FALSE),"")</f>
        <v/>
      </c>
      <c r="Y1548" s="33" t="str">
        <f t="shared" si="73"/>
        <v/>
      </c>
      <c r="Z1548" s="33" t="str">
        <f>IF(T1548="","",IF(AND(T1548&lt;&gt;'Tabelas auxiliares'!$B$240,T1548&lt;&gt;'Tabelas auxiliares'!$B$241,T1548&lt;&gt;'Tabelas auxiliares'!$C$240,T1548&lt;&gt;'Tabelas auxiliares'!$C$241,T1548&lt;&gt;'Tabelas auxiliares'!$D$240),"FOLHA DE PESSOAL",IF(Y1548='Tabelas auxiliares'!$A$241,"CUSTEIO",IF(Y1548='Tabelas auxiliares'!$A$240,"INVESTIMENTO","ERRO - VERIFICAR"))))</f>
        <v/>
      </c>
      <c r="AA1548" s="46" t="str">
        <f t="shared" si="74"/>
        <v/>
      </c>
      <c r="AB1548" s="206"/>
      <c r="AC1548" s="206"/>
      <c r="AD1548" s="26"/>
      <c r="AE1548" s="54" t="str">
        <f t="shared" si="72"/>
        <v/>
      </c>
    </row>
    <row r="1549" spans="6:31" x14ac:dyDescent="0.25">
      <c r="F1549" s="33" t="str">
        <f>IFERROR(VLOOKUP(D1549,'Tabelas auxiliares'!$A$3:$B$62,2,FALSE),"")</f>
        <v/>
      </c>
      <c r="G1549" s="33" t="str">
        <f>IFERROR(VLOOKUP($B1549,'Tabelas auxiliares'!$A$66:$C$106,2,FALSE),"")</f>
        <v/>
      </c>
      <c r="H1549" s="33" t="str">
        <f>IFERROR(VLOOKUP($B1549,'Tabelas auxiliares'!$A$66:$C$106,3,FALSE),"")</f>
        <v/>
      </c>
      <c r="Y1549" s="33" t="str">
        <f t="shared" si="73"/>
        <v/>
      </c>
      <c r="Z1549" s="33" t="str">
        <f>IF(T1549="","",IF(AND(T1549&lt;&gt;'Tabelas auxiliares'!$B$240,T1549&lt;&gt;'Tabelas auxiliares'!$B$241,T1549&lt;&gt;'Tabelas auxiliares'!$C$240,T1549&lt;&gt;'Tabelas auxiliares'!$C$241,T1549&lt;&gt;'Tabelas auxiliares'!$D$240),"FOLHA DE PESSOAL",IF(Y1549='Tabelas auxiliares'!$A$241,"CUSTEIO",IF(Y1549='Tabelas auxiliares'!$A$240,"INVESTIMENTO","ERRO - VERIFICAR"))))</f>
        <v/>
      </c>
      <c r="AA1549" s="46" t="str">
        <f t="shared" si="74"/>
        <v/>
      </c>
      <c r="AB1549" s="206"/>
      <c r="AC1549" s="206"/>
      <c r="AD1549" s="26"/>
      <c r="AE1549" s="54" t="str">
        <f t="shared" si="72"/>
        <v/>
      </c>
    </row>
    <row r="1550" spans="6:31" x14ac:dyDescent="0.25">
      <c r="F1550" s="33" t="str">
        <f>IFERROR(VLOOKUP(D1550,'Tabelas auxiliares'!$A$3:$B$62,2,FALSE),"")</f>
        <v/>
      </c>
      <c r="G1550" s="33" t="str">
        <f>IFERROR(VLOOKUP($B1550,'Tabelas auxiliares'!$A$66:$C$106,2,FALSE),"")</f>
        <v/>
      </c>
      <c r="H1550" s="33" t="str">
        <f>IFERROR(VLOOKUP($B1550,'Tabelas auxiliares'!$A$66:$C$106,3,FALSE),"")</f>
        <v/>
      </c>
      <c r="Y1550" s="33" t="str">
        <f t="shared" si="73"/>
        <v/>
      </c>
      <c r="Z1550" s="33" t="str">
        <f>IF(T1550="","",IF(AND(T1550&lt;&gt;'Tabelas auxiliares'!$B$240,T1550&lt;&gt;'Tabelas auxiliares'!$B$241,T1550&lt;&gt;'Tabelas auxiliares'!$C$240,T1550&lt;&gt;'Tabelas auxiliares'!$C$241,T1550&lt;&gt;'Tabelas auxiliares'!$D$240),"FOLHA DE PESSOAL",IF(Y1550='Tabelas auxiliares'!$A$241,"CUSTEIO",IF(Y1550='Tabelas auxiliares'!$A$240,"INVESTIMENTO","ERRO - VERIFICAR"))))</f>
        <v/>
      </c>
      <c r="AA1550" s="46" t="str">
        <f t="shared" si="74"/>
        <v/>
      </c>
      <c r="AB1550" s="206"/>
      <c r="AC1550" s="206"/>
      <c r="AD1550" s="26"/>
      <c r="AE1550" s="54" t="str">
        <f t="shared" si="72"/>
        <v/>
      </c>
    </row>
    <row r="1551" spans="6:31" x14ac:dyDescent="0.25">
      <c r="F1551" s="33" t="str">
        <f>IFERROR(VLOOKUP(D1551,'Tabelas auxiliares'!$A$3:$B$62,2,FALSE),"")</f>
        <v/>
      </c>
      <c r="G1551" s="33" t="str">
        <f>IFERROR(VLOOKUP($B1551,'Tabelas auxiliares'!$A$66:$C$106,2,FALSE),"")</f>
        <v/>
      </c>
      <c r="H1551" s="33" t="str">
        <f>IFERROR(VLOOKUP($B1551,'Tabelas auxiliares'!$A$66:$C$106,3,FALSE),"")</f>
        <v/>
      </c>
      <c r="Y1551" s="33" t="str">
        <f t="shared" si="73"/>
        <v/>
      </c>
      <c r="Z1551" s="33" t="str">
        <f>IF(T1551="","",IF(AND(T1551&lt;&gt;'Tabelas auxiliares'!$B$240,T1551&lt;&gt;'Tabelas auxiliares'!$B$241,T1551&lt;&gt;'Tabelas auxiliares'!$C$240,T1551&lt;&gt;'Tabelas auxiliares'!$C$241,T1551&lt;&gt;'Tabelas auxiliares'!$D$240),"FOLHA DE PESSOAL",IF(Y1551='Tabelas auxiliares'!$A$241,"CUSTEIO",IF(Y1551='Tabelas auxiliares'!$A$240,"INVESTIMENTO","ERRO - VERIFICAR"))))</f>
        <v/>
      </c>
      <c r="AA1551" s="46" t="str">
        <f t="shared" si="74"/>
        <v/>
      </c>
      <c r="AB1551" s="206"/>
      <c r="AC1551" s="206"/>
      <c r="AD1551" s="26"/>
      <c r="AE1551" s="54" t="str">
        <f t="shared" si="72"/>
        <v/>
      </c>
    </row>
    <row r="1552" spans="6:31" x14ac:dyDescent="0.25">
      <c r="F1552" s="33" t="str">
        <f>IFERROR(VLOOKUP(D1552,'Tabelas auxiliares'!$A$3:$B$62,2,FALSE),"")</f>
        <v/>
      </c>
      <c r="G1552" s="33" t="str">
        <f>IFERROR(VLOOKUP($B1552,'Tabelas auxiliares'!$A$66:$C$106,2,FALSE),"")</f>
        <v/>
      </c>
      <c r="H1552" s="33" t="str">
        <f>IFERROR(VLOOKUP($B1552,'Tabelas auxiliares'!$A$66:$C$106,3,FALSE),"")</f>
        <v/>
      </c>
      <c r="Y1552" s="33" t="str">
        <f t="shared" si="73"/>
        <v/>
      </c>
      <c r="Z1552" s="33" t="str">
        <f>IF(T1552="","",IF(AND(T1552&lt;&gt;'Tabelas auxiliares'!$B$240,T1552&lt;&gt;'Tabelas auxiliares'!$B$241,T1552&lt;&gt;'Tabelas auxiliares'!$C$240,T1552&lt;&gt;'Tabelas auxiliares'!$C$241,T1552&lt;&gt;'Tabelas auxiliares'!$D$240),"FOLHA DE PESSOAL",IF(Y1552='Tabelas auxiliares'!$A$241,"CUSTEIO",IF(Y1552='Tabelas auxiliares'!$A$240,"INVESTIMENTO","ERRO - VERIFICAR"))))</f>
        <v/>
      </c>
      <c r="AA1552" s="46" t="str">
        <f t="shared" si="74"/>
        <v/>
      </c>
      <c r="AB1552" s="206"/>
      <c r="AC1552" s="206"/>
      <c r="AD1552" s="26"/>
      <c r="AE1552" s="54" t="str">
        <f t="shared" si="72"/>
        <v/>
      </c>
    </row>
    <row r="1553" spans="6:31" x14ac:dyDescent="0.25">
      <c r="F1553" s="33" t="str">
        <f>IFERROR(VLOOKUP(D1553,'Tabelas auxiliares'!$A$3:$B$62,2,FALSE),"")</f>
        <v/>
      </c>
      <c r="G1553" s="33" t="str">
        <f>IFERROR(VLOOKUP($B1553,'Tabelas auxiliares'!$A$66:$C$106,2,FALSE),"")</f>
        <v/>
      </c>
      <c r="H1553" s="33" t="str">
        <f>IFERROR(VLOOKUP($B1553,'Tabelas auxiliares'!$A$66:$C$106,3,FALSE),"")</f>
        <v/>
      </c>
      <c r="Y1553" s="33" t="str">
        <f t="shared" si="73"/>
        <v/>
      </c>
      <c r="Z1553" s="33" t="str">
        <f>IF(T1553="","",IF(AND(T1553&lt;&gt;'Tabelas auxiliares'!$B$240,T1553&lt;&gt;'Tabelas auxiliares'!$B$241,T1553&lt;&gt;'Tabelas auxiliares'!$C$240,T1553&lt;&gt;'Tabelas auxiliares'!$C$241,T1553&lt;&gt;'Tabelas auxiliares'!$D$240),"FOLHA DE PESSOAL",IF(Y1553='Tabelas auxiliares'!$A$241,"CUSTEIO",IF(Y1553='Tabelas auxiliares'!$A$240,"INVESTIMENTO","ERRO - VERIFICAR"))))</f>
        <v/>
      </c>
      <c r="AA1553" s="46" t="str">
        <f t="shared" si="74"/>
        <v/>
      </c>
      <c r="AB1553" s="206"/>
      <c r="AC1553" s="206"/>
      <c r="AE1553" s="54" t="str">
        <f t="shared" si="72"/>
        <v/>
      </c>
    </row>
    <row r="1554" spans="6:31" x14ac:dyDescent="0.25">
      <c r="F1554" s="33" t="str">
        <f>IFERROR(VLOOKUP(D1554,'Tabelas auxiliares'!$A$3:$B$62,2,FALSE),"")</f>
        <v/>
      </c>
      <c r="G1554" s="33" t="str">
        <f>IFERROR(VLOOKUP($B1554,'Tabelas auxiliares'!$A$66:$C$106,2,FALSE),"")</f>
        <v/>
      </c>
      <c r="H1554" s="33" t="str">
        <f>IFERROR(VLOOKUP($B1554,'Tabelas auxiliares'!$A$66:$C$106,3,FALSE),"")</f>
        <v/>
      </c>
      <c r="Y1554" s="33" t="str">
        <f t="shared" si="73"/>
        <v/>
      </c>
      <c r="Z1554" s="33" t="str">
        <f>IF(T1554="","",IF(AND(T1554&lt;&gt;'Tabelas auxiliares'!$B$240,T1554&lt;&gt;'Tabelas auxiliares'!$B$241,T1554&lt;&gt;'Tabelas auxiliares'!$C$240,T1554&lt;&gt;'Tabelas auxiliares'!$C$241,T1554&lt;&gt;'Tabelas auxiliares'!$D$240),"FOLHA DE PESSOAL",IF(Y1554='Tabelas auxiliares'!$A$241,"CUSTEIO",IF(Y1554='Tabelas auxiliares'!$A$240,"INVESTIMENTO","ERRO - VERIFICAR"))))</f>
        <v/>
      </c>
      <c r="AA1554" s="46" t="str">
        <f t="shared" si="74"/>
        <v/>
      </c>
      <c r="AB1554" s="206"/>
      <c r="AC1554" s="206"/>
      <c r="AD1554" s="26"/>
      <c r="AE1554" s="54" t="str">
        <f t="shared" si="72"/>
        <v/>
      </c>
    </row>
    <row r="1555" spans="6:31" x14ac:dyDescent="0.25">
      <c r="F1555" s="33" t="str">
        <f>IFERROR(VLOOKUP(D1555,'Tabelas auxiliares'!$A$3:$B$62,2,FALSE),"")</f>
        <v/>
      </c>
      <c r="G1555" s="33" t="str">
        <f>IFERROR(VLOOKUP($B1555,'Tabelas auxiliares'!$A$66:$C$106,2,FALSE),"")</f>
        <v/>
      </c>
      <c r="H1555" s="33" t="str">
        <f>IFERROR(VLOOKUP($B1555,'Tabelas auxiliares'!$A$66:$C$106,3,FALSE),"")</f>
        <v/>
      </c>
      <c r="Y1555" s="33" t="str">
        <f t="shared" si="73"/>
        <v/>
      </c>
      <c r="Z1555" s="33" t="str">
        <f>IF(T1555="","",IF(AND(T1555&lt;&gt;'Tabelas auxiliares'!$B$240,T1555&lt;&gt;'Tabelas auxiliares'!$B$241,T1555&lt;&gt;'Tabelas auxiliares'!$C$240,T1555&lt;&gt;'Tabelas auxiliares'!$C$241,T1555&lt;&gt;'Tabelas auxiliares'!$D$240),"FOLHA DE PESSOAL",IF(Y1555='Tabelas auxiliares'!$A$241,"CUSTEIO",IF(Y1555='Tabelas auxiliares'!$A$240,"INVESTIMENTO","ERRO - VERIFICAR"))))</f>
        <v/>
      </c>
      <c r="AA1555" s="46" t="str">
        <f t="shared" si="74"/>
        <v/>
      </c>
      <c r="AB1555" s="206"/>
      <c r="AC1555" s="206"/>
      <c r="AD1555" s="26"/>
      <c r="AE1555" s="54" t="str">
        <f t="shared" si="72"/>
        <v/>
      </c>
    </row>
    <row r="1556" spans="6:31" x14ac:dyDescent="0.25">
      <c r="F1556" s="33" t="str">
        <f>IFERROR(VLOOKUP(D1556,'Tabelas auxiliares'!$A$3:$B$62,2,FALSE),"")</f>
        <v/>
      </c>
      <c r="G1556" s="33" t="str">
        <f>IFERROR(VLOOKUP($B1556,'Tabelas auxiliares'!$A$66:$C$106,2,FALSE),"")</f>
        <v/>
      </c>
      <c r="H1556" s="33" t="str">
        <f>IFERROR(VLOOKUP($B1556,'Tabelas auxiliares'!$A$66:$C$106,3,FALSE),"")</f>
        <v/>
      </c>
      <c r="Y1556" s="33" t="str">
        <f t="shared" si="73"/>
        <v/>
      </c>
      <c r="Z1556" s="33" t="str">
        <f>IF(T1556="","",IF(AND(T1556&lt;&gt;'Tabelas auxiliares'!$B$240,T1556&lt;&gt;'Tabelas auxiliares'!$B$241,T1556&lt;&gt;'Tabelas auxiliares'!$C$240,T1556&lt;&gt;'Tabelas auxiliares'!$C$241,T1556&lt;&gt;'Tabelas auxiliares'!$D$240),"FOLHA DE PESSOAL",IF(Y1556='Tabelas auxiliares'!$A$241,"CUSTEIO",IF(Y1556='Tabelas auxiliares'!$A$240,"INVESTIMENTO","ERRO - VERIFICAR"))))</f>
        <v/>
      </c>
      <c r="AA1556" s="46" t="str">
        <f t="shared" si="74"/>
        <v/>
      </c>
      <c r="AB1556" s="206"/>
      <c r="AC1556" s="206"/>
      <c r="AD1556" s="26"/>
      <c r="AE1556" s="54" t="str">
        <f t="shared" si="72"/>
        <v/>
      </c>
    </row>
    <row r="1557" spans="6:31" x14ac:dyDescent="0.25">
      <c r="F1557" s="33" t="str">
        <f>IFERROR(VLOOKUP(D1557,'Tabelas auxiliares'!$A$3:$B$62,2,FALSE),"")</f>
        <v/>
      </c>
      <c r="G1557" s="33" t="str">
        <f>IFERROR(VLOOKUP($B1557,'Tabelas auxiliares'!$A$66:$C$106,2,FALSE),"")</f>
        <v/>
      </c>
      <c r="H1557" s="33" t="str">
        <f>IFERROR(VLOOKUP($B1557,'Tabelas auxiliares'!$A$66:$C$106,3,FALSE),"")</f>
        <v/>
      </c>
      <c r="Y1557" s="33" t="str">
        <f t="shared" si="73"/>
        <v/>
      </c>
      <c r="Z1557" s="33" t="str">
        <f>IF(T1557="","",IF(AND(T1557&lt;&gt;'Tabelas auxiliares'!$B$240,T1557&lt;&gt;'Tabelas auxiliares'!$B$241,T1557&lt;&gt;'Tabelas auxiliares'!$C$240,T1557&lt;&gt;'Tabelas auxiliares'!$C$241,T1557&lt;&gt;'Tabelas auxiliares'!$D$240),"FOLHA DE PESSOAL",IF(Y1557='Tabelas auxiliares'!$A$241,"CUSTEIO",IF(Y1557='Tabelas auxiliares'!$A$240,"INVESTIMENTO","ERRO - VERIFICAR"))))</f>
        <v/>
      </c>
      <c r="AA1557" s="46" t="str">
        <f t="shared" si="74"/>
        <v/>
      </c>
      <c r="AB1557" s="206"/>
      <c r="AC1557" s="206"/>
      <c r="AD1557" s="26"/>
      <c r="AE1557" s="54" t="str">
        <f t="shared" ref="AE1557:AE1620" si="75">LEFT(X1557,4)</f>
        <v/>
      </c>
    </row>
    <row r="1558" spans="6:31" x14ac:dyDescent="0.25">
      <c r="F1558" s="33" t="str">
        <f>IFERROR(VLOOKUP(D1558,'Tabelas auxiliares'!$A$3:$B$62,2,FALSE),"")</f>
        <v/>
      </c>
      <c r="G1558" s="33" t="str">
        <f>IFERROR(VLOOKUP($B1558,'Tabelas auxiliares'!$A$66:$C$106,2,FALSE),"")</f>
        <v/>
      </c>
      <c r="H1558" s="33" t="str">
        <f>IFERROR(VLOOKUP($B1558,'Tabelas auxiliares'!$A$66:$C$106,3,FALSE),"")</f>
        <v/>
      </c>
      <c r="Y1558" s="33" t="str">
        <f t="shared" si="73"/>
        <v/>
      </c>
      <c r="Z1558" s="33" t="str">
        <f>IF(T1558="","",IF(AND(T1558&lt;&gt;'Tabelas auxiliares'!$B$240,T1558&lt;&gt;'Tabelas auxiliares'!$B$241,T1558&lt;&gt;'Tabelas auxiliares'!$C$240,T1558&lt;&gt;'Tabelas auxiliares'!$C$241,T1558&lt;&gt;'Tabelas auxiliares'!$D$240),"FOLHA DE PESSOAL",IF(Y1558='Tabelas auxiliares'!$A$241,"CUSTEIO",IF(Y1558='Tabelas auxiliares'!$A$240,"INVESTIMENTO","ERRO - VERIFICAR"))))</f>
        <v/>
      </c>
      <c r="AA1558" s="46" t="str">
        <f t="shared" si="74"/>
        <v/>
      </c>
      <c r="AB1558" s="206"/>
      <c r="AC1558" s="206"/>
      <c r="AD1558" s="26"/>
      <c r="AE1558" s="54" t="str">
        <f t="shared" si="75"/>
        <v/>
      </c>
    </row>
    <row r="1559" spans="6:31" x14ac:dyDescent="0.25">
      <c r="F1559" s="33" t="str">
        <f>IFERROR(VLOOKUP(D1559,'Tabelas auxiliares'!$A$3:$B$62,2,FALSE),"")</f>
        <v/>
      </c>
      <c r="G1559" s="33" t="str">
        <f>IFERROR(VLOOKUP($B1559,'Tabelas auxiliares'!$A$66:$C$106,2,FALSE),"")</f>
        <v/>
      </c>
      <c r="H1559" s="33" t="str">
        <f>IFERROR(VLOOKUP($B1559,'Tabelas auxiliares'!$A$66:$C$106,3,FALSE),"")</f>
        <v/>
      </c>
      <c r="Y1559" s="33" t="str">
        <f t="shared" si="73"/>
        <v/>
      </c>
      <c r="Z1559" s="33" t="str">
        <f>IF(T1559="","",IF(AND(T1559&lt;&gt;'Tabelas auxiliares'!$B$240,T1559&lt;&gt;'Tabelas auxiliares'!$B$241,T1559&lt;&gt;'Tabelas auxiliares'!$C$240,T1559&lt;&gt;'Tabelas auxiliares'!$C$241,T1559&lt;&gt;'Tabelas auxiliares'!$D$240),"FOLHA DE PESSOAL",IF(Y1559='Tabelas auxiliares'!$A$241,"CUSTEIO",IF(Y1559='Tabelas auxiliares'!$A$240,"INVESTIMENTO","ERRO - VERIFICAR"))))</f>
        <v/>
      </c>
      <c r="AA1559" s="46" t="str">
        <f t="shared" si="74"/>
        <v/>
      </c>
      <c r="AB1559" s="206"/>
      <c r="AC1559" s="206"/>
      <c r="AD1559" s="26"/>
      <c r="AE1559" s="54" t="str">
        <f t="shared" si="75"/>
        <v/>
      </c>
    </row>
    <row r="1560" spans="6:31" x14ac:dyDescent="0.25">
      <c r="F1560" s="33" t="str">
        <f>IFERROR(VLOOKUP(D1560,'Tabelas auxiliares'!$A$3:$B$62,2,FALSE),"")</f>
        <v/>
      </c>
      <c r="G1560" s="33" t="str">
        <f>IFERROR(VLOOKUP($B1560,'Tabelas auxiliares'!$A$66:$C$106,2,FALSE),"")</f>
        <v/>
      </c>
      <c r="H1560" s="33" t="str">
        <f>IFERROR(VLOOKUP($B1560,'Tabelas auxiliares'!$A$66:$C$106,3,FALSE),"")</f>
        <v/>
      </c>
      <c r="Y1560" s="33" t="str">
        <f t="shared" si="73"/>
        <v/>
      </c>
      <c r="Z1560" s="33" t="str">
        <f>IF(T1560="","",IF(AND(T1560&lt;&gt;'Tabelas auxiliares'!$B$240,T1560&lt;&gt;'Tabelas auxiliares'!$B$241,T1560&lt;&gt;'Tabelas auxiliares'!$C$240,T1560&lt;&gt;'Tabelas auxiliares'!$C$241,T1560&lt;&gt;'Tabelas auxiliares'!$D$240),"FOLHA DE PESSOAL",IF(Y1560='Tabelas auxiliares'!$A$241,"CUSTEIO",IF(Y1560='Tabelas auxiliares'!$A$240,"INVESTIMENTO","ERRO - VERIFICAR"))))</f>
        <v/>
      </c>
      <c r="AA1560" s="46" t="str">
        <f t="shared" si="74"/>
        <v/>
      </c>
      <c r="AB1560" s="206"/>
      <c r="AC1560" s="206"/>
      <c r="AD1560" s="26"/>
      <c r="AE1560" s="54" t="str">
        <f t="shared" si="75"/>
        <v/>
      </c>
    </row>
    <row r="1561" spans="6:31" x14ac:dyDescent="0.25">
      <c r="F1561" s="33" t="str">
        <f>IFERROR(VLOOKUP(D1561,'Tabelas auxiliares'!$A$3:$B$62,2,FALSE),"")</f>
        <v/>
      </c>
      <c r="G1561" s="33" t="str">
        <f>IFERROR(VLOOKUP($B1561,'Tabelas auxiliares'!$A$66:$C$106,2,FALSE),"")</f>
        <v/>
      </c>
      <c r="H1561" s="33" t="str">
        <f>IFERROR(VLOOKUP($B1561,'Tabelas auxiliares'!$A$66:$C$106,3,FALSE),"")</f>
        <v/>
      </c>
      <c r="Y1561" s="33" t="str">
        <f t="shared" si="73"/>
        <v/>
      </c>
      <c r="Z1561" s="33" t="str">
        <f>IF(T1561="","",IF(AND(T1561&lt;&gt;'Tabelas auxiliares'!$B$240,T1561&lt;&gt;'Tabelas auxiliares'!$B$241,T1561&lt;&gt;'Tabelas auxiliares'!$C$240,T1561&lt;&gt;'Tabelas auxiliares'!$C$241,T1561&lt;&gt;'Tabelas auxiliares'!$D$240),"FOLHA DE PESSOAL",IF(Y1561='Tabelas auxiliares'!$A$241,"CUSTEIO",IF(Y1561='Tabelas auxiliares'!$A$240,"INVESTIMENTO","ERRO - VERIFICAR"))))</f>
        <v/>
      </c>
      <c r="AA1561" s="46" t="str">
        <f t="shared" si="74"/>
        <v/>
      </c>
      <c r="AB1561" s="206"/>
      <c r="AC1561" s="206"/>
      <c r="AD1561" s="26"/>
      <c r="AE1561" s="54" t="str">
        <f t="shared" si="75"/>
        <v/>
      </c>
    </row>
    <row r="1562" spans="6:31" x14ac:dyDescent="0.25">
      <c r="F1562" s="33" t="str">
        <f>IFERROR(VLOOKUP(D1562,'Tabelas auxiliares'!$A$3:$B$62,2,FALSE),"")</f>
        <v/>
      </c>
      <c r="G1562" s="33" t="str">
        <f>IFERROR(VLOOKUP($B1562,'Tabelas auxiliares'!$A$66:$C$106,2,FALSE),"")</f>
        <v/>
      </c>
      <c r="H1562" s="33" t="str">
        <f>IFERROR(VLOOKUP($B1562,'Tabelas auxiliares'!$A$66:$C$106,3,FALSE),"")</f>
        <v/>
      </c>
      <c r="Y1562" s="33" t="str">
        <f t="shared" si="73"/>
        <v/>
      </c>
      <c r="Z1562" s="33" t="str">
        <f>IF(T1562="","",IF(AND(T1562&lt;&gt;'Tabelas auxiliares'!$B$240,T1562&lt;&gt;'Tabelas auxiliares'!$B$241,T1562&lt;&gt;'Tabelas auxiliares'!$C$240,T1562&lt;&gt;'Tabelas auxiliares'!$C$241,T1562&lt;&gt;'Tabelas auxiliares'!$D$240),"FOLHA DE PESSOAL",IF(Y1562='Tabelas auxiliares'!$A$241,"CUSTEIO",IF(Y1562='Tabelas auxiliares'!$A$240,"INVESTIMENTO","ERRO - VERIFICAR"))))</f>
        <v/>
      </c>
      <c r="AA1562" s="46" t="str">
        <f t="shared" si="74"/>
        <v/>
      </c>
      <c r="AB1562" s="206"/>
      <c r="AC1562" s="206"/>
      <c r="AD1562" s="26"/>
      <c r="AE1562" s="54" t="str">
        <f t="shared" si="75"/>
        <v/>
      </c>
    </row>
    <row r="1563" spans="6:31" x14ac:dyDescent="0.25">
      <c r="F1563" s="33" t="str">
        <f>IFERROR(VLOOKUP(D1563,'Tabelas auxiliares'!$A$3:$B$62,2,FALSE),"")</f>
        <v/>
      </c>
      <c r="G1563" s="33" t="str">
        <f>IFERROR(VLOOKUP($B1563,'Tabelas auxiliares'!$A$66:$C$106,2,FALSE),"")</f>
        <v/>
      </c>
      <c r="H1563" s="33" t="str">
        <f>IFERROR(VLOOKUP($B1563,'Tabelas auxiliares'!$A$66:$C$106,3,FALSE),"")</f>
        <v/>
      </c>
      <c r="Y1563" s="33" t="str">
        <f t="shared" si="73"/>
        <v/>
      </c>
      <c r="Z1563" s="33" t="str">
        <f>IF(T1563="","",IF(AND(T1563&lt;&gt;'Tabelas auxiliares'!$B$240,T1563&lt;&gt;'Tabelas auxiliares'!$B$241,T1563&lt;&gt;'Tabelas auxiliares'!$C$240,T1563&lt;&gt;'Tabelas auxiliares'!$C$241,T1563&lt;&gt;'Tabelas auxiliares'!$D$240),"FOLHA DE PESSOAL",IF(Y1563='Tabelas auxiliares'!$A$241,"CUSTEIO",IF(Y1563='Tabelas auxiliares'!$A$240,"INVESTIMENTO","ERRO - VERIFICAR"))))</f>
        <v/>
      </c>
      <c r="AA1563" s="46" t="str">
        <f t="shared" si="74"/>
        <v/>
      </c>
      <c r="AB1563" s="206"/>
      <c r="AC1563" s="206"/>
      <c r="AD1563" s="26"/>
      <c r="AE1563" s="54" t="str">
        <f t="shared" si="75"/>
        <v/>
      </c>
    </row>
    <row r="1564" spans="6:31" x14ac:dyDescent="0.25">
      <c r="F1564" s="33" t="str">
        <f>IFERROR(VLOOKUP(D1564,'Tabelas auxiliares'!$A$3:$B$62,2,FALSE),"")</f>
        <v/>
      </c>
      <c r="G1564" s="33" t="str">
        <f>IFERROR(VLOOKUP($B1564,'Tabelas auxiliares'!$A$66:$C$106,2,FALSE),"")</f>
        <v/>
      </c>
      <c r="H1564" s="33" t="str">
        <f>IFERROR(VLOOKUP($B1564,'Tabelas auxiliares'!$A$66:$C$106,3,FALSE),"")</f>
        <v/>
      </c>
      <c r="Y1564" s="33" t="str">
        <f t="shared" si="73"/>
        <v/>
      </c>
      <c r="Z1564" s="33" t="str">
        <f>IF(T1564="","",IF(AND(T1564&lt;&gt;'Tabelas auxiliares'!$B$240,T1564&lt;&gt;'Tabelas auxiliares'!$B$241,T1564&lt;&gt;'Tabelas auxiliares'!$C$240,T1564&lt;&gt;'Tabelas auxiliares'!$C$241,T1564&lt;&gt;'Tabelas auxiliares'!$D$240),"FOLHA DE PESSOAL",IF(Y1564='Tabelas auxiliares'!$A$241,"CUSTEIO",IF(Y1564='Tabelas auxiliares'!$A$240,"INVESTIMENTO","ERRO - VERIFICAR"))))</f>
        <v/>
      </c>
      <c r="AA1564" s="46" t="str">
        <f t="shared" si="74"/>
        <v/>
      </c>
      <c r="AB1564" s="206"/>
      <c r="AC1564" s="206"/>
      <c r="AD1564" s="26"/>
      <c r="AE1564" s="54" t="str">
        <f t="shared" si="75"/>
        <v/>
      </c>
    </row>
    <row r="1565" spans="6:31" x14ac:dyDescent="0.25">
      <c r="F1565" s="33" t="str">
        <f>IFERROR(VLOOKUP(D1565,'Tabelas auxiliares'!$A$3:$B$62,2,FALSE),"")</f>
        <v/>
      </c>
      <c r="G1565" s="33" t="str">
        <f>IFERROR(VLOOKUP($B1565,'Tabelas auxiliares'!$A$66:$C$106,2,FALSE),"")</f>
        <v/>
      </c>
      <c r="H1565" s="33" t="str">
        <f>IFERROR(VLOOKUP($B1565,'Tabelas auxiliares'!$A$66:$C$106,3,FALSE),"")</f>
        <v/>
      </c>
      <c r="Y1565" s="33" t="str">
        <f t="shared" si="73"/>
        <v/>
      </c>
      <c r="Z1565" s="33" t="str">
        <f>IF(T1565="","",IF(AND(T1565&lt;&gt;'Tabelas auxiliares'!$B$240,T1565&lt;&gt;'Tabelas auxiliares'!$B$241,T1565&lt;&gt;'Tabelas auxiliares'!$C$240,T1565&lt;&gt;'Tabelas auxiliares'!$C$241,T1565&lt;&gt;'Tabelas auxiliares'!$D$240),"FOLHA DE PESSOAL",IF(Y1565='Tabelas auxiliares'!$A$241,"CUSTEIO",IF(Y1565='Tabelas auxiliares'!$A$240,"INVESTIMENTO","ERRO - VERIFICAR"))))</f>
        <v/>
      </c>
      <c r="AA1565" s="46" t="str">
        <f t="shared" si="74"/>
        <v/>
      </c>
      <c r="AB1565" s="206"/>
      <c r="AC1565" s="206"/>
      <c r="AD1565" s="26"/>
      <c r="AE1565" s="54" t="str">
        <f t="shared" si="75"/>
        <v/>
      </c>
    </row>
    <row r="1566" spans="6:31" x14ac:dyDescent="0.25">
      <c r="F1566" s="33" t="str">
        <f>IFERROR(VLOOKUP(D1566,'Tabelas auxiliares'!$A$3:$B$62,2,FALSE),"")</f>
        <v/>
      </c>
      <c r="G1566" s="33" t="str">
        <f>IFERROR(VLOOKUP($B1566,'Tabelas auxiliares'!$A$66:$C$106,2,FALSE),"")</f>
        <v/>
      </c>
      <c r="H1566" s="33" t="str">
        <f>IFERROR(VLOOKUP($B1566,'Tabelas auxiliares'!$A$66:$C$106,3,FALSE),"")</f>
        <v/>
      </c>
      <c r="Y1566" s="33" t="str">
        <f t="shared" si="73"/>
        <v/>
      </c>
      <c r="Z1566" s="33" t="str">
        <f>IF(T1566="","",IF(AND(T1566&lt;&gt;'Tabelas auxiliares'!$B$240,T1566&lt;&gt;'Tabelas auxiliares'!$B$241,T1566&lt;&gt;'Tabelas auxiliares'!$C$240,T1566&lt;&gt;'Tabelas auxiliares'!$C$241,T1566&lt;&gt;'Tabelas auxiliares'!$D$240),"FOLHA DE PESSOAL",IF(Y1566='Tabelas auxiliares'!$A$241,"CUSTEIO",IF(Y1566='Tabelas auxiliares'!$A$240,"INVESTIMENTO","ERRO - VERIFICAR"))))</f>
        <v/>
      </c>
      <c r="AA1566" s="46" t="str">
        <f t="shared" si="74"/>
        <v/>
      </c>
      <c r="AB1566" s="206"/>
      <c r="AC1566" s="206"/>
      <c r="AD1566" s="26"/>
      <c r="AE1566" s="54" t="str">
        <f t="shared" si="75"/>
        <v/>
      </c>
    </row>
    <row r="1567" spans="6:31" x14ac:dyDescent="0.25">
      <c r="F1567" s="33" t="str">
        <f>IFERROR(VLOOKUP(D1567,'Tabelas auxiliares'!$A$3:$B$62,2,FALSE),"")</f>
        <v/>
      </c>
      <c r="G1567" s="33" t="str">
        <f>IFERROR(VLOOKUP($B1567,'Tabelas auxiliares'!$A$66:$C$106,2,FALSE),"")</f>
        <v/>
      </c>
      <c r="H1567" s="33" t="str">
        <f>IFERROR(VLOOKUP($B1567,'Tabelas auxiliares'!$A$66:$C$106,3,FALSE),"")</f>
        <v/>
      </c>
      <c r="Y1567" s="33" t="str">
        <f t="shared" si="73"/>
        <v/>
      </c>
      <c r="Z1567" s="33" t="str">
        <f>IF(T1567="","",IF(AND(T1567&lt;&gt;'Tabelas auxiliares'!$B$240,T1567&lt;&gt;'Tabelas auxiliares'!$B$241,T1567&lt;&gt;'Tabelas auxiliares'!$C$240,T1567&lt;&gt;'Tabelas auxiliares'!$C$241,T1567&lt;&gt;'Tabelas auxiliares'!$D$240),"FOLHA DE PESSOAL",IF(Y1567='Tabelas auxiliares'!$A$241,"CUSTEIO",IF(Y1567='Tabelas auxiliares'!$A$240,"INVESTIMENTO","ERRO - VERIFICAR"))))</f>
        <v/>
      </c>
      <c r="AA1567" s="46" t="str">
        <f t="shared" si="74"/>
        <v/>
      </c>
      <c r="AB1567" s="206"/>
      <c r="AC1567" s="206"/>
      <c r="AD1567" s="26"/>
      <c r="AE1567" s="54" t="str">
        <f t="shared" si="75"/>
        <v/>
      </c>
    </row>
    <row r="1568" spans="6:31" x14ac:dyDescent="0.25">
      <c r="F1568" s="33" t="str">
        <f>IFERROR(VLOOKUP(D1568,'Tabelas auxiliares'!$A$3:$B$62,2,FALSE),"")</f>
        <v/>
      </c>
      <c r="G1568" s="33" t="str">
        <f>IFERROR(VLOOKUP($B1568,'Tabelas auxiliares'!$A$66:$C$106,2,FALSE),"")</f>
        <v/>
      </c>
      <c r="H1568" s="33" t="str">
        <f>IFERROR(VLOOKUP($B1568,'Tabelas auxiliares'!$A$66:$C$106,3,FALSE),"")</f>
        <v/>
      </c>
      <c r="Y1568" s="33" t="str">
        <f t="shared" si="73"/>
        <v/>
      </c>
      <c r="Z1568" s="33" t="str">
        <f>IF(T1568="","",IF(AND(T1568&lt;&gt;'Tabelas auxiliares'!$B$240,T1568&lt;&gt;'Tabelas auxiliares'!$B$241,T1568&lt;&gt;'Tabelas auxiliares'!$C$240,T1568&lt;&gt;'Tabelas auxiliares'!$C$241,T1568&lt;&gt;'Tabelas auxiliares'!$D$240),"FOLHA DE PESSOAL",IF(Y1568='Tabelas auxiliares'!$A$241,"CUSTEIO",IF(Y1568='Tabelas auxiliares'!$A$240,"INVESTIMENTO","ERRO - VERIFICAR"))))</f>
        <v/>
      </c>
      <c r="AA1568" s="46" t="str">
        <f t="shared" si="74"/>
        <v/>
      </c>
      <c r="AB1568" s="206"/>
      <c r="AC1568" s="206"/>
      <c r="AD1568" s="26"/>
      <c r="AE1568" s="54" t="str">
        <f t="shared" si="75"/>
        <v/>
      </c>
    </row>
    <row r="1569" spans="6:31" x14ac:dyDescent="0.25">
      <c r="F1569" s="33" t="str">
        <f>IFERROR(VLOOKUP(D1569,'Tabelas auxiliares'!$A$3:$B$62,2,FALSE),"")</f>
        <v/>
      </c>
      <c r="G1569" s="33" t="str">
        <f>IFERROR(VLOOKUP($B1569,'Tabelas auxiliares'!$A$66:$C$106,2,FALSE),"")</f>
        <v/>
      </c>
      <c r="H1569" s="33" t="str">
        <f>IFERROR(VLOOKUP($B1569,'Tabelas auxiliares'!$A$66:$C$106,3,FALSE),"")</f>
        <v/>
      </c>
      <c r="Y1569" s="33" t="str">
        <f t="shared" si="73"/>
        <v/>
      </c>
      <c r="Z1569" s="33" t="str">
        <f>IF(T1569="","",IF(AND(T1569&lt;&gt;'Tabelas auxiliares'!$B$240,T1569&lt;&gt;'Tabelas auxiliares'!$B$241,T1569&lt;&gt;'Tabelas auxiliares'!$C$240,T1569&lt;&gt;'Tabelas auxiliares'!$C$241,T1569&lt;&gt;'Tabelas auxiliares'!$D$240),"FOLHA DE PESSOAL",IF(Y1569='Tabelas auxiliares'!$A$241,"CUSTEIO",IF(Y1569='Tabelas auxiliares'!$A$240,"INVESTIMENTO","ERRO - VERIFICAR"))))</f>
        <v/>
      </c>
      <c r="AA1569" s="46" t="str">
        <f t="shared" si="74"/>
        <v/>
      </c>
      <c r="AB1569" s="206"/>
      <c r="AC1569" s="206"/>
      <c r="AD1569" s="26"/>
      <c r="AE1569" s="54" t="str">
        <f t="shared" si="75"/>
        <v/>
      </c>
    </row>
    <row r="1570" spans="6:31" x14ac:dyDescent="0.25">
      <c r="F1570" s="33" t="str">
        <f>IFERROR(VLOOKUP(D1570,'Tabelas auxiliares'!$A$3:$B$62,2,FALSE),"")</f>
        <v/>
      </c>
      <c r="G1570" s="33" t="str">
        <f>IFERROR(VLOOKUP($B1570,'Tabelas auxiliares'!$A$66:$C$106,2,FALSE),"")</f>
        <v/>
      </c>
      <c r="H1570" s="33" t="str">
        <f>IFERROR(VLOOKUP($B1570,'Tabelas auxiliares'!$A$66:$C$106,3,FALSE),"")</f>
        <v/>
      </c>
      <c r="Y1570" s="33" t="str">
        <f t="shared" si="73"/>
        <v/>
      </c>
      <c r="Z1570" s="33" t="str">
        <f>IF(T1570="","",IF(AND(T1570&lt;&gt;'Tabelas auxiliares'!$B$240,T1570&lt;&gt;'Tabelas auxiliares'!$B$241,T1570&lt;&gt;'Tabelas auxiliares'!$C$240,T1570&lt;&gt;'Tabelas auxiliares'!$C$241,T1570&lt;&gt;'Tabelas auxiliares'!$D$240),"FOLHA DE PESSOAL",IF(Y1570='Tabelas auxiliares'!$A$241,"CUSTEIO",IF(Y1570='Tabelas auxiliares'!$A$240,"INVESTIMENTO","ERRO - VERIFICAR"))))</f>
        <v/>
      </c>
      <c r="AA1570" s="46" t="str">
        <f t="shared" si="74"/>
        <v/>
      </c>
      <c r="AB1570" s="206"/>
      <c r="AC1570" s="206"/>
      <c r="AD1570" s="26"/>
      <c r="AE1570" s="54" t="str">
        <f t="shared" si="75"/>
        <v/>
      </c>
    </row>
    <row r="1571" spans="6:31" x14ac:dyDescent="0.25">
      <c r="F1571" s="33" t="str">
        <f>IFERROR(VLOOKUP(D1571,'Tabelas auxiliares'!$A$3:$B$62,2,FALSE),"")</f>
        <v/>
      </c>
      <c r="G1571" s="33" t="str">
        <f>IFERROR(VLOOKUP($B1571,'Tabelas auxiliares'!$A$66:$C$106,2,FALSE),"")</f>
        <v/>
      </c>
      <c r="H1571" s="33" t="str">
        <f>IFERROR(VLOOKUP($B1571,'Tabelas auxiliares'!$A$66:$C$106,3,FALSE),"")</f>
        <v/>
      </c>
      <c r="Y1571" s="33" t="str">
        <f t="shared" si="73"/>
        <v/>
      </c>
      <c r="Z1571" s="33" t="str">
        <f>IF(T1571="","",IF(AND(T1571&lt;&gt;'Tabelas auxiliares'!$B$240,T1571&lt;&gt;'Tabelas auxiliares'!$B$241,T1571&lt;&gt;'Tabelas auxiliares'!$C$240,T1571&lt;&gt;'Tabelas auxiliares'!$C$241,T1571&lt;&gt;'Tabelas auxiliares'!$D$240),"FOLHA DE PESSOAL",IF(Y1571='Tabelas auxiliares'!$A$241,"CUSTEIO",IF(Y1571='Tabelas auxiliares'!$A$240,"INVESTIMENTO","ERRO - VERIFICAR"))))</f>
        <v/>
      </c>
      <c r="AA1571" s="46" t="str">
        <f t="shared" si="74"/>
        <v/>
      </c>
      <c r="AB1571" s="206"/>
      <c r="AC1571" s="206"/>
      <c r="AE1571" s="54" t="str">
        <f t="shared" si="75"/>
        <v/>
      </c>
    </row>
    <row r="1572" spans="6:31" x14ac:dyDescent="0.25">
      <c r="F1572" s="33" t="str">
        <f>IFERROR(VLOOKUP(D1572,'Tabelas auxiliares'!$A$3:$B$62,2,FALSE),"")</f>
        <v/>
      </c>
      <c r="G1572" s="33" t="str">
        <f>IFERROR(VLOOKUP($B1572,'Tabelas auxiliares'!$A$66:$C$106,2,FALSE),"")</f>
        <v/>
      </c>
      <c r="H1572" s="33" t="str">
        <f>IFERROR(VLOOKUP($B1572,'Tabelas auxiliares'!$A$66:$C$106,3,FALSE),"")</f>
        <v/>
      </c>
      <c r="Y1572" s="33" t="str">
        <f t="shared" si="73"/>
        <v/>
      </c>
      <c r="Z1572" s="33" t="str">
        <f>IF(T1572="","",IF(AND(T1572&lt;&gt;'Tabelas auxiliares'!$B$240,T1572&lt;&gt;'Tabelas auxiliares'!$B$241,T1572&lt;&gt;'Tabelas auxiliares'!$C$240,T1572&lt;&gt;'Tabelas auxiliares'!$C$241,T1572&lt;&gt;'Tabelas auxiliares'!$D$240),"FOLHA DE PESSOAL",IF(Y1572='Tabelas auxiliares'!$A$241,"CUSTEIO",IF(Y1572='Tabelas auxiliares'!$A$240,"INVESTIMENTO","ERRO - VERIFICAR"))))</f>
        <v/>
      </c>
      <c r="AA1572" s="46" t="str">
        <f t="shared" si="74"/>
        <v/>
      </c>
      <c r="AB1572" s="206"/>
      <c r="AC1572" s="206"/>
      <c r="AD1572" s="26"/>
      <c r="AE1572" s="54" t="str">
        <f t="shared" si="75"/>
        <v/>
      </c>
    </row>
    <row r="1573" spans="6:31" x14ac:dyDescent="0.25">
      <c r="F1573" s="33" t="str">
        <f>IFERROR(VLOOKUP(D1573,'Tabelas auxiliares'!$A$3:$B$62,2,FALSE),"")</f>
        <v/>
      </c>
      <c r="G1573" s="33" t="str">
        <f>IFERROR(VLOOKUP($B1573,'Tabelas auxiliares'!$A$66:$C$106,2,FALSE),"")</f>
        <v/>
      </c>
      <c r="H1573" s="33" t="str">
        <f>IFERROR(VLOOKUP($B1573,'Tabelas auxiliares'!$A$66:$C$106,3,FALSE),"")</f>
        <v/>
      </c>
      <c r="Y1573" s="33" t="str">
        <f t="shared" ref="Y1573:Y1636" si="76">LEFT(V1573,1)</f>
        <v/>
      </c>
      <c r="Z1573" s="33" t="str">
        <f>IF(T1573="","",IF(AND(T1573&lt;&gt;'Tabelas auxiliares'!$B$240,T1573&lt;&gt;'Tabelas auxiliares'!$B$241,T1573&lt;&gt;'Tabelas auxiliares'!$C$240,T1573&lt;&gt;'Tabelas auxiliares'!$C$241,T1573&lt;&gt;'Tabelas auxiliares'!$D$240),"FOLHA DE PESSOAL",IF(Y1573='Tabelas auxiliares'!$A$241,"CUSTEIO",IF(Y1573='Tabelas auxiliares'!$A$240,"INVESTIMENTO","ERRO - VERIFICAR"))))</f>
        <v/>
      </c>
      <c r="AA1573" s="46" t="str">
        <f t="shared" si="74"/>
        <v/>
      </c>
      <c r="AB1573" s="206"/>
      <c r="AC1573" s="206"/>
      <c r="AD1573" s="26"/>
      <c r="AE1573" s="54" t="str">
        <f t="shared" si="75"/>
        <v/>
      </c>
    </row>
    <row r="1574" spans="6:31" x14ac:dyDescent="0.25">
      <c r="F1574" s="33" t="str">
        <f>IFERROR(VLOOKUP(D1574,'Tabelas auxiliares'!$A$3:$B$62,2,FALSE),"")</f>
        <v/>
      </c>
      <c r="G1574" s="33" t="str">
        <f>IFERROR(VLOOKUP($B1574,'Tabelas auxiliares'!$A$66:$C$106,2,FALSE),"")</f>
        <v/>
      </c>
      <c r="H1574" s="33" t="str">
        <f>IFERROR(VLOOKUP($B1574,'Tabelas auxiliares'!$A$66:$C$106,3,FALSE),"")</f>
        <v/>
      </c>
      <c r="Y1574" s="33" t="str">
        <f t="shared" si="76"/>
        <v/>
      </c>
      <c r="Z1574" s="33" t="str">
        <f>IF(T1574="","",IF(AND(T1574&lt;&gt;'Tabelas auxiliares'!$B$240,T1574&lt;&gt;'Tabelas auxiliares'!$B$241,T1574&lt;&gt;'Tabelas auxiliares'!$C$240,T1574&lt;&gt;'Tabelas auxiliares'!$C$241,T1574&lt;&gt;'Tabelas auxiliares'!$D$240),"FOLHA DE PESSOAL",IF(Y1574='Tabelas auxiliares'!$A$241,"CUSTEIO",IF(Y1574='Tabelas auxiliares'!$A$240,"INVESTIMENTO","ERRO - VERIFICAR"))))</f>
        <v/>
      </c>
      <c r="AA1574" s="46" t="str">
        <f t="shared" ref="AA1574:AA1637" si="77">IF(AB1574+AC1574+AD1574&lt;&gt;0,AB1574+AC1574+AD1574,"")</f>
        <v/>
      </c>
      <c r="AB1574" s="206"/>
      <c r="AC1574" s="206"/>
      <c r="AD1574" s="26"/>
      <c r="AE1574" s="54" t="str">
        <f t="shared" si="75"/>
        <v/>
      </c>
    </row>
    <row r="1575" spans="6:31" x14ac:dyDescent="0.25">
      <c r="F1575" s="33" t="str">
        <f>IFERROR(VLOOKUP(D1575,'Tabelas auxiliares'!$A$3:$B$62,2,FALSE),"")</f>
        <v/>
      </c>
      <c r="G1575" s="33" t="str">
        <f>IFERROR(VLOOKUP($B1575,'Tabelas auxiliares'!$A$66:$C$106,2,FALSE),"")</f>
        <v/>
      </c>
      <c r="H1575" s="33" t="str">
        <f>IFERROR(VLOOKUP($B1575,'Tabelas auxiliares'!$A$66:$C$106,3,FALSE),"")</f>
        <v/>
      </c>
      <c r="Y1575" s="33" t="str">
        <f t="shared" si="76"/>
        <v/>
      </c>
      <c r="Z1575" s="33" t="str">
        <f>IF(T1575="","",IF(AND(T1575&lt;&gt;'Tabelas auxiliares'!$B$240,T1575&lt;&gt;'Tabelas auxiliares'!$B$241,T1575&lt;&gt;'Tabelas auxiliares'!$C$240,T1575&lt;&gt;'Tabelas auxiliares'!$C$241,T1575&lt;&gt;'Tabelas auxiliares'!$D$240),"FOLHA DE PESSOAL",IF(Y1575='Tabelas auxiliares'!$A$241,"CUSTEIO",IF(Y1575='Tabelas auxiliares'!$A$240,"INVESTIMENTO","ERRO - VERIFICAR"))))</f>
        <v/>
      </c>
      <c r="AA1575" s="46" t="str">
        <f t="shared" si="77"/>
        <v/>
      </c>
      <c r="AB1575" s="206"/>
      <c r="AC1575" s="206"/>
      <c r="AD1575" s="26"/>
      <c r="AE1575" s="54" t="str">
        <f t="shared" si="75"/>
        <v/>
      </c>
    </row>
    <row r="1576" spans="6:31" x14ac:dyDescent="0.25">
      <c r="F1576" s="33" t="str">
        <f>IFERROR(VLOOKUP(D1576,'Tabelas auxiliares'!$A$3:$B$62,2,FALSE),"")</f>
        <v/>
      </c>
      <c r="G1576" s="33" t="str">
        <f>IFERROR(VLOOKUP($B1576,'Tabelas auxiliares'!$A$66:$C$106,2,FALSE),"")</f>
        <v/>
      </c>
      <c r="H1576" s="33" t="str">
        <f>IFERROR(VLOOKUP($B1576,'Tabelas auxiliares'!$A$66:$C$106,3,FALSE),"")</f>
        <v/>
      </c>
      <c r="Y1576" s="33" t="str">
        <f t="shared" si="76"/>
        <v/>
      </c>
      <c r="Z1576" s="33" t="str">
        <f>IF(T1576="","",IF(AND(T1576&lt;&gt;'Tabelas auxiliares'!$B$240,T1576&lt;&gt;'Tabelas auxiliares'!$B$241,T1576&lt;&gt;'Tabelas auxiliares'!$C$240,T1576&lt;&gt;'Tabelas auxiliares'!$C$241,T1576&lt;&gt;'Tabelas auxiliares'!$D$240),"FOLHA DE PESSOAL",IF(Y1576='Tabelas auxiliares'!$A$241,"CUSTEIO",IF(Y1576='Tabelas auxiliares'!$A$240,"INVESTIMENTO","ERRO - VERIFICAR"))))</f>
        <v/>
      </c>
      <c r="AA1576" s="46" t="str">
        <f t="shared" si="77"/>
        <v/>
      </c>
      <c r="AB1576" s="206"/>
      <c r="AC1576" s="206"/>
      <c r="AD1576" s="26"/>
      <c r="AE1576" s="54" t="str">
        <f t="shared" si="75"/>
        <v/>
      </c>
    </row>
    <row r="1577" spans="6:31" x14ac:dyDescent="0.25">
      <c r="F1577" s="33" t="str">
        <f>IFERROR(VLOOKUP(D1577,'Tabelas auxiliares'!$A$3:$B$62,2,FALSE),"")</f>
        <v/>
      </c>
      <c r="G1577" s="33" t="str">
        <f>IFERROR(VLOOKUP($B1577,'Tabelas auxiliares'!$A$66:$C$106,2,FALSE),"")</f>
        <v/>
      </c>
      <c r="H1577" s="33" t="str">
        <f>IFERROR(VLOOKUP($B1577,'Tabelas auxiliares'!$A$66:$C$106,3,FALSE),"")</f>
        <v/>
      </c>
      <c r="Y1577" s="33" t="str">
        <f t="shared" si="76"/>
        <v/>
      </c>
      <c r="Z1577" s="33" t="str">
        <f>IF(T1577="","",IF(AND(T1577&lt;&gt;'Tabelas auxiliares'!$B$240,T1577&lt;&gt;'Tabelas auxiliares'!$B$241,T1577&lt;&gt;'Tabelas auxiliares'!$C$240,T1577&lt;&gt;'Tabelas auxiliares'!$C$241,T1577&lt;&gt;'Tabelas auxiliares'!$D$240),"FOLHA DE PESSOAL",IF(Y1577='Tabelas auxiliares'!$A$241,"CUSTEIO",IF(Y1577='Tabelas auxiliares'!$A$240,"INVESTIMENTO","ERRO - VERIFICAR"))))</f>
        <v/>
      </c>
      <c r="AA1577" s="46" t="str">
        <f t="shared" si="77"/>
        <v/>
      </c>
      <c r="AB1577" s="206"/>
      <c r="AC1577" s="206"/>
      <c r="AD1577" s="26"/>
      <c r="AE1577" s="54" t="str">
        <f t="shared" si="75"/>
        <v/>
      </c>
    </row>
    <row r="1578" spans="6:31" x14ac:dyDescent="0.25">
      <c r="F1578" s="33" t="str">
        <f>IFERROR(VLOOKUP(D1578,'Tabelas auxiliares'!$A$3:$B$62,2,FALSE),"")</f>
        <v/>
      </c>
      <c r="G1578" s="33" t="str">
        <f>IFERROR(VLOOKUP($B1578,'Tabelas auxiliares'!$A$66:$C$106,2,FALSE),"")</f>
        <v/>
      </c>
      <c r="H1578" s="33" t="str">
        <f>IFERROR(VLOOKUP($B1578,'Tabelas auxiliares'!$A$66:$C$106,3,FALSE),"")</f>
        <v/>
      </c>
      <c r="Y1578" s="33" t="str">
        <f t="shared" si="76"/>
        <v/>
      </c>
      <c r="Z1578" s="33" t="str">
        <f>IF(T1578="","",IF(AND(T1578&lt;&gt;'Tabelas auxiliares'!$B$240,T1578&lt;&gt;'Tabelas auxiliares'!$B$241,T1578&lt;&gt;'Tabelas auxiliares'!$C$240,T1578&lt;&gt;'Tabelas auxiliares'!$C$241,T1578&lt;&gt;'Tabelas auxiliares'!$D$240),"FOLHA DE PESSOAL",IF(Y1578='Tabelas auxiliares'!$A$241,"CUSTEIO",IF(Y1578='Tabelas auxiliares'!$A$240,"INVESTIMENTO","ERRO - VERIFICAR"))))</f>
        <v/>
      </c>
      <c r="AA1578" s="46" t="str">
        <f t="shared" si="77"/>
        <v/>
      </c>
      <c r="AB1578" s="206"/>
      <c r="AC1578" s="206"/>
      <c r="AD1578" s="26"/>
      <c r="AE1578" s="54" t="str">
        <f t="shared" si="75"/>
        <v/>
      </c>
    </row>
    <row r="1579" spans="6:31" x14ac:dyDescent="0.25">
      <c r="F1579" s="33" t="str">
        <f>IFERROR(VLOOKUP(D1579,'Tabelas auxiliares'!$A$3:$B$62,2,FALSE),"")</f>
        <v/>
      </c>
      <c r="G1579" s="33" t="str">
        <f>IFERROR(VLOOKUP($B1579,'Tabelas auxiliares'!$A$66:$C$106,2,FALSE),"")</f>
        <v/>
      </c>
      <c r="H1579" s="33" t="str">
        <f>IFERROR(VLOOKUP($B1579,'Tabelas auxiliares'!$A$66:$C$106,3,FALSE),"")</f>
        <v/>
      </c>
      <c r="Y1579" s="33" t="str">
        <f t="shared" si="76"/>
        <v/>
      </c>
      <c r="Z1579" s="33" t="str">
        <f>IF(T1579="","",IF(AND(T1579&lt;&gt;'Tabelas auxiliares'!$B$240,T1579&lt;&gt;'Tabelas auxiliares'!$B$241,T1579&lt;&gt;'Tabelas auxiliares'!$C$240,T1579&lt;&gt;'Tabelas auxiliares'!$C$241,T1579&lt;&gt;'Tabelas auxiliares'!$D$240),"FOLHA DE PESSOAL",IF(Y1579='Tabelas auxiliares'!$A$241,"CUSTEIO",IF(Y1579='Tabelas auxiliares'!$A$240,"INVESTIMENTO","ERRO - VERIFICAR"))))</f>
        <v/>
      </c>
      <c r="AA1579" s="46" t="str">
        <f t="shared" si="77"/>
        <v/>
      </c>
      <c r="AB1579" s="206"/>
      <c r="AC1579" s="206"/>
      <c r="AD1579" s="26"/>
      <c r="AE1579" s="54" t="str">
        <f t="shared" si="75"/>
        <v/>
      </c>
    </row>
    <row r="1580" spans="6:31" x14ac:dyDescent="0.25">
      <c r="F1580" s="33" t="str">
        <f>IFERROR(VLOOKUP(D1580,'Tabelas auxiliares'!$A$3:$B$62,2,FALSE),"")</f>
        <v/>
      </c>
      <c r="G1580" s="33" t="str">
        <f>IFERROR(VLOOKUP($B1580,'Tabelas auxiliares'!$A$66:$C$106,2,FALSE),"")</f>
        <v/>
      </c>
      <c r="H1580" s="33" t="str">
        <f>IFERROR(VLOOKUP($B1580,'Tabelas auxiliares'!$A$66:$C$106,3,FALSE),"")</f>
        <v/>
      </c>
      <c r="Y1580" s="33" t="str">
        <f t="shared" si="76"/>
        <v/>
      </c>
      <c r="Z1580" s="33" t="str">
        <f>IF(T1580="","",IF(AND(T1580&lt;&gt;'Tabelas auxiliares'!$B$240,T1580&lt;&gt;'Tabelas auxiliares'!$B$241,T1580&lt;&gt;'Tabelas auxiliares'!$C$240,T1580&lt;&gt;'Tabelas auxiliares'!$C$241,T1580&lt;&gt;'Tabelas auxiliares'!$D$240),"FOLHA DE PESSOAL",IF(Y1580='Tabelas auxiliares'!$A$241,"CUSTEIO",IF(Y1580='Tabelas auxiliares'!$A$240,"INVESTIMENTO","ERRO - VERIFICAR"))))</f>
        <v/>
      </c>
      <c r="AA1580" s="46" t="str">
        <f t="shared" si="77"/>
        <v/>
      </c>
      <c r="AB1580" s="206"/>
      <c r="AC1580" s="206"/>
      <c r="AD1580" s="26"/>
      <c r="AE1580" s="54" t="str">
        <f t="shared" si="75"/>
        <v/>
      </c>
    </row>
    <row r="1581" spans="6:31" x14ac:dyDescent="0.25">
      <c r="F1581" s="33" t="str">
        <f>IFERROR(VLOOKUP(D1581,'Tabelas auxiliares'!$A$3:$B$62,2,FALSE),"")</f>
        <v/>
      </c>
      <c r="G1581" s="33" t="str">
        <f>IFERROR(VLOOKUP($B1581,'Tabelas auxiliares'!$A$66:$C$106,2,FALSE),"")</f>
        <v/>
      </c>
      <c r="H1581" s="33" t="str">
        <f>IFERROR(VLOOKUP($B1581,'Tabelas auxiliares'!$A$66:$C$106,3,FALSE),"")</f>
        <v/>
      </c>
      <c r="Y1581" s="33" t="str">
        <f t="shared" si="76"/>
        <v/>
      </c>
      <c r="Z1581" s="33" t="str">
        <f>IF(T1581="","",IF(AND(T1581&lt;&gt;'Tabelas auxiliares'!$B$240,T1581&lt;&gt;'Tabelas auxiliares'!$B$241,T1581&lt;&gt;'Tabelas auxiliares'!$C$240,T1581&lt;&gt;'Tabelas auxiliares'!$C$241,T1581&lt;&gt;'Tabelas auxiliares'!$D$240),"FOLHA DE PESSOAL",IF(Y1581='Tabelas auxiliares'!$A$241,"CUSTEIO",IF(Y1581='Tabelas auxiliares'!$A$240,"INVESTIMENTO","ERRO - VERIFICAR"))))</f>
        <v/>
      </c>
      <c r="AA1581" s="46" t="str">
        <f t="shared" si="77"/>
        <v/>
      </c>
      <c r="AB1581" s="206"/>
      <c r="AC1581" s="206"/>
      <c r="AD1581" s="26"/>
      <c r="AE1581" s="54" t="str">
        <f t="shared" si="75"/>
        <v/>
      </c>
    </row>
    <row r="1582" spans="6:31" x14ac:dyDescent="0.25">
      <c r="F1582" s="33" t="str">
        <f>IFERROR(VLOOKUP(D1582,'Tabelas auxiliares'!$A$3:$B$62,2,FALSE),"")</f>
        <v/>
      </c>
      <c r="G1582" s="33" t="str">
        <f>IFERROR(VLOOKUP($B1582,'Tabelas auxiliares'!$A$66:$C$106,2,FALSE),"")</f>
        <v/>
      </c>
      <c r="H1582" s="33" t="str">
        <f>IFERROR(VLOOKUP($B1582,'Tabelas auxiliares'!$A$66:$C$106,3,FALSE),"")</f>
        <v/>
      </c>
      <c r="Y1582" s="33" t="str">
        <f t="shared" si="76"/>
        <v/>
      </c>
      <c r="Z1582" s="33" t="str">
        <f>IF(T1582="","",IF(AND(T1582&lt;&gt;'Tabelas auxiliares'!$B$240,T1582&lt;&gt;'Tabelas auxiliares'!$B$241,T1582&lt;&gt;'Tabelas auxiliares'!$C$240,T1582&lt;&gt;'Tabelas auxiliares'!$C$241,T1582&lt;&gt;'Tabelas auxiliares'!$D$240),"FOLHA DE PESSOAL",IF(Y1582='Tabelas auxiliares'!$A$241,"CUSTEIO",IF(Y1582='Tabelas auxiliares'!$A$240,"INVESTIMENTO","ERRO - VERIFICAR"))))</f>
        <v/>
      </c>
      <c r="AA1582" s="46" t="str">
        <f t="shared" si="77"/>
        <v/>
      </c>
      <c r="AB1582" s="206"/>
      <c r="AC1582" s="206"/>
      <c r="AD1582" s="26"/>
      <c r="AE1582" s="54" t="str">
        <f t="shared" si="75"/>
        <v/>
      </c>
    </row>
    <row r="1583" spans="6:31" x14ac:dyDescent="0.25">
      <c r="F1583" s="33" t="str">
        <f>IFERROR(VLOOKUP(D1583,'Tabelas auxiliares'!$A$3:$B$62,2,FALSE),"")</f>
        <v/>
      </c>
      <c r="G1583" s="33" t="str">
        <f>IFERROR(VLOOKUP($B1583,'Tabelas auxiliares'!$A$66:$C$106,2,FALSE),"")</f>
        <v/>
      </c>
      <c r="H1583" s="33" t="str">
        <f>IFERROR(VLOOKUP($B1583,'Tabelas auxiliares'!$A$66:$C$106,3,FALSE),"")</f>
        <v/>
      </c>
      <c r="Y1583" s="33" t="str">
        <f t="shared" si="76"/>
        <v/>
      </c>
      <c r="Z1583" s="33" t="str">
        <f>IF(T1583="","",IF(AND(T1583&lt;&gt;'Tabelas auxiliares'!$B$240,T1583&lt;&gt;'Tabelas auxiliares'!$B$241,T1583&lt;&gt;'Tabelas auxiliares'!$C$240,T1583&lt;&gt;'Tabelas auxiliares'!$C$241,T1583&lt;&gt;'Tabelas auxiliares'!$D$240),"FOLHA DE PESSOAL",IF(Y1583='Tabelas auxiliares'!$A$241,"CUSTEIO",IF(Y1583='Tabelas auxiliares'!$A$240,"INVESTIMENTO","ERRO - VERIFICAR"))))</f>
        <v/>
      </c>
      <c r="AA1583" s="46" t="str">
        <f t="shared" si="77"/>
        <v/>
      </c>
      <c r="AB1583" s="206"/>
      <c r="AC1583" s="206"/>
      <c r="AD1583" s="26"/>
      <c r="AE1583" s="54" t="str">
        <f t="shared" si="75"/>
        <v/>
      </c>
    </row>
    <row r="1584" spans="6:31" x14ac:dyDescent="0.25">
      <c r="F1584" s="33" t="str">
        <f>IFERROR(VLOOKUP(D1584,'Tabelas auxiliares'!$A$3:$B$62,2,FALSE),"")</f>
        <v/>
      </c>
      <c r="G1584" s="33" t="str">
        <f>IFERROR(VLOOKUP($B1584,'Tabelas auxiliares'!$A$66:$C$106,2,FALSE),"")</f>
        <v/>
      </c>
      <c r="H1584" s="33" t="str">
        <f>IFERROR(VLOOKUP($B1584,'Tabelas auxiliares'!$A$66:$C$106,3,FALSE),"")</f>
        <v/>
      </c>
      <c r="Y1584" s="33" t="str">
        <f t="shared" si="76"/>
        <v/>
      </c>
      <c r="Z1584" s="33" t="str">
        <f>IF(T1584="","",IF(AND(T1584&lt;&gt;'Tabelas auxiliares'!$B$240,T1584&lt;&gt;'Tabelas auxiliares'!$B$241,T1584&lt;&gt;'Tabelas auxiliares'!$C$240,T1584&lt;&gt;'Tabelas auxiliares'!$C$241,T1584&lt;&gt;'Tabelas auxiliares'!$D$240),"FOLHA DE PESSOAL",IF(Y1584='Tabelas auxiliares'!$A$241,"CUSTEIO",IF(Y1584='Tabelas auxiliares'!$A$240,"INVESTIMENTO","ERRO - VERIFICAR"))))</f>
        <v/>
      </c>
      <c r="AA1584" s="46" t="str">
        <f t="shared" si="77"/>
        <v/>
      </c>
      <c r="AB1584" s="206"/>
      <c r="AC1584" s="206"/>
      <c r="AD1584" s="26"/>
      <c r="AE1584" s="54" t="str">
        <f t="shared" si="75"/>
        <v/>
      </c>
    </row>
    <row r="1585" spans="6:31" x14ac:dyDescent="0.25">
      <c r="F1585" s="33" t="str">
        <f>IFERROR(VLOOKUP(D1585,'Tabelas auxiliares'!$A$3:$B$62,2,FALSE),"")</f>
        <v/>
      </c>
      <c r="G1585" s="33" t="str">
        <f>IFERROR(VLOOKUP($B1585,'Tabelas auxiliares'!$A$66:$C$106,2,FALSE),"")</f>
        <v/>
      </c>
      <c r="H1585" s="33" t="str">
        <f>IFERROR(VLOOKUP($B1585,'Tabelas auxiliares'!$A$66:$C$106,3,FALSE),"")</f>
        <v/>
      </c>
      <c r="Y1585" s="33" t="str">
        <f t="shared" si="76"/>
        <v/>
      </c>
      <c r="Z1585" s="33" t="str">
        <f>IF(T1585="","",IF(AND(T1585&lt;&gt;'Tabelas auxiliares'!$B$240,T1585&lt;&gt;'Tabelas auxiliares'!$B$241,T1585&lt;&gt;'Tabelas auxiliares'!$C$240,T1585&lt;&gt;'Tabelas auxiliares'!$C$241,T1585&lt;&gt;'Tabelas auxiliares'!$D$240),"FOLHA DE PESSOAL",IF(Y1585='Tabelas auxiliares'!$A$241,"CUSTEIO",IF(Y1585='Tabelas auxiliares'!$A$240,"INVESTIMENTO","ERRO - VERIFICAR"))))</f>
        <v/>
      </c>
      <c r="AA1585" s="46" t="str">
        <f t="shared" si="77"/>
        <v/>
      </c>
      <c r="AB1585" s="206"/>
      <c r="AC1585" s="206"/>
      <c r="AD1585" s="26"/>
      <c r="AE1585" s="54" t="str">
        <f t="shared" si="75"/>
        <v/>
      </c>
    </row>
    <row r="1586" spans="6:31" x14ac:dyDescent="0.25">
      <c r="F1586" s="33" t="str">
        <f>IFERROR(VLOOKUP(D1586,'Tabelas auxiliares'!$A$3:$B$62,2,FALSE),"")</f>
        <v/>
      </c>
      <c r="G1586" s="33" t="str">
        <f>IFERROR(VLOOKUP($B1586,'Tabelas auxiliares'!$A$66:$C$106,2,FALSE),"")</f>
        <v/>
      </c>
      <c r="H1586" s="33" t="str">
        <f>IFERROR(VLOOKUP($B1586,'Tabelas auxiliares'!$A$66:$C$106,3,FALSE),"")</f>
        <v/>
      </c>
      <c r="Y1586" s="33" t="str">
        <f t="shared" si="76"/>
        <v/>
      </c>
      <c r="Z1586" s="33" t="str">
        <f>IF(T1586="","",IF(AND(T1586&lt;&gt;'Tabelas auxiliares'!$B$240,T1586&lt;&gt;'Tabelas auxiliares'!$B$241,T1586&lt;&gt;'Tabelas auxiliares'!$C$240,T1586&lt;&gt;'Tabelas auxiliares'!$C$241,T1586&lt;&gt;'Tabelas auxiliares'!$D$240),"FOLHA DE PESSOAL",IF(Y1586='Tabelas auxiliares'!$A$241,"CUSTEIO",IF(Y1586='Tabelas auxiliares'!$A$240,"INVESTIMENTO","ERRO - VERIFICAR"))))</f>
        <v/>
      </c>
      <c r="AA1586" s="46" t="str">
        <f t="shared" si="77"/>
        <v/>
      </c>
      <c r="AB1586" s="206"/>
      <c r="AC1586" s="206"/>
      <c r="AD1586" s="26"/>
      <c r="AE1586" s="54" t="str">
        <f t="shared" si="75"/>
        <v/>
      </c>
    </row>
    <row r="1587" spans="6:31" x14ac:dyDescent="0.25">
      <c r="F1587" s="33" t="str">
        <f>IFERROR(VLOOKUP(D1587,'Tabelas auxiliares'!$A$3:$B$62,2,FALSE),"")</f>
        <v/>
      </c>
      <c r="G1587" s="33" t="str">
        <f>IFERROR(VLOOKUP($B1587,'Tabelas auxiliares'!$A$66:$C$106,2,FALSE),"")</f>
        <v/>
      </c>
      <c r="H1587" s="33" t="str">
        <f>IFERROR(VLOOKUP($B1587,'Tabelas auxiliares'!$A$66:$C$106,3,FALSE),"")</f>
        <v/>
      </c>
      <c r="Y1587" s="33" t="str">
        <f t="shared" si="76"/>
        <v/>
      </c>
      <c r="Z1587" s="33" t="str">
        <f>IF(T1587="","",IF(AND(T1587&lt;&gt;'Tabelas auxiliares'!$B$240,T1587&lt;&gt;'Tabelas auxiliares'!$B$241,T1587&lt;&gt;'Tabelas auxiliares'!$C$240,T1587&lt;&gt;'Tabelas auxiliares'!$C$241,T1587&lt;&gt;'Tabelas auxiliares'!$D$240),"FOLHA DE PESSOAL",IF(Y1587='Tabelas auxiliares'!$A$241,"CUSTEIO",IF(Y1587='Tabelas auxiliares'!$A$240,"INVESTIMENTO","ERRO - VERIFICAR"))))</f>
        <v/>
      </c>
      <c r="AA1587" s="46" t="str">
        <f t="shared" si="77"/>
        <v/>
      </c>
      <c r="AB1587" s="206"/>
      <c r="AC1587" s="206"/>
      <c r="AD1587" s="26"/>
      <c r="AE1587" s="54" t="str">
        <f t="shared" si="75"/>
        <v/>
      </c>
    </row>
    <row r="1588" spans="6:31" x14ac:dyDescent="0.25">
      <c r="F1588" s="33" t="str">
        <f>IFERROR(VLOOKUP(D1588,'Tabelas auxiliares'!$A$3:$B$62,2,FALSE),"")</f>
        <v/>
      </c>
      <c r="G1588" s="33" t="str">
        <f>IFERROR(VLOOKUP($B1588,'Tabelas auxiliares'!$A$66:$C$106,2,FALSE),"")</f>
        <v/>
      </c>
      <c r="H1588" s="33" t="str">
        <f>IFERROR(VLOOKUP($B1588,'Tabelas auxiliares'!$A$66:$C$106,3,FALSE),"")</f>
        <v/>
      </c>
      <c r="Y1588" s="33" t="str">
        <f t="shared" si="76"/>
        <v/>
      </c>
      <c r="Z1588" s="33" t="str">
        <f>IF(T1588="","",IF(AND(T1588&lt;&gt;'Tabelas auxiliares'!$B$240,T1588&lt;&gt;'Tabelas auxiliares'!$B$241,T1588&lt;&gt;'Tabelas auxiliares'!$C$240,T1588&lt;&gt;'Tabelas auxiliares'!$C$241,T1588&lt;&gt;'Tabelas auxiliares'!$D$240),"FOLHA DE PESSOAL",IF(Y1588='Tabelas auxiliares'!$A$241,"CUSTEIO",IF(Y1588='Tabelas auxiliares'!$A$240,"INVESTIMENTO","ERRO - VERIFICAR"))))</f>
        <v/>
      </c>
      <c r="AA1588" s="46" t="str">
        <f t="shared" si="77"/>
        <v/>
      </c>
      <c r="AB1588" s="206"/>
      <c r="AC1588" s="206"/>
      <c r="AD1588" s="26"/>
      <c r="AE1588" s="54" t="str">
        <f t="shared" si="75"/>
        <v/>
      </c>
    </row>
    <row r="1589" spans="6:31" x14ac:dyDescent="0.25">
      <c r="F1589" s="33" t="str">
        <f>IFERROR(VLOOKUP(D1589,'Tabelas auxiliares'!$A$3:$B$62,2,FALSE),"")</f>
        <v/>
      </c>
      <c r="G1589" s="33" t="str">
        <f>IFERROR(VLOOKUP($B1589,'Tabelas auxiliares'!$A$66:$C$106,2,FALSE),"")</f>
        <v/>
      </c>
      <c r="H1589" s="33" t="str">
        <f>IFERROR(VLOOKUP($B1589,'Tabelas auxiliares'!$A$66:$C$106,3,FALSE),"")</f>
        <v/>
      </c>
      <c r="Y1589" s="33" t="str">
        <f t="shared" si="76"/>
        <v/>
      </c>
      <c r="Z1589" s="33" t="str">
        <f>IF(T1589="","",IF(AND(T1589&lt;&gt;'Tabelas auxiliares'!$B$240,T1589&lt;&gt;'Tabelas auxiliares'!$B$241,T1589&lt;&gt;'Tabelas auxiliares'!$C$240,T1589&lt;&gt;'Tabelas auxiliares'!$C$241,T1589&lt;&gt;'Tabelas auxiliares'!$D$240),"FOLHA DE PESSOAL",IF(Y1589='Tabelas auxiliares'!$A$241,"CUSTEIO",IF(Y1589='Tabelas auxiliares'!$A$240,"INVESTIMENTO","ERRO - VERIFICAR"))))</f>
        <v/>
      </c>
      <c r="AA1589" s="46" t="str">
        <f t="shared" si="77"/>
        <v/>
      </c>
      <c r="AB1589" s="206"/>
      <c r="AC1589" s="206"/>
      <c r="AD1589" s="26"/>
      <c r="AE1589" s="54" t="str">
        <f t="shared" si="75"/>
        <v/>
      </c>
    </row>
    <row r="1590" spans="6:31" x14ac:dyDescent="0.25">
      <c r="F1590" s="33" t="str">
        <f>IFERROR(VLOOKUP(D1590,'Tabelas auxiliares'!$A$3:$B$62,2,FALSE),"")</f>
        <v/>
      </c>
      <c r="G1590" s="33" t="str">
        <f>IFERROR(VLOOKUP($B1590,'Tabelas auxiliares'!$A$66:$C$106,2,FALSE),"")</f>
        <v/>
      </c>
      <c r="H1590" s="33" t="str">
        <f>IFERROR(VLOOKUP($B1590,'Tabelas auxiliares'!$A$66:$C$106,3,FALSE),"")</f>
        <v/>
      </c>
      <c r="Y1590" s="33" t="str">
        <f t="shared" si="76"/>
        <v/>
      </c>
      <c r="Z1590" s="33" t="str">
        <f>IF(T1590="","",IF(AND(T1590&lt;&gt;'Tabelas auxiliares'!$B$240,T1590&lt;&gt;'Tabelas auxiliares'!$B$241,T1590&lt;&gt;'Tabelas auxiliares'!$C$240,T1590&lt;&gt;'Tabelas auxiliares'!$C$241,T1590&lt;&gt;'Tabelas auxiliares'!$D$240),"FOLHA DE PESSOAL",IF(Y1590='Tabelas auxiliares'!$A$241,"CUSTEIO",IF(Y1590='Tabelas auxiliares'!$A$240,"INVESTIMENTO","ERRO - VERIFICAR"))))</f>
        <v/>
      </c>
      <c r="AA1590" s="46" t="str">
        <f t="shared" si="77"/>
        <v/>
      </c>
      <c r="AB1590" s="206"/>
      <c r="AC1590" s="206"/>
      <c r="AD1590" s="26"/>
      <c r="AE1590" s="54" t="str">
        <f t="shared" si="75"/>
        <v/>
      </c>
    </row>
    <row r="1591" spans="6:31" x14ac:dyDescent="0.25">
      <c r="F1591" s="33" t="str">
        <f>IFERROR(VLOOKUP(D1591,'Tabelas auxiliares'!$A$3:$B$62,2,FALSE),"")</f>
        <v/>
      </c>
      <c r="G1591" s="33" t="str">
        <f>IFERROR(VLOOKUP($B1591,'Tabelas auxiliares'!$A$66:$C$106,2,FALSE),"")</f>
        <v/>
      </c>
      <c r="H1591" s="33" t="str">
        <f>IFERROR(VLOOKUP($B1591,'Tabelas auxiliares'!$A$66:$C$106,3,FALSE),"")</f>
        <v/>
      </c>
      <c r="Y1591" s="33" t="str">
        <f t="shared" si="76"/>
        <v/>
      </c>
      <c r="Z1591" s="33" t="str">
        <f>IF(T1591="","",IF(AND(T1591&lt;&gt;'Tabelas auxiliares'!$B$240,T1591&lt;&gt;'Tabelas auxiliares'!$B$241,T1591&lt;&gt;'Tabelas auxiliares'!$C$240,T1591&lt;&gt;'Tabelas auxiliares'!$C$241,T1591&lt;&gt;'Tabelas auxiliares'!$D$240),"FOLHA DE PESSOAL",IF(Y1591='Tabelas auxiliares'!$A$241,"CUSTEIO",IF(Y1591='Tabelas auxiliares'!$A$240,"INVESTIMENTO","ERRO - VERIFICAR"))))</f>
        <v/>
      </c>
      <c r="AA1591" s="46" t="str">
        <f t="shared" si="77"/>
        <v/>
      </c>
      <c r="AB1591" s="206"/>
      <c r="AC1591" s="206"/>
      <c r="AD1591" s="26"/>
      <c r="AE1591" s="54" t="str">
        <f t="shared" si="75"/>
        <v/>
      </c>
    </row>
    <row r="1592" spans="6:31" x14ac:dyDescent="0.25">
      <c r="F1592" s="33" t="str">
        <f>IFERROR(VLOOKUP(D1592,'Tabelas auxiliares'!$A$3:$B$62,2,FALSE),"")</f>
        <v/>
      </c>
      <c r="G1592" s="33" t="str">
        <f>IFERROR(VLOOKUP($B1592,'Tabelas auxiliares'!$A$66:$C$106,2,FALSE),"")</f>
        <v/>
      </c>
      <c r="H1592" s="33" t="str">
        <f>IFERROR(VLOOKUP($B1592,'Tabelas auxiliares'!$A$66:$C$106,3,FALSE),"")</f>
        <v/>
      </c>
      <c r="Y1592" s="33" t="str">
        <f t="shared" si="76"/>
        <v/>
      </c>
      <c r="Z1592" s="33" t="str">
        <f>IF(T1592="","",IF(AND(T1592&lt;&gt;'Tabelas auxiliares'!$B$240,T1592&lt;&gt;'Tabelas auxiliares'!$B$241,T1592&lt;&gt;'Tabelas auxiliares'!$C$240,T1592&lt;&gt;'Tabelas auxiliares'!$C$241,T1592&lt;&gt;'Tabelas auxiliares'!$D$240),"FOLHA DE PESSOAL",IF(Y1592='Tabelas auxiliares'!$A$241,"CUSTEIO",IF(Y1592='Tabelas auxiliares'!$A$240,"INVESTIMENTO","ERRO - VERIFICAR"))))</f>
        <v/>
      </c>
      <c r="AA1592" s="46" t="str">
        <f t="shared" si="77"/>
        <v/>
      </c>
      <c r="AB1592" s="206"/>
      <c r="AC1592" s="206"/>
      <c r="AD1592" s="26"/>
      <c r="AE1592" s="54" t="str">
        <f t="shared" si="75"/>
        <v/>
      </c>
    </row>
    <row r="1593" spans="6:31" x14ac:dyDescent="0.25">
      <c r="F1593" s="33" t="str">
        <f>IFERROR(VLOOKUP(D1593,'Tabelas auxiliares'!$A$3:$B$62,2,FALSE),"")</f>
        <v/>
      </c>
      <c r="G1593" s="33" t="str">
        <f>IFERROR(VLOOKUP($B1593,'Tabelas auxiliares'!$A$66:$C$106,2,FALSE),"")</f>
        <v/>
      </c>
      <c r="H1593" s="33" t="str">
        <f>IFERROR(VLOOKUP($B1593,'Tabelas auxiliares'!$A$66:$C$106,3,FALSE),"")</f>
        <v/>
      </c>
      <c r="Y1593" s="33" t="str">
        <f t="shared" si="76"/>
        <v/>
      </c>
      <c r="Z1593" s="33" t="str">
        <f>IF(T1593="","",IF(AND(T1593&lt;&gt;'Tabelas auxiliares'!$B$240,T1593&lt;&gt;'Tabelas auxiliares'!$B$241,T1593&lt;&gt;'Tabelas auxiliares'!$C$240,T1593&lt;&gt;'Tabelas auxiliares'!$C$241,T1593&lt;&gt;'Tabelas auxiliares'!$D$240),"FOLHA DE PESSOAL",IF(Y1593='Tabelas auxiliares'!$A$241,"CUSTEIO",IF(Y1593='Tabelas auxiliares'!$A$240,"INVESTIMENTO","ERRO - VERIFICAR"))))</f>
        <v/>
      </c>
      <c r="AA1593" s="46" t="str">
        <f t="shared" si="77"/>
        <v/>
      </c>
      <c r="AB1593" s="206"/>
      <c r="AC1593" s="206"/>
      <c r="AD1593" s="26"/>
      <c r="AE1593" s="54" t="str">
        <f t="shared" si="75"/>
        <v/>
      </c>
    </row>
    <row r="1594" spans="6:31" x14ac:dyDescent="0.25">
      <c r="F1594" s="33" t="str">
        <f>IFERROR(VLOOKUP(D1594,'Tabelas auxiliares'!$A$3:$B$62,2,FALSE),"")</f>
        <v/>
      </c>
      <c r="G1594" s="33" t="str">
        <f>IFERROR(VLOOKUP($B1594,'Tabelas auxiliares'!$A$66:$C$106,2,FALSE),"")</f>
        <v/>
      </c>
      <c r="H1594" s="33" t="str">
        <f>IFERROR(VLOOKUP($B1594,'Tabelas auxiliares'!$A$66:$C$106,3,FALSE),"")</f>
        <v/>
      </c>
      <c r="Y1594" s="33" t="str">
        <f t="shared" si="76"/>
        <v/>
      </c>
      <c r="Z1594" s="33" t="str">
        <f>IF(T1594="","",IF(AND(T1594&lt;&gt;'Tabelas auxiliares'!$B$240,T1594&lt;&gt;'Tabelas auxiliares'!$B$241,T1594&lt;&gt;'Tabelas auxiliares'!$C$240,T1594&lt;&gt;'Tabelas auxiliares'!$C$241,T1594&lt;&gt;'Tabelas auxiliares'!$D$240),"FOLHA DE PESSOAL",IF(Y1594='Tabelas auxiliares'!$A$241,"CUSTEIO",IF(Y1594='Tabelas auxiliares'!$A$240,"INVESTIMENTO","ERRO - VERIFICAR"))))</f>
        <v/>
      </c>
      <c r="AA1594" s="46" t="str">
        <f t="shared" si="77"/>
        <v/>
      </c>
      <c r="AB1594" s="206"/>
      <c r="AC1594" s="206"/>
      <c r="AD1594" s="26"/>
      <c r="AE1594" s="54" t="str">
        <f t="shared" si="75"/>
        <v/>
      </c>
    </row>
    <row r="1595" spans="6:31" x14ac:dyDescent="0.25">
      <c r="F1595" s="33" t="str">
        <f>IFERROR(VLOOKUP(D1595,'Tabelas auxiliares'!$A$3:$B$62,2,FALSE),"")</f>
        <v/>
      </c>
      <c r="G1595" s="33" t="str">
        <f>IFERROR(VLOOKUP($B1595,'Tabelas auxiliares'!$A$66:$C$106,2,FALSE),"")</f>
        <v/>
      </c>
      <c r="H1595" s="33" t="str">
        <f>IFERROR(VLOOKUP($B1595,'Tabelas auxiliares'!$A$66:$C$106,3,FALSE),"")</f>
        <v/>
      </c>
      <c r="Y1595" s="33" t="str">
        <f t="shared" si="76"/>
        <v/>
      </c>
      <c r="Z1595" s="33" t="str">
        <f>IF(T1595="","",IF(AND(T1595&lt;&gt;'Tabelas auxiliares'!$B$240,T1595&lt;&gt;'Tabelas auxiliares'!$B$241,T1595&lt;&gt;'Tabelas auxiliares'!$C$240,T1595&lt;&gt;'Tabelas auxiliares'!$C$241,T1595&lt;&gt;'Tabelas auxiliares'!$D$240),"FOLHA DE PESSOAL",IF(Y1595='Tabelas auxiliares'!$A$241,"CUSTEIO",IF(Y1595='Tabelas auxiliares'!$A$240,"INVESTIMENTO","ERRO - VERIFICAR"))))</f>
        <v/>
      </c>
      <c r="AA1595" s="46" t="str">
        <f t="shared" si="77"/>
        <v/>
      </c>
      <c r="AB1595" s="206"/>
      <c r="AC1595" s="206"/>
      <c r="AD1595" s="26"/>
      <c r="AE1595" s="54" t="str">
        <f t="shared" si="75"/>
        <v/>
      </c>
    </row>
    <row r="1596" spans="6:31" x14ac:dyDescent="0.25">
      <c r="F1596" s="33" t="str">
        <f>IFERROR(VLOOKUP(D1596,'Tabelas auxiliares'!$A$3:$B$62,2,FALSE),"")</f>
        <v/>
      </c>
      <c r="G1596" s="33" t="str">
        <f>IFERROR(VLOOKUP($B1596,'Tabelas auxiliares'!$A$66:$C$106,2,FALSE),"")</f>
        <v/>
      </c>
      <c r="H1596" s="33" t="str">
        <f>IFERROR(VLOOKUP($B1596,'Tabelas auxiliares'!$A$66:$C$106,3,FALSE),"")</f>
        <v/>
      </c>
      <c r="Y1596" s="33" t="str">
        <f t="shared" si="76"/>
        <v/>
      </c>
      <c r="Z1596" s="33" t="str">
        <f>IF(T1596="","",IF(AND(T1596&lt;&gt;'Tabelas auxiliares'!$B$240,T1596&lt;&gt;'Tabelas auxiliares'!$B$241,T1596&lt;&gt;'Tabelas auxiliares'!$C$240,T1596&lt;&gt;'Tabelas auxiliares'!$C$241,T1596&lt;&gt;'Tabelas auxiliares'!$D$240),"FOLHA DE PESSOAL",IF(Y1596='Tabelas auxiliares'!$A$241,"CUSTEIO",IF(Y1596='Tabelas auxiliares'!$A$240,"INVESTIMENTO","ERRO - VERIFICAR"))))</f>
        <v/>
      </c>
      <c r="AA1596" s="46" t="str">
        <f t="shared" si="77"/>
        <v/>
      </c>
      <c r="AB1596" s="206"/>
      <c r="AC1596" s="206"/>
      <c r="AD1596" s="26"/>
      <c r="AE1596" s="54" t="str">
        <f t="shared" si="75"/>
        <v/>
      </c>
    </row>
    <row r="1597" spans="6:31" x14ac:dyDescent="0.25">
      <c r="F1597" s="33" t="str">
        <f>IFERROR(VLOOKUP(D1597,'Tabelas auxiliares'!$A$3:$B$62,2,FALSE),"")</f>
        <v/>
      </c>
      <c r="G1597" s="33" t="str">
        <f>IFERROR(VLOOKUP($B1597,'Tabelas auxiliares'!$A$66:$C$106,2,FALSE),"")</f>
        <v/>
      </c>
      <c r="H1597" s="33" t="str">
        <f>IFERROR(VLOOKUP($B1597,'Tabelas auxiliares'!$A$66:$C$106,3,FALSE),"")</f>
        <v/>
      </c>
      <c r="Y1597" s="33" t="str">
        <f t="shared" si="76"/>
        <v/>
      </c>
      <c r="Z1597" s="33" t="str">
        <f>IF(T1597="","",IF(AND(T1597&lt;&gt;'Tabelas auxiliares'!$B$240,T1597&lt;&gt;'Tabelas auxiliares'!$B$241,T1597&lt;&gt;'Tabelas auxiliares'!$C$240,T1597&lt;&gt;'Tabelas auxiliares'!$C$241,T1597&lt;&gt;'Tabelas auxiliares'!$D$240),"FOLHA DE PESSOAL",IF(Y1597='Tabelas auxiliares'!$A$241,"CUSTEIO",IF(Y1597='Tabelas auxiliares'!$A$240,"INVESTIMENTO","ERRO - VERIFICAR"))))</f>
        <v/>
      </c>
      <c r="AA1597" s="46" t="str">
        <f t="shared" si="77"/>
        <v/>
      </c>
      <c r="AB1597" s="206"/>
      <c r="AC1597" s="206"/>
      <c r="AD1597" s="26"/>
      <c r="AE1597" s="54" t="str">
        <f t="shared" si="75"/>
        <v/>
      </c>
    </row>
    <row r="1598" spans="6:31" x14ac:dyDescent="0.25">
      <c r="F1598" s="33" t="str">
        <f>IFERROR(VLOOKUP(D1598,'Tabelas auxiliares'!$A$3:$B$62,2,FALSE),"")</f>
        <v/>
      </c>
      <c r="G1598" s="33" t="str">
        <f>IFERROR(VLOOKUP($B1598,'Tabelas auxiliares'!$A$66:$C$106,2,FALSE),"")</f>
        <v/>
      </c>
      <c r="H1598" s="33" t="str">
        <f>IFERROR(VLOOKUP($B1598,'Tabelas auxiliares'!$A$66:$C$106,3,FALSE),"")</f>
        <v/>
      </c>
      <c r="Y1598" s="33" t="str">
        <f t="shared" si="76"/>
        <v/>
      </c>
      <c r="Z1598" s="33" t="str">
        <f>IF(T1598="","",IF(AND(T1598&lt;&gt;'Tabelas auxiliares'!$B$240,T1598&lt;&gt;'Tabelas auxiliares'!$B$241,T1598&lt;&gt;'Tabelas auxiliares'!$C$240,T1598&lt;&gt;'Tabelas auxiliares'!$C$241,T1598&lt;&gt;'Tabelas auxiliares'!$D$240),"FOLHA DE PESSOAL",IF(Y1598='Tabelas auxiliares'!$A$241,"CUSTEIO",IF(Y1598='Tabelas auxiliares'!$A$240,"INVESTIMENTO","ERRO - VERIFICAR"))))</f>
        <v/>
      </c>
      <c r="AA1598" s="46" t="str">
        <f t="shared" si="77"/>
        <v/>
      </c>
      <c r="AB1598" s="206"/>
      <c r="AC1598" s="206"/>
      <c r="AD1598" s="26"/>
      <c r="AE1598" s="54" t="str">
        <f t="shared" si="75"/>
        <v/>
      </c>
    </row>
    <row r="1599" spans="6:31" x14ac:dyDescent="0.25">
      <c r="F1599" s="33" t="str">
        <f>IFERROR(VLOOKUP(D1599,'Tabelas auxiliares'!$A$3:$B$62,2,FALSE),"")</f>
        <v/>
      </c>
      <c r="G1599" s="33" t="str">
        <f>IFERROR(VLOOKUP($B1599,'Tabelas auxiliares'!$A$66:$C$106,2,FALSE),"")</f>
        <v/>
      </c>
      <c r="H1599" s="33" t="str">
        <f>IFERROR(VLOOKUP($B1599,'Tabelas auxiliares'!$A$66:$C$106,3,FALSE),"")</f>
        <v/>
      </c>
      <c r="Y1599" s="33" t="str">
        <f t="shared" si="76"/>
        <v/>
      </c>
      <c r="Z1599" s="33" t="str">
        <f>IF(T1599="","",IF(AND(T1599&lt;&gt;'Tabelas auxiliares'!$B$240,T1599&lt;&gt;'Tabelas auxiliares'!$B$241,T1599&lt;&gt;'Tabelas auxiliares'!$C$240,T1599&lt;&gt;'Tabelas auxiliares'!$C$241,T1599&lt;&gt;'Tabelas auxiliares'!$D$240),"FOLHA DE PESSOAL",IF(Y1599='Tabelas auxiliares'!$A$241,"CUSTEIO",IF(Y1599='Tabelas auxiliares'!$A$240,"INVESTIMENTO","ERRO - VERIFICAR"))))</f>
        <v/>
      </c>
      <c r="AA1599" s="46" t="str">
        <f t="shared" si="77"/>
        <v/>
      </c>
      <c r="AB1599" s="206"/>
      <c r="AC1599" s="206"/>
      <c r="AD1599" s="26"/>
      <c r="AE1599" s="54" t="str">
        <f t="shared" si="75"/>
        <v/>
      </c>
    </row>
    <row r="1600" spans="6:31" x14ac:dyDescent="0.25">
      <c r="F1600" s="33" t="str">
        <f>IFERROR(VLOOKUP(D1600,'Tabelas auxiliares'!$A$3:$B$62,2,FALSE),"")</f>
        <v/>
      </c>
      <c r="G1600" s="33" t="str">
        <f>IFERROR(VLOOKUP($B1600,'Tabelas auxiliares'!$A$66:$C$106,2,FALSE),"")</f>
        <v/>
      </c>
      <c r="H1600" s="33" t="str">
        <f>IFERROR(VLOOKUP($B1600,'Tabelas auxiliares'!$A$66:$C$106,3,FALSE),"")</f>
        <v/>
      </c>
      <c r="Y1600" s="33" t="str">
        <f t="shared" si="76"/>
        <v/>
      </c>
      <c r="Z1600" s="33" t="str">
        <f>IF(T1600="","",IF(AND(T1600&lt;&gt;'Tabelas auxiliares'!$B$240,T1600&lt;&gt;'Tabelas auxiliares'!$B$241,T1600&lt;&gt;'Tabelas auxiliares'!$C$240,T1600&lt;&gt;'Tabelas auxiliares'!$C$241,T1600&lt;&gt;'Tabelas auxiliares'!$D$240),"FOLHA DE PESSOAL",IF(Y1600='Tabelas auxiliares'!$A$241,"CUSTEIO",IF(Y1600='Tabelas auxiliares'!$A$240,"INVESTIMENTO","ERRO - VERIFICAR"))))</f>
        <v/>
      </c>
      <c r="AA1600" s="46" t="str">
        <f t="shared" si="77"/>
        <v/>
      </c>
      <c r="AB1600" s="206"/>
      <c r="AC1600" s="206"/>
      <c r="AD1600" s="26"/>
      <c r="AE1600" s="54" t="str">
        <f t="shared" si="75"/>
        <v/>
      </c>
    </row>
    <row r="1601" spans="6:31" x14ac:dyDescent="0.25">
      <c r="F1601" s="33" t="str">
        <f>IFERROR(VLOOKUP(D1601,'Tabelas auxiliares'!$A$3:$B$62,2,FALSE),"")</f>
        <v/>
      </c>
      <c r="G1601" s="33" t="str">
        <f>IFERROR(VLOOKUP($B1601,'Tabelas auxiliares'!$A$66:$C$106,2,FALSE),"")</f>
        <v/>
      </c>
      <c r="H1601" s="33" t="str">
        <f>IFERROR(VLOOKUP($B1601,'Tabelas auxiliares'!$A$66:$C$106,3,FALSE),"")</f>
        <v/>
      </c>
      <c r="Y1601" s="33" t="str">
        <f t="shared" si="76"/>
        <v/>
      </c>
      <c r="Z1601" s="33" t="str">
        <f>IF(T1601="","",IF(AND(T1601&lt;&gt;'Tabelas auxiliares'!$B$240,T1601&lt;&gt;'Tabelas auxiliares'!$B$241,T1601&lt;&gt;'Tabelas auxiliares'!$C$240,T1601&lt;&gt;'Tabelas auxiliares'!$C$241,T1601&lt;&gt;'Tabelas auxiliares'!$D$240),"FOLHA DE PESSOAL",IF(Y1601='Tabelas auxiliares'!$A$241,"CUSTEIO",IF(Y1601='Tabelas auxiliares'!$A$240,"INVESTIMENTO","ERRO - VERIFICAR"))))</f>
        <v/>
      </c>
      <c r="AA1601" s="46" t="str">
        <f t="shared" si="77"/>
        <v/>
      </c>
      <c r="AB1601" s="206"/>
      <c r="AC1601" s="206"/>
      <c r="AD1601" s="26"/>
      <c r="AE1601" s="54" t="str">
        <f t="shared" si="75"/>
        <v/>
      </c>
    </row>
    <row r="1602" spans="6:31" x14ac:dyDescent="0.25">
      <c r="F1602" s="33" t="str">
        <f>IFERROR(VLOOKUP(D1602,'Tabelas auxiliares'!$A$3:$B$62,2,FALSE),"")</f>
        <v/>
      </c>
      <c r="G1602" s="33" t="str">
        <f>IFERROR(VLOOKUP($B1602,'Tabelas auxiliares'!$A$66:$C$106,2,FALSE),"")</f>
        <v/>
      </c>
      <c r="H1602" s="33" t="str">
        <f>IFERROR(VLOOKUP($B1602,'Tabelas auxiliares'!$A$66:$C$106,3,FALSE),"")</f>
        <v/>
      </c>
      <c r="Y1602" s="33" t="str">
        <f t="shared" si="76"/>
        <v/>
      </c>
      <c r="Z1602" s="33" t="str">
        <f>IF(T1602="","",IF(AND(T1602&lt;&gt;'Tabelas auxiliares'!$B$240,T1602&lt;&gt;'Tabelas auxiliares'!$B$241,T1602&lt;&gt;'Tabelas auxiliares'!$C$240,T1602&lt;&gt;'Tabelas auxiliares'!$C$241,T1602&lt;&gt;'Tabelas auxiliares'!$D$240),"FOLHA DE PESSOAL",IF(Y1602='Tabelas auxiliares'!$A$241,"CUSTEIO",IF(Y1602='Tabelas auxiliares'!$A$240,"INVESTIMENTO","ERRO - VERIFICAR"))))</f>
        <v/>
      </c>
      <c r="AA1602" s="46" t="str">
        <f t="shared" si="77"/>
        <v/>
      </c>
      <c r="AB1602" s="206"/>
      <c r="AC1602" s="206"/>
      <c r="AD1602" s="26"/>
      <c r="AE1602" s="54" t="str">
        <f t="shared" si="75"/>
        <v/>
      </c>
    </row>
    <row r="1603" spans="6:31" x14ac:dyDescent="0.25">
      <c r="F1603" s="33" t="str">
        <f>IFERROR(VLOOKUP(D1603,'Tabelas auxiliares'!$A$3:$B$62,2,FALSE),"")</f>
        <v/>
      </c>
      <c r="G1603" s="33" t="str">
        <f>IFERROR(VLOOKUP($B1603,'Tabelas auxiliares'!$A$66:$C$106,2,FALSE),"")</f>
        <v/>
      </c>
      <c r="H1603" s="33" t="str">
        <f>IFERROR(VLOOKUP($B1603,'Tabelas auxiliares'!$A$66:$C$106,3,FALSE),"")</f>
        <v/>
      </c>
      <c r="Y1603" s="33" t="str">
        <f t="shared" si="76"/>
        <v/>
      </c>
      <c r="Z1603" s="33" t="str">
        <f>IF(T1603="","",IF(AND(T1603&lt;&gt;'Tabelas auxiliares'!$B$240,T1603&lt;&gt;'Tabelas auxiliares'!$B$241,T1603&lt;&gt;'Tabelas auxiliares'!$C$240,T1603&lt;&gt;'Tabelas auxiliares'!$C$241,T1603&lt;&gt;'Tabelas auxiliares'!$D$240),"FOLHA DE PESSOAL",IF(Y1603='Tabelas auxiliares'!$A$241,"CUSTEIO",IF(Y1603='Tabelas auxiliares'!$A$240,"INVESTIMENTO","ERRO - VERIFICAR"))))</f>
        <v/>
      </c>
      <c r="AA1603" s="46" t="str">
        <f t="shared" si="77"/>
        <v/>
      </c>
      <c r="AB1603" s="206"/>
      <c r="AC1603" s="206"/>
      <c r="AD1603" s="26"/>
      <c r="AE1603" s="54" t="str">
        <f t="shared" si="75"/>
        <v/>
      </c>
    </row>
    <row r="1604" spans="6:31" x14ac:dyDescent="0.25">
      <c r="F1604" s="33" t="str">
        <f>IFERROR(VLOOKUP(D1604,'Tabelas auxiliares'!$A$3:$B$62,2,FALSE),"")</f>
        <v/>
      </c>
      <c r="G1604" s="33" t="str">
        <f>IFERROR(VLOOKUP($B1604,'Tabelas auxiliares'!$A$66:$C$106,2,FALSE),"")</f>
        <v/>
      </c>
      <c r="H1604" s="33" t="str">
        <f>IFERROR(VLOOKUP($B1604,'Tabelas auxiliares'!$A$66:$C$106,3,FALSE),"")</f>
        <v/>
      </c>
      <c r="Y1604" s="33" t="str">
        <f t="shared" si="76"/>
        <v/>
      </c>
      <c r="Z1604" s="33" t="str">
        <f>IF(T1604="","",IF(AND(T1604&lt;&gt;'Tabelas auxiliares'!$B$240,T1604&lt;&gt;'Tabelas auxiliares'!$B$241,T1604&lt;&gt;'Tabelas auxiliares'!$C$240,T1604&lt;&gt;'Tabelas auxiliares'!$C$241,T1604&lt;&gt;'Tabelas auxiliares'!$D$240),"FOLHA DE PESSOAL",IF(Y1604='Tabelas auxiliares'!$A$241,"CUSTEIO",IF(Y1604='Tabelas auxiliares'!$A$240,"INVESTIMENTO","ERRO - VERIFICAR"))))</f>
        <v/>
      </c>
      <c r="AA1604" s="46" t="str">
        <f t="shared" si="77"/>
        <v/>
      </c>
      <c r="AB1604" s="206"/>
      <c r="AC1604" s="206"/>
      <c r="AD1604" s="26"/>
      <c r="AE1604" s="54" t="str">
        <f t="shared" si="75"/>
        <v/>
      </c>
    </row>
    <row r="1605" spans="6:31" x14ac:dyDescent="0.25">
      <c r="F1605" s="33" t="str">
        <f>IFERROR(VLOOKUP(D1605,'Tabelas auxiliares'!$A$3:$B$62,2,FALSE),"")</f>
        <v/>
      </c>
      <c r="G1605" s="33" t="str">
        <f>IFERROR(VLOOKUP($B1605,'Tabelas auxiliares'!$A$66:$C$106,2,FALSE),"")</f>
        <v/>
      </c>
      <c r="H1605" s="33" t="str">
        <f>IFERROR(VLOOKUP($B1605,'Tabelas auxiliares'!$A$66:$C$106,3,FALSE),"")</f>
        <v/>
      </c>
      <c r="Y1605" s="33" t="str">
        <f t="shared" si="76"/>
        <v/>
      </c>
      <c r="Z1605" s="33" t="str">
        <f>IF(T1605="","",IF(AND(T1605&lt;&gt;'Tabelas auxiliares'!$B$240,T1605&lt;&gt;'Tabelas auxiliares'!$B$241,T1605&lt;&gt;'Tabelas auxiliares'!$C$240,T1605&lt;&gt;'Tabelas auxiliares'!$C$241,T1605&lt;&gt;'Tabelas auxiliares'!$D$240),"FOLHA DE PESSOAL",IF(Y1605='Tabelas auxiliares'!$A$241,"CUSTEIO",IF(Y1605='Tabelas auxiliares'!$A$240,"INVESTIMENTO","ERRO - VERIFICAR"))))</f>
        <v/>
      </c>
      <c r="AA1605" s="46" t="str">
        <f t="shared" si="77"/>
        <v/>
      </c>
      <c r="AB1605" s="206"/>
      <c r="AC1605" s="206"/>
      <c r="AD1605" s="26"/>
      <c r="AE1605" s="54" t="str">
        <f t="shared" si="75"/>
        <v/>
      </c>
    </row>
    <row r="1606" spans="6:31" x14ac:dyDescent="0.25">
      <c r="F1606" s="33" t="str">
        <f>IFERROR(VLOOKUP(D1606,'Tabelas auxiliares'!$A$3:$B$62,2,FALSE),"")</f>
        <v/>
      </c>
      <c r="G1606" s="33" t="str">
        <f>IFERROR(VLOOKUP($B1606,'Tabelas auxiliares'!$A$66:$C$106,2,FALSE),"")</f>
        <v/>
      </c>
      <c r="H1606" s="33" t="str">
        <f>IFERROR(VLOOKUP($B1606,'Tabelas auxiliares'!$A$66:$C$106,3,FALSE),"")</f>
        <v/>
      </c>
      <c r="Y1606" s="33" t="str">
        <f t="shared" si="76"/>
        <v/>
      </c>
      <c r="Z1606" s="33" t="str">
        <f>IF(T1606="","",IF(AND(T1606&lt;&gt;'Tabelas auxiliares'!$B$240,T1606&lt;&gt;'Tabelas auxiliares'!$B$241,T1606&lt;&gt;'Tabelas auxiliares'!$C$240,T1606&lt;&gt;'Tabelas auxiliares'!$C$241,T1606&lt;&gt;'Tabelas auxiliares'!$D$240),"FOLHA DE PESSOAL",IF(Y1606='Tabelas auxiliares'!$A$241,"CUSTEIO",IF(Y1606='Tabelas auxiliares'!$A$240,"INVESTIMENTO","ERRO - VERIFICAR"))))</f>
        <v/>
      </c>
      <c r="AA1606" s="46" t="str">
        <f t="shared" si="77"/>
        <v/>
      </c>
      <c r="AB1606" s="206"/>
      <c r="AC1606" s="206"/>
      <c r="AE1606" s="54" t="str">
        <f t="shared" si="75"/>
        <v/>
      </c>
    </row>
    <row r="1607" spans="6:31" x14ac:dyDescent="0.25">
      <c r="F1607" s="33" t="str">
        <f>IFERROR(VLOOKUP(D1607,'Tabelas auxiliares'!$A$3:$B$62,2,FALSE),"")</f>
        <v/>
      </c>
      <c r="G1607" s="33" t="str">
        <f>IFERROR(VLOOKUP($B1607,'Tabelas auxiliares'!$A$66:$C$106,2,FALSE),"")</f>
        <v/>
      </c>
      <c r="H1607" s="33" t="str">
        <f>IFERROR(VLOOKUP($B1607,'Tabelas auxiliares'!$A$66:$C$106,3,FALSE),"")</f>
        <v/>
      </c>
      <c r="Y1607" s="33" t="str">
        <f t="shared" si="76"/>
        <v/>
      </c>
      <c r="Z1607" s="33" t="str">
        <f>IF(T1607="","",IF(AND(T1607&lt;&gt;'Tabelas auxiliares'!$B$240,T1607&lt;&gt;'Tabelas auxiliares'!$B$241,T1607&lt;&gt;'Tabelas auxiliares'!$C$240,T1607&lt;&gt;'Tabelas auxiliares'!$C$241,T1607&lt;&gt;'Tabelas auxiliares'!$D$240),"FOLHA DE PESSOAL",IF(Y1607='Tabelas auxiliares'!$A$241,"CUSTEIO",IF(Y1607='Tabelas auxiliares'!$A$240,"INVESTIMENTO","ERRO - VERIFICAR"))))</f>
        <v/>
      </c>
      <c r="AA1607" s="46" t="str">
        <f t="shared" si="77"/>
        <v/>
      </c>
      <c r="AB1607" s="206"/>
      <c r="AC1607" s="206"/>
      <c r="AD1607" s="26"/>
      <c r="AE1607" s="54" t="str">
        <f t="shared" si="75"/>
        <v/>
      </c>
    </row>
    <row r="1608" spans="6:31" x14ac:dyDescent="0.25">
      <c r="F1608" s="33" t="str">
        <f>IFERROR(VLOOKUP(D1608,'Tabelas auxiliares'!$A$3:$B$62,2,FALSE),"")</f>
        <v/>
      </c>
      <c r="G1608" s="33" t="str">
        <f>IFERROR(VLOOKUP($B1608,'Tabelas auxiliares'!$A$66:$C$106,2,FALSE),"")</f>
        <v/>
      </c>
      <c r="H1608" s="33" t="str">
        <f>IFERROR(VLOOKUP($B1608,'Tabelas auxiliares'!$A$66:$C$106,3,FALSE),"")</f>
        <v/>
      </c>
      <c r="Y1608" s="33" t="str">
        <f t="shared" si="76"/>
        <v/>
      </c>
      <c r="Z1608" s="33" t="str">
        <f>IF(T1608="","",IF(AND(T1608&lt;&gt;'Tabelas auxiliares'!$B$240,T1608&lt;&gt;'Tabelas auxiliares'!$B$241,T1608&lt;&gt;'Tabelas auxiliares'!$C$240,T1608&lt;&gt;'Tabelas auxiliares'!$C$241,T1608&lt;&gt;'Tabelas auxiliares'!$D$240),"FOLHA DE PESSOAL",IF(Y1608='Tabelas auxiliares'!$A$241,"CUSTEIO",IF(Y1608='Tabelas auxiliares'!$A$240,"INVESTIMENTO","ERRO - VERIFICAR"))))</f>
        <v/>
      </c>
      <c r="AA1608" s="46" t="str">
        <f t="shared" si="77"/>
        <v/>
      </c>
      <c r="AB1608" s="206"/>
      <c r="AC1608" s="206"/>
      <c r="AD1608" s="26"/>
      <c r="AE1608" s="54" t="str">
        <f t="shared" si="75"/>
        <v/>
      </c>
    </row>
    <row r="1609" spans="6:31" x14ac:dyDescent="0.25">
      <c r="F1609" s="33" t="str">
        <f>IFERROR(VLOOKUP(D1609,'Tabelas auxiliares'!$A$3:$B$62,2,FALSE),"")</f>
        <v/>
      </c>
      <c r="G1609" s="33" t="str">
        <f>IFERROR(VLOOKUP($B1609,'Tabelas auxiliares'!$A$66:$C$106,2,FALSE),"")</f>
        <v/>
      </c>
      <c r="H1609" s="33" t="str">
        <f>IFERROR(VLOOKUP($B1609,'Tabelas auxiliares'!$A$66:$C$106,3,FALSE),"")</f>
        <v/>
      </c>
      <c r="Y1609" s="33" t="str">
        <f t="shared" si="76"/>
        <v/>
      </c>
      <c r="Z1609" s="33" t="str">
        <f>IF(T1609="","",IF(AND(T1609&lt;&gt;'Tabelas auxiliares'!$B$240,T1609&lt;&gt;'Tabelas auxiliares'!$B$241,T1609&lt;&gt;'Tabelas auxiliares'!$C$240,T1609&lt;&gt;'Tabelas auxiliares'!$C$241,T1609&lt;&gt;'Tabelas auxiliares'!$D$240),"FOLHA DE PESSOAL",IF(Y1609='Tabelas auxiliares'!$A$241,"CUSTEIO",IF(Y1609='Tabelas auxiliares'!$A$240,"INVESTIMENTO","ERRO - VERIFICAR"))))</f>
        <v/>
      </c>
      <c r="AA1609" s="46" t="str">
        <f t="shared" si="77"/>
        <v/>
      </c>
      <c r="AB1609" s="206"/>
      <c r="AC1609" s="206"/>
      <c r="AD1609" s="26"/>
      <c r="AE1609" s="54" t="str">
        <f t="shared" si="75"/>
        <v/>
      </c>
    </row>
    <row r="1610" spans="6:31" x14ac:dyDescent="0.25">
      <c r="F1610" s="33" t="str">
        <f>IFERROR(VLOOKUP(D1610,'Tabelas auxiliares'!$A$3:$B$62,2,FALSE),"")</f>
        <v/>
      </c>
      <c r="G1610" s="33" t="str">
        <f>IFERROR(VLOOKUP($B1610,'Tabelas auxiliares'!$A$66:$C$106,2,FALSE),"")</f>
        <v/>
      </c>
      <c r="H1610" s="33" t="str">
        <f>IFERROR(VLOOKUP($B1610,'Tabelas auxiliares'!$A$66:$C$106,3,FALSE),"")</f>
        <v/>
      </c>
      <c r="Y1610" s="33" t="str">
        <f t="shared" si="76"/>
        <v/>
      </c>
      <c r="Z1610" s="33" t="str">
        <f>IF(T1610="","",IF(AND(T1610&lt;&gt;'Tabelas auxiliares'!$B$240,T1610&lt;&gt;'Tabelas auxiliares'!$B$241,T1610&lt;&gt;'Tabelas auxiliares'!$C$240,T1610&lt;&gt;'Tabelas auxiliares'!$C$241,T1610&lt;&gt;'Tabelas auxiliares'!$D$240),"FOLHA DE PESSOAL",IF(Y1610='Tabelas auxiliares'!$A$241,"CUSTEIO",IF(Y1610='Tabelas auxiliares'!$A$240,"INVESTIMENTO","ERRO - VERIFICAR"))))</f>
        <v/>
      </c>
      <c r="AA1610" s="46" t="str">
        <f t="shared" si="77"/>
        <v/>
      </c>
      <c r="AB1610" s="206"/>
      <c r="AC1610" s="206"/>
      <c r="AD1610" s="26"/>
      <c r="AE1610" s="54" t="str">
        <f t="shared" si="75"/>
        <v/>
      </c>
    </row>
    <row r="1611" spans="6:31" x14ac:dyDescent="0.25">
      <c r="F1611" s="33" t="str">
        <f>IFERROR(VLOOKUP(D1611,'Tabelas auxiliares'!$A$3:$B$62,2,FALSE),"")</f>
        <v/>
      </c>
      <c r="G1611" s="33" t="str">
        <f>IFERROR(VLOOKUP($B1611,'Tabelas auxiliares'!$A$66:$C$106,2,FALSE),"")</f>
        <v/>
      </c>
      <c r="H1611" s="33" t="str">
        <f>IFERROR(VLOOKUP($B1611,'Tabelas auxiliares'!$A$66:$C$106,3,FALSE),"")</f>
        <v/>
      </c>
      <c r="Y1611" s="33" t="str">
        <f t="shared" si="76"/>
        <v/>
      </c>
      <c r="Z1611" s="33" t="str">
        <f>IF(T1611="","",IF(AND(T1611&lt;&gt;'Tabelas auxiliares'!$B$240,T1611&lt;&gt;'Tabelas auxiliares'!$B$241,T1611&lt;&gt;'Tabelas auxiliares'!$C$240,T1611&lt;&gt;'Tabelas auxiliares'!$C$241,T1611&lt;&gt;'Tabelas auxiliares'!$D$240),"FOLHA DE PESSOAL",IF(Y1611='Tabelas auxiliares'!$A$241,"CUSTEIO",IF(Y1611='Tabelas auxiliares'!$A$240,"INVESTIMENTO","ERRO - VERIFICAR"))))</f>
        <v/>
      </c>
      <c r="AA1611" s="46" t="str">
        <f t="shared" si="77"/>
        <v/>
      </c>
      <c r="AB1611" s="206"/>
      <c r="AC1611" s="206"/>
      <c r="AD1611" s="26"/>
      <c r="AE1611" s="54" t="str">
        <f t="shared" si="75"/>
        <v/>
      </c>
    </row>
    <row r="1612" spans="6:31" x14ac:dyDescent="0.25">
      <c r="F1612" s="33" t="str">
        <f>IFERROR(VLOOKUP(D1612,'Tabelas auxiliares'!$A$3:$B$62,2,FALSE),"")</f>
        <v/>
      </c>
      <c r="G1612" s="33" t="str">
        <f>IFERROR(VLOOKUP($B1612,'Tabelas auxiliares'!$A$66:$C$106,2,FALSE),"")</f>
        <v/>
      </c>
      <c r="H1612" s="33" t="str">
        <f>IFERROR(VLOOKUP($B1612,'Tabelas auxiliares'!$A$66:$C$106,3,FALSE),"")</f>
        <v/>
      </c>
      <c r="Y1612" s="33" t="str">
        <f t="shared" si="76"/>
        <v/>
      </c>
      <c r="Z1612" s="33" t="str">
        <f>IF(T1612="","",IF(AND(T1612&lt;&gt;'Tabelas auxiliares'!$B$240,T1612&lt;&gt;'Tabelas auxiliares'!$B$241,T1612&lt;&gt;'Tabelas auxiliares'!$C$240,T1612&lt;&gt;'Tabelas auxiliares'!$C$241,T1612&lt;&gt;'Tabelas auxiliares'!$D$240),"FOLHA DE PESSOAL",IF(Y1612='Tabelas auxiliares'!$A$241,"CUSTEIO",IF(Y1612='Tabelas auxiliares'!$A$240,"INVESTIMENTO","ERRO - VERIFICAR"))))</f>
        <v/>
      </c>
      <c r="AA1612" s="46" t="str">
        <f t="shared" si="77"/>
        <v/>
      </c>
      <c r="AB1612" s="206"/>
      <c r="AC1612" s="206"/>
      <c r="AD1612" s="26"/>
      <c r="AE1612" s="54" t="str">
        <f t="shared" si="75"/>
        <v/>
      </c>
    </row>
    <row r="1613" spans="6:31" x14ac:dyDescent="0.25">
      <c r="F1613" s="33" t="str">
        <f>IFERROR(VLOOKUP(D1613,'Tabelas auxiliares'!$A$3:$B$62,2,FALSE),"")</f>
        <v/>
      </c>
      <c r="G1613" s="33" t="str">
        <f>IFERROR(VLOOKUP($B1613,'Tabelas auxiliares'!$A$66:$C$106,2,FALSE),"")</f>
        <v/>
      </c>
      <c r="H1613" s="33" t="str">
        <f>IFERROR(VLOOKUP($B1613,'Tabelas auxiliares'!$A$66:$C$106,3,FALSE),"")</f>
        <v/>
      </c>
      <c r="Y1613" s="33" t="str">
        <f t="shared" si="76"/>
        <v/>
      </c>
      <c r="Z1613" s="33" t="str">
        <f>IF(T1613="","",IF(AND(T1613&lt;&gt;'Tabelas auxiliares'!$B$240,T1613&lt;&gt;'Tabelas auxiliares'!$B$241,T1613&lt;&gt;'Tabelas auxiliares'!$C$240,T1613&lt;&gt;'Tabelas auxiliares'!$C$241,T1613&lt;&gt;'Tabelas auxiliares'!$D$240),"FOLHA DE PESSOAL",IF(Y1613='Tabelas auxiliares'!$A$241,"CUSTEIO",IF(Y1613='Tabelas auxiliares'!$A$240,"INVESTIMENTO","ERRO - VERIFICAR"))))</f>
        <v/>
      </c>
      <c r="AA1613" s="46" t="str">
        <f t="shared" si="77"/>
        <v/>
      </c>
      <c r="AB1613" s="206"/>
      <c r="AC1613" s="206"/>
      <c r="AD1613" s="26"/>
      <c r="AE1613" s="54" t="str">
        <f t="shared" si="75"/>
        <v/>
      </c>
    </row>
    <row r="1614" spans="6:31" x14ac:dyDescent="0.25">
      <c r="F1614" s="33" t="str">
        <f>IFERROR(VLOOKUP(D1614,'Tabelas auxiliares'!$A$3:$B$62,2,FALSE),"")</f>
        <v/>
      </c>
      <c r="G1614" s="33" t="str">
        <f>IFERROR(VLOOKUP($B1614,'Tabelas auxiliares'!$A$66:$C$106,2,FALSE),"")</f>
        <v/>
      </c>
      <c r="H1614" s="33" t="str">
        <f>IFERROR(VLOOKUP($B1614,'Tabelas auxiliares'!$A$66:$C$106,3,FALSE),"")</f>
        <v/>
      </c>
      <c r="Y1614" s="33" t="str">
        <f t="shared" si="76"/>
        <v/>
      </c>
      <c r="Z1614" s="33" t="str">
        <f>IF(T1614="","",IF(AND(T1614&lt;&gt;'Tabelas auxiliares'!$B$240,T1614&lt;&gt;'Tabelas auxiliares'!$B$241,T1614&lt;&gt;'Tabelas auxiliares'!$C$240,T1614&lt;&gt;'Tabelas auxiliares'!$C$241,T1614&lt;&gt;'Tabelas auxiliares'!$D$240),"FOLHA DE PESSOAL",IF(Y1614='Tabelas auxiliares'!$A$241,"CUSTEIO",IF(Y1614='Tabelas auxiliares'!$A$240,"INVESTIMENTO","ERRO - VERIFICAR"))))</f>
        <v/>
      </c>
      <c r="AA1614" s="46" t="str">
        <f t="shared" si="77"/>
        <v/>
      </c>
      <c r="AB1614" s="206"/>
      <c r="AC1614" s="206"/>
      <c r="AD1614" s="26"/>
      <c r="AE1614" s="54" t="str">
        <f t="shared" si="75"/>
        <v/>
      </c>
    </row>
    <row r="1615" spans="6:31" x14ac:dyDescent="0.25">
      <c r="F1615" s="33" t="str">
        <f>IFERROR(VLOOKUP(D1615,'Tabelas auxiliares'!$A$3:$B$62,2,FALSE),"")</f>
        <v/>
      </c>
      <c r="G1615" s="33" t="str">
        <f>IFERROR(VLOOKUP($B1615,'Tabelas auxiliares'!$A$66:$C$106,2,FALSE),"")</f>
        <v/>
      </c>
      <c r="H1615" s="33" t="str">
        <f>IFERROR(VLOOKUP($B1615,'Tabelas auxiliares'!$A$66:$C$106,3,FALSE),"")</f>
        <v/>
      </c>
      <c r="Y1615" s="33" t="str">
        <f t="shared" si="76"/>
        <v/>
      </c>
      <c r="Z1615" s="33" t="str">
        <f>IF(T1615="","",IF(AND(T1615&lt;&gt;'Tabelas auxiliares'!$B$240,T1615&lt;&gt;'Tabelas auxiliares'!$B$241,T1615&lt;&gt;'Tabelas auxiliares'!$C$240,T1615&lt;&gt;'Tabelas auxiliares'!$C$241,T1615&lt;&gt;'Tabelas auxiliares'!$D$240),"FOLHA DE PESSOAL",IF(Y1615='Tabelas auxiliares'!$A$241,"CUSTEIO",IF(Y1615='Tabelas auxiliares'!$A$240,"INVESTIMENTO","ERRO - VERIFICAR"))))</f>
        <v/>
      </c>
      <c r="AA1615" s="46" t="str">
        <f t="shared" si="77"/>
        <v/>
      </c>
      <c r="AB1615" s="206"/>
      <c r="AC1615" s="206"/>
      <c r="AD1615" s="26"/>
      <c r="AE1615" s="54" t="str">
        <f t="shared" si="75"/>
        <v/>
      </c>
    </row>
    <row r="1616" spans="6:31" x14ac:dyDescent="0.25">
      <c r="F1616" s="33" t="str">
        <f>IFERROR(VLOOKUP(D1616,'Tabelas auxiliares'!$A$3:$B$62,2,FALSE),"")</f>
        <v/>
      </c>
      <c r="G1616" s="33" t="str">
        <f>IFERROR(VLOOKUP($B1616,'Tabelas auxiliares'!$A$66:$C$106,2,FALSE),"")</f>
        <v/>
      </c>
      <c r="H1616" s="33" t="str">
        <f>IFERROR(VLOOKUP($B1616,'Tabelas auxiliares'!$A$66:$C$106,3,FALSE),"")</f>
        <v/>
      </c>
      <c r="Y1616" s="33" t="str">
        <f t="shared" si="76"/>
        <v/>
      </c>
      <c r="Z1616" s="33" t="str">
        <f>IF(T1616="","",IF(AND(T1616&lt;&gt;'Tabelas auxiliares'!$B$240,T1616&lt;&gt;'Tabelas auxiliares'!$B$241,T1616&lt;&gt;'Tabelas auxiliares'!$C$240,T1616&lt;&gt;'Tabelas auxiliares'!$C$241,T1616&lt;&gt;'Tabelas auxiliares'!$D$240),"FOLHA DE PESSOAL",IF(Y1616='Tabelas auxiliares'!$A$241,"CUSTEIO",IF(Y1616='Tabelas auxiliares'!$A$240,"INVESTIMENTO","ERRO - VERIFICAR"))))</f>
        <v/>
      </c>
      <c r="AA1616" s="46" t="str">
        <f t="shared" si="77"/>
        <v/>
      </c>
      <c r="AB1616" s="206"/>
      <c r="AC1616" s="206"/>
      <c r="AD1616" s="26"/>
      <c r="AE1616" s="54" t="str">
        <f t="shared" si="75"/>
        <v/>
      </c>
    </row>
    <row r="1617" spans="6:31" x14ac:dyDescent="0.25">
      <c r="F1617" s="33" t="str">
        <f>IFERROR(VLOOKUP(D1617,'Tabelas auxiliares'!$A$3:$B$62,2,FALSE),"")</f>
        <v/>
      </c>
      <c r="G1617" s="33" t="str">
        <f>IFERROR(VLOOKUP($B1617,'Tabelas auxiliares'!$A$66:$C$106,2,FALSE),"")</f>
        <v/>
      </c>
      <c r="H1617" s="33" t="str">
        <f>IFERROR(VLOOKUP($B1617,'Tabelas auxiliares'!$A$66:$C$106,3,FALSE),"")</f>
        <v/>
      </c>
      <c r="Y1617" s="33" t="str">
        <f t="shared" si="76"/>
        <v/>
      </c>
      <c r="Z1617" s="33" t="str">
        <f>IF(T1617="","",IF(AND(T1617&lt;&gt;'Tabelas auxiliares'!$B$240,T1617&lt;&gt;'Tabelas auxiliares'!$B$241,T1617&lt;&gt;'Tabelas auxiliares'!$C$240,T1617&lt;&gt;'Tabelas auxiliares'!$C$241,T1617&lt;&gt;'Tabelas auxiliares'!$D$240),"FOLHA DE PESSOAL",IF(Y1617='Tabelas auxiliares'!$A$241,"CUSTEIO",IF(Y1617='Tabelas auxiliares'!$A$240,"INVESTIMENTO","ERRO - VERIFICAR"))))</f>
        <v/>
      </c>
      <c r="AA1617" s="46" t="str">
        <f t="shared" si="77"/>
        <v/>
      </c>
      <c r="AB1617" s="206"/>
      <c r="AC1617" s="206"/>
      <c r="AD1617" s="26"/>
      <c r="AE1617" s="54" t="str">
        <f t="shared" si="75"/>
        <v/>
      </c>
    </row>
    <row r="1618" spans="6:31" x14ac:dyDescent="0.25">
      <c r="F1618" s="33" t="str">
        <f>IFERROR(VLOOKUP(D1618,'Tabelas auxiliares'!$A$3:$B$62,2,FALSE),"")</f>
        <v/>
      </c>
      <c r="G1618" s="33" t="str">
        <f>IFERROR(VLOOKUP($B1618,'Tabelas auxiliares'!$A$66:$C$106,2,FALSE),"")</f>
        <v/>
      </c>
      <c r="H1618" s="33" t="str">
        <f>IFERROR(VLOOKUP($B1618,'Tabelas auxiliares'!$A$66:$C$106,3,FALSE),"")</f>
        <v/>
      </c>
      <c r="Y1618" s="33" t="str">
        <f t="shared" si="76"/>
        <v/>
      </c>
      <c r="Z1618" s="33" t="str">
        <f>IF(T1618="","",IF(AND(T1618&lt;&gt;'Tabelas auxiliares'!$B$240,T1618&lt;&gt;'Tabelas auxiliares'!$B$241,T1618&lt;&gt;'Tabelas auxiliares'!$C$240,T1618&lt;&gt;'Tabelas auxiliares'!$C$241,T1618&lt;&gt;'Tabelas auxiliares'!$D$240),"FOLHA DE PESSOAL",IF(Y1618='Tabelas auxiliares'!$A$241,"CUSTEIO",IF(Y1618='Tabelas auxiliares'!$A$240,"INVESTIMENTO","ERRO - VERIFICAR"))))</f>
        <v/>
      </c>
      <c r="AA1618" s="46" t="str">
        <f t="shared" si="77"/>
        <v/>
      </c>
      <c r="AB1618" s="206"/>
      <c r="AC1618" s="206"/>
      <c r="AD1618" s="26"/>
      <c r="AE1618" s="54" t="str">
        <f t="shared" si="75"/>
        <v/>
      </c>
    </row>
    <row r="1619" spans="6:31" x14ac:dyDescent="0.25">
      <c r="F1619" s="33" t="str">
        <f>IFERROR(VLOOKUP(D1619,'Tabelas auxiliares'!$A$3:$B$62,2,FALSE),"")</f>
        <v/>
      </c>
      <c r="G1619" s="33" t="str">
        <f>IFERROR(VLOOKUP($B1619,'Tabelas auxiliares'!$A$66:$C$106,2,FALSE),"")</f>
        <v/>
      </c>
      <c r="H1619" s="33" t="str">
        <f>IFERROR(VLOOKUP($B1619,'Tabelas auxiliares'!$A$66:$C$106,3,FALSE),"")</f>
        <v/>
      </c>
      <c r="Y1619" s="33" t="str">
        <f t="shared" si="76"/>
        <v/>
      </c>
      <c r="Z1619" s="33" t="str">
        <f>IF(T1619="","",IF(AND(T1619&lt;&gt;'Tabelas auxiliares'!$B$240,T1619&lt;&gt;'Tabelas auxiliares'!$B$241,T1619&lt;&gt;'Tabelas auxiliares'!$C$240,T1619&lt;&gt;'Tabelas auxiliares'!$C$241,T1619&lt;&gt;'Tabelas auxiliares'!$D$240),"FOLHA DE PESSOAL",IF(Y1619='Tabelas auxiliares'!$A$241,"CUSTEIO",IF(Y1619='Tabelas auxiliares'!$A$240,"INVESTIMENTO","ERRO - VERIFICAR"))))</f>
        <v/>
      </c>
      <c r="AA1619" s="46" t="str">
        <f t="shared" si="77"/>
        <v/>
      </c>
      <c r="AB1619" s="206"/>
      <c r="AC1619" s="206"/>
      <c r="AD1619" s="26"/>
      <c r="AE1619" s="54" t="str">
        <f t="shared" si="75"/>
        <v/>
      </c>
    </row>
    <row r="1620" spans="6:31" x14ac:dyDescent="0.25">
      <c r="F1620" s="33" t="str">
        <f>IFERROR(VLOOKUP(D1620,'Tabelas auxiliares'!$A$3:$B$62,2,FALSE),"")</f>
        <v/>
      </c>
      <c r="G1620" s="33" t="str">
        <f>IFERROR(VLOOKUP($B1620,'Tabelas auxiliares'!$A$66:$C$106,2,FALSE),"")</f>
        <v/>
      </c>
      <c r="H1620" s="33" t="str">
        <f>IFERROR(VLOOKUP($B1620,'Tabelas auxiliares'!$A$66:$C$106,3,FALSE),"")</f>
        <v/>
      </c>
      <c r="Y1620" s="33" t="str">
        <f t="shared" si="76"/>
        <v/>
      </c>
      <c r="Z1620" s="33" t="str">
        <f>IF(T1620="","",IF(AND(T1620&lt;&gt;'Tabelas auxiliares'!$B$240,T1620&lt;&gt;'Tabelas auxiliares'!$B$241,T1620&lt;&gt;'Tabelas auxiliares'!$C$240,T1620&lt;&gt;'Tabelas auxiliares'!$C$241,T1620&lt;&gt;'Tabelas auxiliares'!$D$240),"FOLHA DE PESSOAL",IF(Y1620='Tabelas auxiliares'!$A$241,"CUSTEIO",IF(Y1620='Tabelas auxiliares'!$A$240,"INVESTIMENTO","ERRO - VERIFICAR"))))</f>
        <v/>
      </c>
      <c r="AA1620" s="46" t="str">
        <f t="shared" si="77"/>
        <v/>
      </c>
      <c r="AB1620" s="206"/>
      <c r="AC1620" s="206"/>
      <c r="AD1620" s="26"/>
      <c r="AE1620" s="54" t="str">
        <f t="shared" si="75"/>
        <v/>
      </c>
    </row>
    <row r="1621" spans="6:31" x14ac:dyDescent="0.25">
      <c r="F1621" s="33" t="str">
        <f>IFERROR(VLOOKUP(D1621,'Tabelas auxiliares'!$A$3:$B$62,2,FALSE),"")</f>
        <v/>
      </c>
      <c r="G1621" s="33" t="str">
        <f>IFERROR(VLOOKUP($B1621,'Tabelas auxiliares'!$A$66:$C$106,2,FALSE),"")</f>
        <v/>
      </c>
      <c r="H1621" s="33" t="str">
        <f>IFERROR(VLOOKUP($B1621,'Tabelas auxiliares'!$A$66:$C$106,3,FALSE),"")</f>
        <v/>
      </c>
      <c r="Y1621" s="33" t="str">
        <f t="shared" si="76"/>
        <v/>
      </c>
      <c r="Z1621" s="33" t="str">
        <f>IF(T1621="","",IF(AND(T1621&lt;&gt;'Tabelas auxiliares'!$B$240,T1621&lt;&gt;'Tabelas auxiliares'!$B$241,T1621&lt;&gt;'Tabelas auxiliares'!$C$240,T1621&lt;&gt;'Tabelas auxiliares'!$C$241,T1621&lt;&gt;'Tabelas auxiliares'!$D$240),"FOLHA DE PESSOAL",IF(Y1621='Tabelas auxiliares'!$A$241,"CUSTEIO",IF(Y1621='Tabelas auxiliares'!$A$240,"INVESTIMENTO","ERRO - VERIFICAR"))))</f>
        <v/>
      </c>
      <c r="AA1621" s="46" t="str">
        <f t="shared" si="77"/>
        <v/>
      </c>
      <c r="AB1621" s="206"/>
      <c r="AC1621" s="206"/>
      <c r="AD1621" s="26"/>
      <c r="AE1621" s="54" t="str">
        <f t="shared" ref="AE1621:AE1684" si="78">LEFT(X1621,4)</f>
        <v/>
      </c>
    </row>
    <row r="1622" spans="6:31" x14ac:dyDescent="0.25">
      <c r="F1622" s="33" t="str">
        <f>IFERROR(VLOOKUP(D1622,'Tabelas auxiliares'!$A$3:$B$62,2,FALSE),"")</f>
        <v/>
      </c>
      <c r="G1622" s="33" t="str">
        <f>IFERROR(VLOOKUP($B1622,'Tabelas auxiliares'!$A$66:$C$106,2,FALSE),"")</f>
        <v/>
      </c>
      <c r="H1622" s="33" t="str">
        <f>IFERROR(VLOOKUP($B1622,'Tabelas auxiliares'!$A$66:$C$106,3,FALSE),"")</f>
        <v/>
      </c>
      <c r="Y1622" s="33" t="str">
        <f t="shared" si="76"/>
        <v/>
      </c>
      <c r="Z1622" s="33" t="str">
        <f>IF(T1622="","",IF(AND(T1622&lt;&gt;'Tabelas auxiliares'!$B$240,T1622&lt;&gt;'Tabelas auxiliares'!$B$241,T1622&lt;&gt;'Tabelas auxiliares'!$C$240,T1622&lt;&gt;'Tabelas auxiliares'!$C$241,T1622&lt;&gt;'Tabelas auxiliares'!$D$240),"FOLHA DE PESSOAL",IF(Y1622='Tabelas auxiliares'!$A$241,"CUSTEIO",IF(Y1622='Tabelas auxiliares'!$A$240,"INVESTIMENTO","ERRO - VERIFICAR"))))</f>
        <v/>
      </c>
      <c r="AA1622" s="46" t="str">
        <f t="shared" si="77"/>
        <v/>
      </c>
      <c r="AB1622" s="206"/>
      <c r="AC1622" s="206"/>
      <c r="AD1622" s="26"/>
      <c r="AE1622" s="54" t="str">
        <f t="shared" si="78"/>
        <v/>
      </c>
    </row>
    <row r="1623" spans="6:31" x14ac:dyDescent="0.25">
      <c r="F1623" s="33" t="str">
        <f>IFERROR(VLOOKUP(D1623,'Tabelas auxiliares'!$A$3:$B$62,2,FALSE),"")</f>
        <v/>
      </c>
      <c r="G1623" s="33" t="str">
        <f>IFERROR(VLOOKUP($B1623,'Tabelas auxiliares'!$A$66:$C$106,2,FALSE),"")</f>
        <v/>
      </c>
      <c r="H1623" s="33" t="str">
        <f>IFERROR(VLOOKUP($B1623,'Tabelas auxiliares'!$A$66:$C$106,3,FALSE),"")</f>
        <v/>
      </c>
      <c r="Y1623" s="33" t="str">
        <f t="shared" si="76"/>
        <v/>
      </c>
      <c r="Z1623" s="33" t="str">
        <f>IF(T1623="","",IF(AND(T1623&lt;&gt;'Tabelas auxiliares'!$B$240,T1623&lt;&gt;'Tabelas auxiliares'!$B$241,T1623&lt;&gt;'Tabelas auxiliares'!$C$240,T1623&lt;&gt;'Tabelas auxiliares'!$C$241,T1623&lt;&gt;'Tabelas auxiliares'!$D$240),"FOLHA DE PESSOAL",IF(Y1623='Tabelas auxiliares'!$A$241,"CUSTEIO",IF(Y1623='Tabelas auxiliares'!$A$240,"INVESTIMENTO","ERRO - VERIFICAR"))))</f>
        <v/>
      </c>
      <c r="AA1623" s="46" t="str">
        <f t="shared" si="77"/>
        <v/>
      </c>
      <c r="AB1623" s="206"/>
      <c r="AC1623" s="206"/>
      <c r="AD1623" s="26"/>
      <c r="AE1623" s="54" t="str">
        <f t="shared" si="78"/>
        <v/>
      </c>
    </row>
    <row r="1624" spans="6:31" x14ac:dyDescent="0.25">
      <c r="F1624" s="33" t="str">
        <f>IFERROR(VLOOKUP(D1624,'Tabelas auxiliares'!$A$3:$B$62,2,FALSE),"")</f>
        <v/>
      </c>
      <c r="G1624" s="33" t="str">
        <f>IFERROR(VLOOKUP($B1624,'Tabelas auxiliares'!$A$66:$C$106,2,FALSE),"")</f>
        <v/>
      </c>
      <c r="H1624" s="33" t="str">
        <f>IFERROR(VLOOKUP($B1624,'Tabelas auxiliares'!$A$66:$C$106,3,FALSE),"")</f>
        <v/>
      </c>
      <c r="Y1624" s="33" t="str">
        <f t="shared" si="76"/>
        <v/>
      </c>
      <c r="Z1624" s="33" t="str">
        <f>IF(T1624="","",IF(AND(T1624&lt;&gt;'Tabelas auxiliares'!$B$240,T1624&lt;&gt;'Tabelas auxiliares'!$B$241,T1624&lt;&gt;'Tabelas auxiliares'!$C$240,T1624&lt;&gt;'Tabelas auxiliares'!$C$241,T1624&lt;&gt;'Tabelas auxiliares'!$D$240),"FOLHA DE PESSOAL",IF(Y1624='Tabelas auxiliares'!$A$241,"CUSTEIO",IF(Y1624='Tabelas auxiliares'!$A$240,"INVESTIMENTO","ERRO - VERIFICAR"))))</f>
        <v/>
      </c>
      <c r="AA1624" s="46" t="str">
        <f t="shared" si="77"/>
        <v/>
      </c>
      <c r="AB1624" s="206"/>
      <c r="AC1624" s="206"/>
      <c r="AD1624" s="26"/>
      <c r="AE1624" s="54" t="str">
        <f t="shared" si="78"/>
        <v/>
      </c>
    </row>
    <row r="1625" spans="6:31" x14ac:dyDescent="0.25">
      <c r="F1625" s="33" t="str">
        <f>IFERROR(VLOOKUP(D1625,'Tabelas auxiliares'!$A$3:$B$62,2,FALSE),"")</f>
        <v/>
      </c>
      <c r="G1625" s="33" t="str">
        <f>IFERROR(VLOOKUP($B1625,'Tabelas auxiliares'!$A$66:$C$106,2,FALSE),"")</f>
        <v/>
      </c>
      <c r="H1625" s="33" t="str">
        <f>IFERROR(VLOOKUP($B1625,'Tabelas auxiliares'!$A$66:$C$106,3,FALSE),"")</f>
        <v/>
      </c>
      <c r="Y1625" s="33" t="str">
        <f t="shared" si="76"/>
        <v/>
      </c>
      <c r="Z1625" s="33" t="str">
        <f>IF(T1625="","",IF(AND(T1625&lt;&gt;'Tabelas auxiliares'!$B$240,T1625&lt;&gt;'Tabelas auxiliares'!$B$241,T1625&lt;&gt;'Tabelas auxiliares'!$C$240,T1625&lt;&gt;'Tabelas auxiliares'!$C$241,T1625&lt;&gt;'Tabelas auxiliares'!$D$240),"FOLHA DE PESSOAL",IF(Y1625='Tabelas auxiliares'!$A$241,"CUSTEIO",IF(Y1625='Tabelas auxiliares'!$A$240,"INVESTIMENTO","ERRO - VERIFICAR"))))</f>
        <v/>
      </c>
      <c r="AA1625" s="46" t="str">
        <f t="shared" si="77"/>
        <v/>
      </c>
      <c r="AB1625" s="206"/>
      <c r="AC1625" s="206"/>
      <c r="AD1625" s="26"/>
      <c r="AE1625" s="54" t="str">
        <f t="shared" si="78"/>
        <v/>
      </c>
    </row>
    <row r="1626" spans="6:31" x14ac:dyDescent="0.25">
      <c r="F1626" s="33" t="str">
        <f>IFERROR(VLOOKUP(D1626,'Tabelas auxiliares'!$A$3:$B$62,2,FALSE),"")</f>
        <v/>
      </c>
      <c r="G1626" s="33" t="str">
        <f>IFERROR(VLOOKUP($B1626,'Tabelas auxiliares'!$A$66:$C$106,2,FALSE),"")</f>
        <v/>
      </c>
      <c r="H1626" s="33" t="str">
        <f>IFERROR(VLOOKUP($B1626,'Tabelas auxiliares'!$A$66:$C$106,3,FALSE),"")</f>
        <v/>
      </c>
      <c r="Y1626" s="33" t="str">
        <f t="shared" si="76"/>
        <v/>
      </c>
      <c r="Z1626" s="33" t="str">
        <f>IF(T1626="","",IF(AND(T1626&lt;&gt;'Tabelas auxiliares'!$B$240,T1626&lt;&gt;'Tabelas auxiliares'!$B$241,T1626&lt;&gt;'Tabelas auxiliares'!$C$240,T1626&lt;&gt;'Tabelas auxiliares'!$C$241,T1626&lt;&gt;'Tabelas auxiliares'!$D$240),"FOLHA DE PESSOAL",IF(Y1626='Tabelas auxiliares'!$A$241,"CUSTEIO",IF(Y1626='Tabelas auxiliares'!$A$240,"INVESTIMENTO","ERRO - VERIFICAR"))))</f>
        <v/>
      </c>
      <c r="AA1626" s="46" t="str">
        <f t="shared" si="77"/>
        <v/>
      </c>
      <c r="AB1626" s="206"/>
      <c r="AC1626" s="206"/>
      <c r="AD1626" s="26"/>
      <c r="AE1626" s="54" t="str">
        <f t="shared" si="78"/>
        <v/>
      </c>
    </row>
    <row r="1627" spans="6:31" x14ac:dyDescent="0.25">
      <c r="F1627" s="33" t="str">
        <f>IFERROR(VLOOKUP(D1627,'Tabelas auxiliares'!$A$3:$B$62,2,FALSE),"")</f>
        <v/>
      </c>
      <c r="G1627" s="33" t="str">
        <f>IFERROR(VLOOKUP($B1627,'Tabelas auxiliares'!$A$66:$C$106,2,FALSE),"")</f>
        <v/>
      </c>
      <c r="H1627" s="33" t="str">
        <f>IFERROR(VLOOKUP($B1627,'Tabelas auxiliares'!$A$66:$C$106,3,FALSE),"")</f>
        <v/>
      </c>
      <c r="Y1627" s="33" t="str">
        <f t="shared" si="76"/>
        <v/>
      </c>
      <c r="Z1627" s="33" t="str">
        <f>IF(T1627="","",IF(AND(T1627&lt;&gt;'Tabelas auxiliares'!$B$240,T1627&lt;&gt;'Tabelas auxiliares'!$B$241,T1627&lt;&gt;'Tabelas auxiliares'!$C$240,T1627&lt;&gt;'Tabelas auxiliares'!$C$241,T1627&lt;&gt;'Tabelas auxiliares'!$D$240),"FOLHA DE PESSOAL",IF(Y1627='Tabelas auxiliares'!$A$241,"CUSTEIO",IF(Y1627='Tabelas auxiliares'!$A$240,"INVESTIMENTO","ERRO - VERIFICAR"))))</f>
        <v/>
      </c>
      <c r="AA1627" s="46" t="str">
        <f t="shared" si="77"/>
        <v/>
      </c>
      <c r="AB1627" s="206"/>
      <c r="AC1627" s="206"/>
      <c r="AD1627" s="26"/>
      <c r="AE1627" s="54" t="str">
        <f t="shared" si="78"/>
        <v/>
      </c>
    </row>
    <row r="1628" spans="6:31" x14ac:dyDescent="0.25">
      <c r="F1628" s="33" t="str">
        <f>IFERROR(VLOOKUP(D1628,'Tabelas auxiliares'!$A$3:$B$62,2,FALSE),"")</f>
        <v/>
      </c>
      <c r="G1628" s="33" t="str">
        <f>IFERROR(VLOOKUP($B1628,'Tabelas auxiliares'!$A$66:$C$106,2,FALSE),"")</f>
        <v/>
      </c>
      <c r="H1628" s="33" t="str">
        <f>IFERROR(VLOOKUP($B1628,'Tabelas auxiliares'!$A$66:$C$106,3,FALSE),"")</f>
        <v/>
      </c>
      <c r="Y1628" s="33" t="str">
        <f t="shared" si="76"/>
        <v/>
      </c>
      <c r="Z1628" s="33" t="str">
        <f>IF(T1628="","",IF(AND(T1628&lt;&gt;'Tabelas auxiliares'!$B$240,T1628&lt;&gt;'Tabelas auxiliares'!$B$241,T1628&lt;&gt;'Tabelas auxiliares'!$C$240,T1628&lt;&gt;'Tabelas auxiliares'!$C$241,T1628&lt;&gt;'Tabelas auxiliares'!$D$240),"FOLHA DE PESSOAL",IF(Y1628='Tabelas auxiliares'!$A$241,"CUSTEIO",IF(Y1628='Tabelas auxiliares'!$A$240,"INVESTIMENTO","ERRO - VERIFICAR"))))</f>
        <v/>
      </c>
      <c r="AA1628" s="46" t="str">
        <f t="shared" si="77"/>
        <v/>
      </c>
      <c r="AB1628" s="206"/>
      <c r="AC1628" s="206"/>
      <c r="AD1628" s="26"/>
      <c r="AE1628" s="54" t="str">
        <f t="shared" si="78"/>
        <v/>
      </c>
    </row>
    <row r="1629" spans="6:31" x14ac:dyDescent="0.25">
      <c r="F1629" s="33" t="str">
        <f>IFERROR(VLOOKUP(D1629,'Tabelas auxiliares'!$A$3:$B$62,2,FALSE),"")</f>
        <v/>
      </c>
      <c r="G1629" s="33" t="str">
        <f>IFERROR(VLOOKUP($B1629,'Tabelas auxiliares'!$A$66:$C$106,2,FALSE),"")</f>
        <v/>
      </c>
      <c r="H1629" s="33" t="str">
        <f>IFERROR(VLOOKUP($B1629,'Tabelas auxiliares'!$A$66:$C$106,3,FALSE),"")</f>
        <v/>
      </c>
      <c r="Y1629" s="33" t="str">
        <f t="shared" si="76"/>
        <v/>
      </c>
      <c r="Z1629" s="33" t="str">
        <f>IF(T1629="","",IF(AND(T1629&lt;&gt;'Tabelas auxiliares'!$B$240,T1629&lt;&gt;'Tabelas auxiliares'!$B$241,T1629&lt;&gt;'Tabelas auxiliares'!$C$240,T1629&lt;&gt;'Tabelas auxiliares'!$C$241,T1629&lt;&gt;'Tabelas auxiliares'!$D$240),"FOLHA DE PESSOAL",IF(Y1629='Tabelas auxiliares'!$A$241,"CUSTEIO",IF(Y1629='Tabelas auxiliares'!$A$240,"INVESTIMENTO","ERRO - VERIFICAR"))))</f>
        <v/>
      </c>
      <c r="AA1629" s="46" t="str">
        <f t="shared" si="77"/>
        <v/>
      </c>
      <c r="AB1629" s="206"/>
      <c r="AC1629" s="206"/>
      <c r="AD1629" s="26"/>
      <c r="AE1629" s="54" t="str">
        <f t="shared" si="78"/>
        <v/>
      </c>
    </row>
    <row r="1630" spans="6:31" x14ac:dyDescent="0.25">
      <c r="F1630" s="33" t="str">
        <f>IFERROR(VLOOKUP(D1630,'Tabelas auxiliares'!$A$3:$B$62,2,FALSE),"")</f>
        <v/>
      </c>
      <c r="G1630" s="33" t="str">
        <f>IFERROR(VLOOKUP($B1630,'Tabelas auxiliares'!$A$66:$C$106,2,FALSE),"")</f>
        <v/>
      </c>
      <c r="H1630" s="33" t="str">
        <f>IFERROR(VLOOKUP($B1630,'Tabelas auxiliares'!$A$66:$C$106,3,FALSE),"")</f>
        <v/>
      </c>
      <c r="Y1630" s="33" t="str">
        <f t="shared" si="76"/>
        <v/>
      </c>
      <c r="Z1630" s="33" t="str">
        <f>IF(T1630="","",IF(AND(T1630&lt;&gt;'Tabelas auxiliares'!$B$240,T1630&lt;&gt;'Tabelas auxiliares'!$B$241,T1630&lt;&gt;'Tabelas auxiliares'!$C$240,T1630&lt;&gt;'Tabelas auxiliares'!$C$241,T1630&lt;&gt;'Tabelas auxiliares'!$D$240),"FOLHA DE PESSOAL",IF(Y1630='Tabelas auxiliares'!$A$241,"CUSTEIO",IF(Y1630='Tabelas auxiliares'!$A$240,"INVESTIMENTO","ERRO - VERIFICAR"))))</f>
        <v/>
      </c>
      <c r="AA1630" s="46" t="str">
        <f t="shared" si="77"/>
        <v/>
      </c>
      <c r="AB1630" s="206"/>
      <c r="AC1630" s="206"/>
      <c r="AD1630" s="26"/>
      <c r="AE1630" s="54" t="str">
        <f t="shared" si="78"/>
        <v/>
      </c>
    </row>
    <row r="1631" spans="6:31" x14ac:dyDescent="0.25">
      <c r="F1631" s="33" t="str">
        <f>IFERROR(VLOOKUP(D1631,'Tabelas auxiliares'!$A$3:$B$62,2,FALSE),"")</f>
        <v/>
      </c>
      <c r="G1631" s="33" t="str">
        <f>IFERROR(VLOOKUP($B1631,'Tabelas auxiliares'!$A$66:$C$106,2,FALSE),"")</f>
        <v/>
      </c>
      <c r="H1631" s="33" t="str">
        <f>IFERROR(VLOOKUP($B1631,'Tabelas auxiliares'!$A$66:$C$106,3,FALSE),"")</f>
        <v/>
      </c>
      <c r="Y1631" s="33" t="str">
        <f t="shared" si="76"/>
        <v/>
      </c>
      <c r="Z1631" s="33" t="str">
        <f>IF(T1631="","",IF(AND(T1631&lt;&gt;'Tabelas auxiliares'!$B$240,T1631&lt;&gt;'Tabelas auxiliares'!$B$241,T1631&lt;&gt;'Tabelas auxiliares'!$C$240,T1631&lt;&gt;'Tabelas auxiliares'!$C$241,T1631&lt;&gt;'Tabelas auxiliares'!$D$240),"FOLHA DE PESSOAL",IF(Y1631='Tabelas auxiliares'!$A$241,"CUSTEIO",IF(Y1631='Tabelas auxiliares'!$A$240,"INVESTIMENTO","ERRO - VERIFICAR"))))</f>
        <v/>
      </c>
      <c r="AA1631" s="46" t="str">
        <f t="shared" si="77"/>
        <v/>
      </c>
      <c r="AB1631" s="206"/>
      <c r="AC1631" s="206"/>
      <c r="AD1631" s="26"/>
      <c r="AE1631" s="54" t="str">
        <f t="shared" si="78"/>
        <v/>
      </c>
    </row>
    <row r="1632" spans="6:31" x14ac:dyDescent="0.25">
      <c r="F1632" s="33" t="str">
        <f>IFERROR(VLOOKUP(D1632,'Tabelas auxiliares'!$A$3:$B$62,2,FALSE),"")</f>
        <v/>
      </c>
      <c r="G1632" s="33" t="str">
        <f>IFERROR(VLOOKUP($B1632,'Tabelas auxiliares'!$A$66:$C$106,2,FALSE),"")</f>
        <v/>
      </c>
      <c r="H1632" s="33" t="str">
        <f>IFERROR(VLOOKUP($B1632,'Tabelas auxiliares'!$A$66:$C$106,3,FALSE),"")</f>
        <v/>
      </c>
      <c r="Y1632" s="33" t="str">
        <f t="shared" si="76"/>
        <v/>
      </c>
      <c r="Z1632" s="33" t="str">
        <f>IF(T1632="","",IF(AND(T1632&lt;&gt;'Tabelas auxiliares'!$B$240,T1632&lt;&gt;'Tabelas auxiliares'!$B$241,T1632&lt;&gt;'Tabelas auxiliares'!$C$240,T1632&lt;&gt;'Tabelas auxiliares'!$C$241,T1632&lt;&gt;'Tabelas auxiliares'!$D$240),"FOLHA DE PESSOAL",IF(Y1632='Tabelas auxiliares'!$A$241,"CUSTEIO",IF(Y1632='Tabelas auxiliares'!$A$240,"INVESTIMENTO","ERRO - VERIFICAR"))))</f>
        <v/>
      </c>
      <c r="AA1632" s="46" t="str">
        <f t="shared" si="77"/>
        <v/>
      </c>
      <c r="AB1632" s="206"/>
      <c r="AC1632" s="206"/>
      <c r="AD1632" s="26"/>
      <c r="AE1632" s="54" t="str">
        <f t="shared" si="78"/>
        <v/>
      </c>
    </row>
    <row r="1633" spans="6:31" x14ac:dyDescent="0.25">
      <c r="F1633" s="33" t="str">
        <f>IFERROR(VLOOKUP(D1633,'Tabelas auxiliares'!$A$3:$B$62,2,FALSE),"")</f>
        <v/>
      </c>
      <c r="G1633" s="33" t="str">
        <f>IFERROR(VLOOKUP($B1633,'Tabelas auxiliares'!$A$66:$C$106,2,FALSE),"")</f>
        <v/>
      </c>
      <c r="H1633" s="33" t="str">
        <f>IFERROR(VLOOKUP($B1633,'Tabelas auxiliares'!$A$66:$C$106,3,FALSE),"")</f>
        <v/>
      </c>
      <c r="Y1633" s="33" t="str">
        <f t="shared" si="76"/>
        <v/>
      </c>
      <c r="Z1633" s="33" t="str">
        <f>IF(T1633="","",IF(AND(T1633&lt;&gt;'Tabelas auxiliares'!$B$240,T1633&lt;&gt;'Tabelas auxiliares'!$B$241,T1633&lt;&gt;'Tabelas auxiliares'!$C$240,T1633&lt;&gt;'Tabelas auxiliares'!$C$241,T1633&lt;&gt;'Tabelas auxiliares'!$D$240),"FOLHA DE PESSOAL",IF(Y1633='Tabelas auxiliares'!$A$241,"CUSTEIO",IF(Y1633='Tabelas auxiliares'!$A$240,"INVESTIMENTO","ERRO - VERIFICAR"))))</f>
        <v/>
      </c>
      <c r="AA1633" s="46" t="str">
        <f t="shared" si="77"/>
        <v/>
      </c>
      <c r="AB1633" s="206"/>
      <c r="AC1633" s="206"/>
      <c r="AD1633" s="26"/>
      <c r="AE1633" s="54" t="str">
        <f t="shared" si="78"/>
        <v/>
      </c>
    </row>
    <row r="1634" spans="6:31" x14ac:dyDescent="0.25">
      <c r="F1634" s="33" t="str">
        <f>IFERROR(VLOOKUP(D1634,'Tabelas auxiliares'!$A$3:$B$62,2,FALSE),"")</f>
        <v/>
      </c>
      <c r="G1634" s="33" t="str">
        <f>IFERROR(VLOOKUP($B1634,'Tabelas auxiliares'!$A$66:$C$106,2,FALSE),"")</f>
        <v/>
      </c>
      <c r="H1634" s="33" t="str">
        <f>IFERROR(VLOOKUP($B1634,'Tabelas auxiliares'!$A$66:$C$106,3,FALSE),"")</f>
        <v/>
      </c>
      <c r="Y1634" s="33" t="str">
        <f t="shared" si="76"/>
        <v/>
      </c>
      <c r="Z1634" s="33" t="str">
        <f>IF(T1634="","",IF(AND(T1634&lt;&gt;'Tabelas auxiliares'!$B$240,T1634&lt;&gt;'Tabelas auxiliares'!$B$241,T1634&lt;&gt;'Tabelas auxiliares'!$C$240,T1634&lt;&gt;'Tabelas auxiliares'!$C$241,T1634&lt;&gt;'Tabelas auxiliares'!$D$240),"FOLHA DE PESSOAL",IF(Y1634='Tabelas auxiliares'!$A$241,"CUSTEIO",IF(Y1634='Tabelas auxiliares'!$A$240,"INVESTIMENTO","ERRO - VERIFICAR"))))</f>
        <v/>
      </c>
      <c r="AA1634" s="46" t="str">
        <f t="shared" si="77"/>
        <v/>
      </c>
      <c r="AB1634" s="206"/>
      <c r="AC1634" s="206"/>
      <c r="AD1634" s="26"/>
      <c r="AE1634" s="54" t="str">
        <f t="shared" si="78"/>
        <v/>
      </c>
    </row>
    <row r="1635" spans="6:31" x14ac:dyDescent="0.25">
      <c r="F1635" s="33" t="str">
        <f>IFERROR(VLOOKUP(D1635,'Tabelas auxiliares'!$A$3:$B$62,2,FALSE),"")</f>
        <v/>
      </c>
      <c r="G1635" s="33" t="str">
        <f>IFERROR(VLOOKUP($B1635,'Tabelas auxiliares'!$A$66:$C$106,2,FALSE),"")</f>
        <v/>
      </c>
      <c r="H1635" s="33" t="str">
        <f>IFERROR(VLOOKUP($B1635,'Tabelas auxiliares'!$A$66:$C$106,3,FALSE),"")</f>
        <v/>
      </c>
      <c r="Y1635" s="33" t="str">
        <f t="shared" si="76"/>
        <v/>
      </c>
      <c r="Z1635" s="33" t="str">
        <f>IF(T1635="","",IF(AND(T1635&lt;&gt;'Tabelas auxiliares'!$B$240,T1635&lt;&gt;'Tabelas auxiliares'!$B$241,T1635&lt;&gt;'Tabelas auxiliares'!$C$240,T1635&lt;&gt;'Tabelas auxiliares'!$C$241,T1635&lt;&gt;'Tabelas auxiliares'!$D$240),"FOLHA DE PESSOAL",IF(Y1635='Tabelas auxiliares'!$A$241,"CUSTEIO",IF(Y1635='Tabelas auxiliares'!$A$240,"INVESTIMENTO","ERRO - VERIFICAR"))))</f>
        <v/>
      </c>
      <c r="AA1635" s="46" t="str">
        <f t="shared" si="77"/>
        <v/>
      </c>
      <c r="AB1635" s="206"/>
      <c r="AC1635" s="206"/>
      <c r="AD1635" s="26"/>
      <c r="AE1635" s="54" t="str">
        <f t="shared" si="78"/>
        <v/>
      </c>
    </row>
    <row r="1636" spans="6:31" x14ac:dyDescent="0.25">
      <c r="F1636" s="33" t="str">
        <f>IFERROR(VLOOKUP(D1636,'Tabelas auxiliares'!$A$3:$B$62,2,FALSE),"")</f>
        <v/>
      </c>
      <c r="G1636" s="33" t="str">
        <f>IFERROR(VLOOKUP($B1636,'Tabelas auxiliares'!$A$66:$C$106,2,FALSE),"")</f>
        <v/>
      </c>
      <c r="H1636" s="33" t="str">
        <f>IFERROR(VLOOKUP($B1636,'Tabelas auxiliares'!$A$66:$C$106,3,FALSE),"")</f>
        <v/>
      </c>
      <c r="Y1636" s="33" t="str">
        <f t="shared" si="76"/>
        <v/>
      </c>
      <c r="Z1636" s="33" t="str">
        <f>IF(T1636="","",IF(AND(T1636&lt;&gt;'Tabelas auxiliares'!$B$240,T1636&lt;&gt;'Tabelas auxiliares'!$B$241,T1636&lt;&gt;'Tabelas auxiliares'!$C$240,T1636&lt;&gt;'Tabelas auxiliares'!$C$241,T1636&lt;&gt;'Tabelas auxiliares'!$D$240),"FOLHA DE PESSOAL",IF(Y1636='Tabelas auxiliares'!$A$241,"CUSTEIO",IF(Y1636='Tabelas auxiliares'!$A$240,"INVESTIMENTO","ERRO - VERIFICAR"))))</f>
        <v/>
      </c>
      <c r="AA1636" s="46" t="str">
        <f t="shared" si="77"/>
        <v/>
      </c>
      <c r="AB1636" s="206"/>
      <c r="AC1636" s="206"/>
      <c r="AD1636" s="26"/>
      <c r="AE1636" s="54" t="str">
        <f t="shared" si="78"/>
        <v/>
      </c>
    </row>
    <row r="1637" spans="6:31" x14ac:dyDescent="0.25">
      <c r="F1637" s="33" t="str">
        <f>IFERROR(VLOOKUP(D1637,'Tabelas auxiliares'!$A$3:$B$62,2,FALSE),"")</f>
        <v/>
      </c>
      <c r="G1637" s="33" t="str">
        <f>IFERROR(VLOOKUP($B1637,'Tabelas auxiliares'!$A$66:$C$106,2,FALSE),"")</f>
        <v/>
      </c>
      <c r="H1637" s="33" t="str">
        <f>IFERROR(VLOOKUP($B1637,'Tabelas auxiliares'!$A$66:$C$106,3,FALSE),"")</f>
        <v/>
      </c>
      <c r="Y1637" s="33" t="str">
        <f t="shared" ref="Y1637:Y1666" si="79">LEFT(V1637,1)</f>
        <v/>
      </c>
      <c r="Z1637" s="33" t="str">
        <f>IF(T1637="","",IF(AND(T1637&lt;&gt;'Tabelas auxiliares'!$B$240,T1637&lt;&gt;'Tabelas auxiliares'!$B$241,T1637&lt;&gt;'Tabelas auxiliares'!$C$240,T1637&lt;&gt;'Tabelas auxiliares'!$C$241,T1637&lt;&gt;'Tabelas auxiliares'!$D$240),"FOLHA DE PESSOAL",IF(Y1637='Tabelas auxiliares'!$A$241,"CUSTEIO",IF(Y1637='Tabelas auxiliares'!$A$240,"INVESTIMENTO","ERRO - VERIFICAR"))))</f>
        <v/>
      </c>
      <c r="AA1637" s="46" t="str">
        <f t="shared" si="77"/>
        <v/>
      </c>
      <c r="AB1637" s="206"/>
      <c r="AC1637" s="206"/>
      <c r="AD1637" s="26"/>
      <c r="AE1637" s="54" t="str">
        <f t="shared" si="78"/>
        <v/>
      </c>
    </row>
    <row r="1638" spans="6:31" x14ac:dyDescent="0.25">
      <c r="F1638" s="33" t="str">
        <f>IFERROR(VLOOKUP(D1638,'Tabelas auxiliares'!$A$3:$B$62,2,FALSE),"")</f>
        <v/>
      </c>
      <c r="G1638" s="33" t="str">
        <f>IFERROR(VLOOKUP($B1638,'Tabelas auxiliares'!$A$66:$C$106,2,FALSE),"")</f>
        <v/>
      </c>
      <c r="H1638" s="33" t="str">
        <f>IFERROR(VLOOKUP($B1638,'Tabelas auxiliares'!$A$66:$C$106,3,FALSE),"")</f>
        <v/>
      </c>
      <c r="Y1638" s="33" t="str">
        <f t="shared" si="79"/>
        <v/>
      </c>
      <c r="Z1638" s="33" t="str">
        <f>IF(T1638="","",IF(AND(T1638&lt;&gt;'Tabelas auxiliares'!$B$240,T1638&lt;&gt;'Tabelas auxiliares'!$B$241,T1638&lt;&gt;'Tabelas auxiliares'!$C$240,T1638&lt;&gt;'Tabelas auxiliares'!$C$241,T1638&lt;&gt;'Tabelas auxiliares'!$D$240),"FOLHA DE PESSOAL",IF(Y1638='Tabelas auxiliares'!$A$241,"CUSTEIO",IF(Y1638='Tabelas auxiliares'!$A$240,"INVESTIMENTO","ERRO - VERIFICAR"))))</f>
        <v/>
      </c>
      <c r="AA1638" s="46" t="str">
        <f t="shared" ref="AA1638:AA1666" si="80">IF(AB1638+AC1638+AD1638&lt;&gt;0,AB1638+AC1638+AD1638,"")</f>
        <v/>
      </c>
      <c r="AB1638" s="206"/>
      <c r="AC1638" s="206"/>
      <c r="AD1638" s="26"/>
      <c r="AE1638" s="54" t="str">
        <f t="shared" si="78"/>
        <v/>
      </c>
    </row>
    <row r="1639" spans="6:31" x14ac:dyDescent="0.25">
      <c r="F1639" s="33" t="str">
        <f>IFERROR(VLOOKUP(D1639,'Tabelas auxiliares'!$A$3:$B$62,2,FALSE),"")</f>
        <v/>
      </c>
      <c r="G1639" s="33" t="str">
        <f>IFERROR(VLOOKUP($B1639,'Tabelas auxiliares'!$A$66:$C$106,2,FALSE),"")</f>
        <v/>
      </c>
      <c r="H1639" s="33" t="str">
        <f>IFERROR(VLOOKUP($B1639,'Tabelas auxiliares'!$A$66:$C$106,3,FALSE),"")</f>
        <v/>
      </c>
      <c r="Y1639" s="33" t="str">
        <f t="shared" si="79"/>
        <v/>
      </c>
      <c r="Z1639" s="33" t="str">
        <f>IF(T1639="","",IF(AND(T1639&lt;&gt;'Tabelas auxiliares'!$B$240,T1639&lt;&gt;'Tabelas auxiliares'!$B$241,T1639&lt;&gt;'Tabelas auxiliares'!$C$240,T1639&lt;&gt;'Tabelas auxiliares'!$C$241,T1639&lt;&gt;'Tabelas auxiliares'!$D$240),"FOLHA DE PESSOAL",IF(Y1639='Tabelas auxiliares'!$A$241,"CUSTEIO",IF(Y1639='Tabelas auxiliares'!$A$240,"INVESTIMENTO","ERRO - VERIFICAR"))))</f>
        <v/>
      </c>
      <c r="AA1639" s="46" t="str">
        <f t="shared" si="80"/>
        <v/>
      </c>
      <c r="AB1639" s="206"/>
      <c r="AC1639" s="206"/>
      <c r="AD1639" s="26"/>
      <c r="AE1639" s="54" t="str">
        <f t="shared" si="78"/>
        <v/>
      </c>
    </row>
    <row r="1640" spans="6:31" x14ac:dyDescent="0.25">
      <c r="F1640" s="33" t="str">
        <f>IFERROR(VLOOKUP(D1640,'Tabelas auxiliares'!$A$3:$B$62,2,FALSE),"")</f>
        <v/>
      </c>
      <c r="G1640" s="33" t="str">
        <f>IFERROR(VLOOKUP($B1640,'Tabelas auxiliares'!$A$66:$C$106,2,FALSE),"")</f>
        <v/>
      </c>
      <c r="H1640" s="33" t="str">
        <f>IFERROR(VLOOKUP($B1640,'Tabelas auxiliares'!$A$66:$C$106,3,FALSE),"")</f>
        <v/>
      </c>
      <c r="Y1640" s="33" t="str">
        <f t="shared" si="79"/>
        <v/>
      </c>
      <c r="Z1640" s="33" t="str">
        <f>IF(T1640="","",IF(AND(T1640&lt;&gt;'Tabelas auxiliares'!$B$240,T1640&lt;&gt;'Tabelas auxiliares'!$B$241,T1640&lt;&gt;'Tabelas auxiliares'!$C$240,T1640&lt;&gt;'Tabelas auxiliares'!$C$241,T1640&lt;&gt;'Tabelas auxiliares'!$D$240),"FOLHA DE PESSOAL",IF(Y1640='Tabelas auxiliares'!$A$241,"CUSTEIO",IF(Y1640='Tabelas auxiliares'!$A$240,"INVESTIMENTO","ERRO - VERIFICAR"))))</f>
        <v/>
      </c>
      <c r="AA1640" s="46" t="str">
        <f t="shared" si="80"/>
        <v/>
      </c>
      <c r="AB1640" s="206"/>
      <c r="AC1640" s="206"/>
      <c r="AD1640" s="26"/>
      <c r="AE1640" s="54" t="str">
        <f t="shared" si="78"/>
        <v/>
      </c>
    </row>
    <row r="1641" spans="6:31" x14ac:dyDescent="0.25">
      <c r="F1641" s="33" t="str">
        <f>IFERROR(VLOOKUP(D1641,'Tabelas auxiliares'!$A$3:$B$62,2,FALSE),"")</f>
        <v/>
      </c>
      <c r="G1641" s="33" t="str">
        <f>IFERROR(VLOOKUP($B1641,'Tabelas auxiliares'!$A$66:$C$106,2,FALSE),"")</f>
        <v/>
      </c>
      <c r="H1641" s="33" t="str">
        <f>IFERROR(VLOOKUP($B1641,'Tabelas auxiliares'!$A$66:$C$106,3,FALSE),"")</f>
        <v/>
      </c>
      <c r="Y1641" s="33" t="str">
        <f t="shared" si="79"/>
        <v/>
      </c>
      <c r="Z1641" s="33" t="str">
        <f>IF(T1641="","",IF(AND(T1641&lt;&gt;'Tabelas auxiliares'!$B$240,T1641&lt;&gt;'Tabelas auxiliares'!$B$241,T1641&lt;&gt;'Tabelas auxiliares'!$C$240,T1641&lt;&gt;'Tabelas auxiliares'!$C$241,T1641&lt;&gt;'Tabelas auxiliares'!$D$240),"FOLHA DE PESSOAL",IF(Y1641='Tabelas auxiliares'!$A$241,"CUSTEIO",IF(Y1641='Tabelas auxiliares'!$A$240,"INVESTIMENTO","ERRO - VERIFICAR"))))</f>
        <v/>
      </c>
      <c r="AA1641" s="46" t="str">
        <f t="shared" si="80"/>
        <v/>
      </c>
      <c r="AB1641" s="206"/>
      <c r="AC1641" s="206"/>
      <c r="AD1641" s="26"/>
      <c r="AE1641" s="54" t="str">
        <f t="shared" si="78"/>
        <v/>
      </c>
    </row>
    <row r="1642" spans="6:31" x14ac:dyDescent="0.25">
      <c r="F1642" s="33" t="str">
        <f>IFERROR(VLOOKUP(D1642,'Tabelas auxiliares'!$A$3:$B$62,2,FALSE),"")</f>
        <v/>
      </c>
      <c r="G1642" s="33" t="str">
        <f>IFERROR(VLOOKUP($B1642,'Tabelas auxiliares'!$A$66:$C$106,2,FALSE),"")</f>
        <v/>
      </c>
      <c r="H1642" s="33" t="str">
        <f>IFERROR(VLOOKUP($B1642,'Tabelas auxiliares'!$A$66:$C$106,3,FALSE),"")</f>
        <v/>
      </c>
      <c r="Y1642" s="33" t="str">
        <f t="shared" si="79"/>
        <v/>
      </c>
      <c r="Z1642" s="33" t="str">
        <f>IF(T1642="","",IF(AND(T1642&lt;&gt;'Tabelas auxiliares'!$B$240,T1642&lt;&gt;'Tabelas auxiliares'!$B$241,T1642&lt;&gt;'Tabelas auxiliares'!$C$240,T1642&lt;&gt;'Tabelas auxiliares'!$C$241,T1642&lt;&gt;'Tabelas auxiliares'!$D$240),"FOLHA DE PESSOAL",IF(Y1642='Tabelas auxiliares'!$A$241,"CUSTEIO",IF(Y1642='Tabelas auxiliares'!$A$240,"INVESTIMENTO","ERRO - VERIFICAR"))))</f>
        <v/>
      </c>
      <c r="AA1642" s="46" t="str">
        <f t="shared" si="80"/>
        <v/>
      </c>
      <c r="AB1642" s="206"/>
      <c r="AC1642" s="206"/>
      <c r="AD1642" s="26"/>
      <c r="AE1642" s="54" t="str">
        <f t="shared" si="78"/>
        <v/>
      </c>
    </row>
    <row r="1643" spans="6:31" x14ac:dyDescent="0.25">
      <c r="F1643" s="33" t="str">
        <f>IFERROR(VLOOKUP(D1643,'Tabelas auxiliares'!$A$3:$B$62,2,FALSE),"")</f>
        <v/>
      </c>
      <c r="G1643" s="33" t="str">
        <f>IFERROR(VLOOKUP($B1643,'Tabelas auxiliares'!$A$66:$C$106,2,FALSE),"")</f>
        <v/>
      </c>
      <c r="H1643" s="33" t="str">
        <f>IFERROR(VLOOKUP($B1643,'Tabelas auxiliares'!$A$66:$C$106,3,FALSE),"")</f>
        <v/>
      </c>
      <c r="Y1643" s="33" t="str">
        <f t="shared" si="79"/>
        <v/>
      </c>
      <c r="Z1643" s="33" t="str">
        <f>IF(T1643="","",IF(AND(T1643&lt;&gt;'Tabelas auxiliares'!$B$240,T1643&lt;&gt;'Tabelas auxiliares'!$B$241,T1643&lt;&gt;'Tabelas auxiliares'!$C$240,T1643&lt;&gt;'Tabelas auxiliares'!$C$241,T1643&lt;&gt;'Tabelas auxiliares'!$D$240),"FOLHA DE PESSOAL",IF(Y1643='Tabelas auxiliares'!$A$241,"CUSTEIO",IF(Y1643='Tabelas auxiliares'!$A$240,"INVESTIMENTO","ERRO - VERIFICAR"))))</f>
        <v/>
      </c>
      <c r="AA1643" s="46" t="str">
        <f t="shared" si="80"/>
        <v/>
      </c>
      <c r="AB1643" s="206"/>
      <c r="AC1643" s="206"/>
      <c r="AD1643" s="26"/>
      <c r="AE1643" s="54" t="str">
        <f t="shared" si="78"/>
        <v/>
      </c>
    </row>
    <row r="1644" spans="6:31" x14ac:dyDescent="0.25">
      <c r="F1644" s="33" t="str">
        <f>IFERROR(VLOOKUP(D1644,'Tabelas auxiliares'!$A$3:$B$62,2,FALSE),"")</f>
        <v/>
      </c>
      <c r="G1644" s="33" t="str">
        <f>IFERROR(VLOOKUP($B1644,'Tabelas auxiliares'!$A$66:$C$106,2,FALSE),"")</f>
        <v/>
      </c>
      <c r="H1644" s="33" t="str">
        <f>IFERROR(VLOOKUP($B1644,'Tabelas auxiliares'!$A$66:$C$106,3,FALSE),"")</f>
        <v/>
      </c>
      <c r="Y1644" s="33" t="str">
        <f t="shared" si="79"/>
        <v/>
      </c>
      <c r="Z1644" s="33" t="str">
        <f>IF(T1644="","",IF(AND(T1644&lt;&gt;'Tabelas auxiliares'!$B$240,T1644&lt;&gt;'Tabelas auxiliares'!$B$241,T1644&lt;&gt;'Tabelas auxiliares'!$C$240,T1644&lt;&gt;'Tabelas auxiliares'!$C$241,T1644&lt;&gt;'Tabelas auxiliares'!$D$240),"FOLHA DE PESSOAL",IF(Y1644='Tabelas auxiliares'!$A$241,"CUSTEIO",IF(Y1644='Tabelas auxiliares'!$A$240,"INVESTIMENTO","ERRO - VERIFICAR"))))</f>
        <v/>
      </c>
      <c r="AA1644" s="46" t="str">
        <f t="shared" si="80"/>
        <v/>
      </c>
      <c r="AB1644" s="206"/>
      <c r="AC1644" s="206"/>
      <c r="AD1644" s="26"/>
      <c r="AE1644" s="54" t="str">
        <f t="shared" si="78"/>
        <v/>
      </c>
    </row>
    <row r="1645" spans="6:31" x14ac:dyDescent="0.25">
      <c r="F1645" s="33" t="str">
        <f>IFERROR(VLOOKUP(D1645,'Tabelas auxiliares'!$A$3:$B$62,2,FALSE),"")</f>
        <v/>
      </c>
      <c r="G1645" s="33" t="str">
        <f>IFERROR(VLOOKUP($B1645,'Tabelas auxiliares'!$A$66:$C$106,2,FALSE),"")</f>
        <v/>
      </c>
      <c r="H1645" s="33" t="str">
        <f>IFERROR(VLOOKUP($B1645,'Tabelas auxiliares'!$A$66:$C$106,3,FALSE),"")</f>
        <v/>
      </c>
      <c r="Y1645" s="33" t="str">
        <f t="shared" si="79"/>
        <v/>
      </c>
      <c r="Z1645" s="33" t="str">
        <f>IF(T1645="","",IF(AND(T1645&lt;&gt;'Tabelas auxiliares'!$B$240,T1645&lt;&gt;'Tabelas auxiliares'!$B$241,T1645&lt;&gt;'Tabelas auxiliares'!$C$240,T1645&lt;&gt;'Tabelas auxiliares'!$C$241,T1645&lt;&gt;'Tabelas auxiliares'!$D$240),"FOLHA DE PESSOAL",IF(Y1645='Tabelas auxiliares'!$A$241,"CUSTEIO",IF(Y1645='Tabelas auxiliares'!$A$240,"INVESTIMENTO","ERRO - VERIFICAR"))))</f>
        <v/>
      </c>
      <c r="AA1645" s="46" t="str">
        <f t="shared" si="80"/>
        <v/>
      </c>
      <c r="AB1645" s="206"/>
      <c r="AC1645" s="206"/>
      <c r="AD1645" s="26"/>
      <c r="AE1645" s="54" t="str">
        <f t="shared" si="78"/>
        <v/>
      </c>
    </row>
    <row r="1646" spans="6:31" x14ac:dyDescent="0.25">
      <c r="F1646" s="33" t="str">
        <f>IFERROR(VLOOKUP(D1646,'Tabelas auxiliares'!$A$3:$B$62,2,FALSE),"")</f>
        <v/>
      </c>
      <c r="G1646" s="33" t="str">
        <f>IFERROR(VLOOKUP($B1646,'Tabelas auxiliares'!$A$66:$C$106,2,FALSE),"")</f>
        <v/>
      </c>
      <c r="H1646" s="33" t="str">
        <f>IFERROR(VLOOKUP($B1646,'Tabelas auxiliares'!$A$66:$C$106,3,FALSE),"")</f>
        <v/>
      </c>
      <c r="Y1646" s="33" t="str">
        <f t="shared" si="79"/>
        <v/>
      </c>
      <c r="Z1646" s="33" t="str">
        <f>IF(T1646="","",IF(AND(T1646&lt;&gt;'Tabelas auxiliares'!$B$240,T1646&lt;&gt;'Tabelas auxiliares'!$B$241,T1646&lt;&gt;'Tabelas auxiliares'!$C$240,T1646&lt;&gt;'Tabelas auxiliares'!$C$241,T1646&lt;&gt;'Tabelas auxiliares'!$D$240),"FOLHA DE PESSOAL",IF(Y1646='Tabelas auxiliares'!$A$241,"CUSTEIO",IF(Y1646='Tabelas auxiliares'!$A$240,"INVESTIMENTO","ERRO - VERIFICAR"))))</f>
        <v/>
      </c>
      <c r="AA1646" s="46" t="str">
        <f t="shared" si="80"/>
        <v/>
      </c>
      <c r="AB1646" s="206"/>
      <c r="AC1646" s="206"/>
      <c r="AD1646" s="26"/>
      <c r="AE1646" s="54" t="str">
        <f t="shared" si="78"/>
        <v/>
      </c>
    </row>
    <row r="1647" spans="6:31" x14ac:dyDescent="0.25">
      <c r="F1647" s="33" t="str">
        <f>IFERROR(VLOOKUP(D1647,'Tabelas auxiliares'!$A$3:$B$62,2,FALSE),"")</f>
        <v/>
      </c>
      <c r="G1647" s="33" t="str">
        <f>IFERROR(VLOOKUP($B1647,'Tabelas auxiliares'!$A$66:$C$106,2,FALSE),"")</f>
        <v/>
      </c>
      <c r="H1647" s="33" t="str">
        <f>IFERROR(VLOOKUP($B1647,'Tabelas auxiliares'!$A$66:$C$106,3,FALSE),"")</f>
        <v/>
      </c>
      <c r="Y1647" s="33" t="str">
        <f t="shared" si="79"/>
        <v/>
      </c>
      <c r="Z1647" s="33" t="str">
        <f>IF(T1647="","",IF(AND(T1647&lt;&gt;'Tabelas auxiliares'!$B$240,T1647&lt;&gt;'Tabelas auxiliares'!$B$241,T1647&lt;&gt;'Tabelas auxiliares'!$C$240,T1647&lt;&gt;'Tabelas auxiliares'!$C$241,T1647&lt;&gt;'Tabelas auxiliares'!$D$240),"FOLHA DE PESSOAL",IF(Y1647='Tabelas auxiliares'!$A$241,"CUSTEIO",IF(Y1647='Tabelas auxiliares'!$A$240,"INVESTIMENTO","ERRO - VERIFICAR"))))</f>
        <v/>
      </c>
      <c r="AA1647" s="46" t="str">
        <f t="shared" si="80"/>
        <v/>
      </c>
      <c r="AB1647" s="206"/>
      <c r="AC1647" s="206"/>
      <c r="AD1647" s="26"/>
      <c r="AE1647" s="54" t="str">
        <f t="shared" si="78"/>
        <v/>
      </c>
    </row>
    <row r="1648" spans="6:31" x14ac:dyDescent="0.25">
      <c r="F1648" s="33" t="str">
        <f>IFERROR(VLOOKUP(D1648,'Tabelas auxiliares'!$A$3:$B$62,2,FALSE),"")</f>
        <v/>
      </c>
      <c r="G1648" s="33" t="str">
        <f>IFERROR(VLOOKUP($B1648,'Tabelas auxiliares'!$A$66:$C$106,2,FALSE),"")</f>
        <v/>
      </c>
      <c r="H1648" s="33" t="str">
        <f>IFERROR(VLOOKUP($B1648,'Tabelas auxiliares'!$A$66:$C$106,3,FALSE),"")</f>
        <v/>
      </c>
      <c r="Y1648" s="33" t="str">
        <f t="shared" si="79"/>
        <v/>
      </c>
      <c r="Z1648" s="33" t="str">
        <f>IF(T1648="","",IF(AND(T1648&lt;&gt;'Tabelas auxiliares'!$B$240,T1648&lt;&gt;'Tabelas auxiliares'!$B$241,T1648&lt;&gt;'Tabelas auxiliares'!$C$240,T1648&lt;&gt;'Tabelas auxiliares'!$C$241,T1648&lt;&gt;'Tabelas auxiliares'!$D$240),"FOLHA DE PESSOAL",IF(Y1648='Tabelas auxiliares'!$A$241,"CUSTEIO",IF(Y1648='Tabelas auxiliares'!$A$240,"INVESTIMENTO","ERRO - VERIFICAR"))))</f>
        <v/>
      </c>
      <c r="AA1648" s="46" t="str">
        <f t="shared" si="80"/>
        <v/>
      </c>
      <c r="AB1648" s="206"/>
      <c r="AC1648" s="206"/>
      <c r="AD1648" s="26"/>
      <c r="AE1648" s="54" t="str">
        <f t="shared" si="78"/>
        <v/>
      </c>
    </row>
    <row r="1649" spans="6:31" x14ac:dyDescent="0.25">
      <c r="F1649" s="33" t="str">
        <f>IFERROR(VLOOKUP(D1649,'Tabelas auxiliares'!$A$3:$B$62,2,FALSE),"")</f>
        <v/>
      </c>
      <c r="G1649" s="33" t="str">
        <f>IFERROR(VLOOKUP($B1649,'Tabelas auxiliares'!$A$66:$C$106,2,FALSE),"")</f>
        <v/>
      </c>
      <c r="H1649" s="33" t="str">
        <f>IFERROR(VLOOKUP($B1649,'Tabelas auxiliares'!$A$66:$C$106,3,FALSE),"")</f>
        <v/>
      </c>
      <c r="Y1649" s="33" t="str">
        <f t="shared" si="79"/>
        <v/>
      </c>
      <c r="Z1649" s="33" t="str">
        <f>IF(T1649="","",IF(AND(T1649&lt;&gt;'Tabelas auxiliares'!$B$240,T1649&lt;&gt;'Tabelas auxiliares'!$B$241,T1649&lt;&gt;'Tabelas auxiliares'!$C$240,T1649&lt;&gt;'Tabelas auxiliares'!$C$241,T1649&lt;&gt;'Tabelas auxiliares'!$D$240),"FOLHA DE PESSOAL",IF(Y1649='Tabelas auxiliares'!$A$241,"CUSTEIO",IF(Y1649='Tabelas auxiliares'!$A$240,"INVESTIMENTO","ERRO - VERIFICAR"))))</f>
        <v/>
      </c>
      <c r="AA1649" s="46" t="str">
        <f t="shared" si="80"/>
        <v/>
      </c>
      <c r="AB1649" s="206"/>
      <c r="AC1649" s="206"/>
      <c r="AD1649" s="26"/>
      <c r="AE1649" s="54" t="str">
        <f t="shared" si="78"/>
        <v/>
      </c>
    </row>
    <row r="1650" spans="6:31" x14ac:dyDescent="0.25">
      <c r="F1650" s="33" t="str">
        <f>IFERROR(VLOOKUP(D1650,'Tabelas auxiliares'!$A$3:$B$62,2,FALSE),"")</f>
        <v/>
      </c>
      <c r="G1650" s="33" t="str">
        <f>IFERROR(VLOOKUP($B1650,'Tabelas auxiliares'!$A$66:$C$106,2,FALSE),"")</f>
        <v/>
      </c>
      <c r="H1650" s="33" t="str">
        <f>IFERROR(VLOOKUP($B1650,'Tabelas auxiliares'!$A$66:$C$106,3,FALSE),"")</f>
        <v/>
      </c>
      <c r="Y1650" s="33" t="str">
        <f t="shared" si="79"/>
        <v/>
      </c>
      <c r="Z1650" s="33" t="str">
        <f>IF(T1650="","",IF(AND(T1650&lt;&gt;'Tabelas auxiliares'!$B$240,T1650&lt;&gt;'Tabelas auxiliares'!$B$241,T1650&lt;&gt;'Tabelas auxiliares'!$C$240,T1650&lt;&gt;'Tabelas auxiliares'!$C$241,T1650&lt;&gt;'Tabelas auxiliares'!$D$240),"FOLHA DE PESSOAL",IF(Y1650='Tabelas auxiliares'!$A$241,"CUSTEIO",IF(Y1650='Tabelas auxiliares'!$A$240,"INVESTIMENTO","ERRO - VERIFICAR"))))</f>
        <v/>
      </c>
      <c r="AA1650" s="46" t="str">
        <f t="shared" si="80"/>
        <v/>
      </c>
      <c r="AB1650" s="206"/>
      <c r="AC1650" s="206"/>
      <c r="AD1650" s="26"/>
      <c r="AE1650" s="54" t="str">
        <f t="shared" si="78"/>
        <v/>
      </c>
    </row>
    <row r="1651" spans="6:31" x14ac:dyDescent="0.25">
      <c r="F1651" s="33" t="str">
        <f>IFERROR(VLOOKUP(D1651,'Tabelas auxiliares'!$A$3:$B$62,2,FALSE),"")</f>
        <v/>
      </c>
      <c r="G1651" s="33" t="str">
        <f>IFERROR(VLOOKUP($B1651,'Tabelas auxiliares'!$A$66:$C$106,2,FALSE),"")</f>
        <v/>
      </c>
      <c r="H1651" s="33" t="str">
        <f>IFERROR(VLOOKUP($B1651,'Tabelas auxiliares'!$A$66:$C$106,3,FALSE),"")</f>
        <v/>
      </c>
      <c r="Y1651" s="33" t="str">
        <f t="shared" si="79"/>
        <v/>
      </c>
      <c r="Z1651" s="33" t="str">
        <f>IF(T1651="","",IF(AND(T1651&lt;&gt;'Tabelas auxiliares'!$B$240,T1651&lt;&gt;'Tabelas auxiliares'!$B$241,T1651&lt;&gt;'Tabelas auxiliares'!$C$240,T1651&lt;&gt;'Tabelas auxiliares'!$C$241,T1651&lt;&gt;'Tabelas auxiliares'!$D$240),"FOLHA DE PESSOAL",IF(Y1651='Tabelas auxiliares'!$A$241,"CUSTEIO",IF(Y1651='Tabelas auxiliares'!$A$240,"INVESTIMENTO","ERRO - VERIFICAR"))))</f>
        <v/>
      </c>
      <c r="AA1651" s="46" t="str">
        <f t="shared" si="80"/>
        <v/>
      </c>
      <c r="AB1651" s="206"/>
      <c r="AC1651" s="206"/>
      <c r="AD1651" s="26"/>
      <c r="AE1651" s="54" t="str">
        <f t="shared" si="78"/>
        <v/>
      </c>
    </row>
    <row r="1652" spans="6:31" x14ac:dyDescent="0.25">
      <c r="F1652" s="33" t="str">
        <f>IFERROR(VLOOKUP(D1652,'Tabelas auxiliares'!$A$3:$B$62,2,FALSE),"")</f>
        <v/>
      </c>
      <c r="G1652" s="33" t="str">
        <f>IFERROR(VLOOKUP($B1652,'Tabelas auxiliares'!$A$66:$C$106,2,FALSE),"")</f>
        <v/>
      </c>
      <c r="H1652" s="33" t="str">
        <f>IFERROR(VLOOKUP($B1652,'Tabelas auxiliares'!$A$66:$C$106,3,FALSE),"")</f>
        <v/>
      </c>
      <c r="Y1652" s="33" t="str">
        <f t="shared" si="79"/>
        <v/>
      </c>
      <c r="Z1652" s="33" t="str">
        <f>IF(T1652="","",IF(AND(T1652&lt;&gt;'Tabelas auxiliares'!$B$240,T1652&lt;&gt;'Tabelas auxiliares'!$B$241,T1652&lt;&gt;'Tabelas auxiliares'!$C$240,T1652&lt;&gt;'Tabelas auxiliares'!$C$241,T1652&lt;&gt;'Tabelas auxiliares'!$D$240),"FOLHA DE PESSOAL",IF(Y1652='Tabelas auxiliares'!$A$241,"CUSTEIO",IF(Y1652='Tabelas auxiliares'!$A$240,"INVESTIMENTO","ERRO - VERIFICAR"))))</f>
        <v/>
      </c>
      <c r="AA1652" s="46" t="str">
        <f t="shared" si="80"/>
        <v/>
      </c>
      <c r="AB1652" s="206"/>
      <c r="AC1652" s="206"/>
      <c r="AD1652" s="26"/>
      <c r="AE1652" s="54" t="str">
        <f t="shared" si="78"/>
        <v/>
      </c>
    </row>
    <row r="1653" spans="6:31" x14ac:dyDescent="0.25">
      <c r="F1653" s="33" t="str">
        <f>IFERROR(VLOOKUP(D1653,'Tabelas auxiliares'!$A$3:$B$62,2,FALSE),"")</f>
        <v/>
      </c>
      <c r="G1653" s="33" t="str">
        <f>IFERROR(VLOOKUP($B1653,'Tabelas auxiliares'!$A$66:$C$106,2,FALSE),"")</f>
        <v/>
      </c>
      <c r="H1653" s="33" t="str">
        <f>IFERROR(VLOOKUP($B1653,'Tabelas auxiliares'!$A$66:$C$106,3,FALSE),"")</f>
        <v/>
      </c>
      <c r="Y1653" s="33" t="str">
        <f t="shared" si="79"/>
        <v/>
      </c>
      <c r="Z1653" s="33" t="str">
        <f>IF(T1653="","",IF(AND(T1653&lt;&gt;'Tabelas auxiliares'!$B$240,T1653&lt;&gt;'Tabelas auxiliares'!$B$241,T1653&lt;&gt;'Tabelas auxiliares'!$C$240,T1653&lt;&gt;'Tabelas auxiliares'!$C$241,T1653&lt;&gt;'Tabelas auxiliares'!$D$240),"FOLHA DE PESSOAL",IF(Y1653='Tabelas auxiliares'!$A$241,"CUSTEIO",IF(Y1653='Tabelas auxiliares'!$A$240,"INVESTIMENTO","ERRO - VERIFICAR"))))</f>
        <v/>
      </c>
      <c r="AA1653" s="46" t="str">
        <f t="shared" si="80"/>
        <v/>
      </c>
      <c r="AB1653" s="206"/>
      <c r="AC1653" s="206"/>
      <c r="AD1653" s="26"/>
      <c r="AE1653" s="54" t="str">
        <f t="shared" si="78"/>
        <v/>
      </c>
    </row>
    <row r="1654" spans="6:31" x14ac:dyDescent="0.25">
      <c r="F1654" s="33" t="str">
        <f>IFERROR(VLOOKUP(D1654,'Tabelas auxiliares'!$A$3:$B$62,2,FALSE),"")</f>
        <v/>
      </c>
      <c r="G1654" s="33" t="str">
        <f>IFERROR(VLOOKUP($B1654,'Tabelas auxiliares'!$A$66:$C$106,2,FALSE),"")</f>
        <v/>
      </c>
      <c r="H1654" s="33" t="str">
        <f>IFERROR(VLOOKUP($B1654,'Tabelas auxiliares'!$A$66:$C$106,3,FALSE),"")</f>
        <v/>
      </c>
      <c r="Y1654" s="33" t="str">
        <f t="shared" si="79"/>
        <v/>
      </c>
      <c r="Z1654" s="33" t="str">
        <f>IF(T1654="","",IF(AND(T1654&lt;&gt;'Tabelas auxiliares'!$B$240,T1654&lt;&gt;'Tabelas auxiliares'!$B$241,T1654&lt;&gt;'Tabelas auxiliares'!$C$240,T1654&lt;&gt;'Tabelas auxiliares'!$C$241,T1654&lt;&gt;'Tabelas auxiliares'!$D$240),"FOLHA DE PESSOAL",IF(Y1654='Tabelas auxiliares'!$A$241,"CUSTEIO",IF(Y1654='Tabelas auxiliares'!$A$240,"INVESTIMENTO","ERRO - VERIFICAR"))))</f>
        <v/>
      </c>
      <c r="AA1654" s="46" t="str">
        <f t="shared" si="80"/>
        <v/>
      </c>
      <c r="AB1654" s="206"/>
      <c r="AC1654" s="206"/>
      <c r="AD1654" s="26"/>
      <c r="AE1654" s="54" t="str">
        <f t="shared" si="78"/>
        <v/>
      </c>
    </row>
    <row r="1655" spans="6:31" x14ac:dyDescent="0.25">
      <c r="F1655" s="33" t="str">
        <f>IFERROR(VLOOKUP(D1655,'Tabelas auxiliares'!$A$3:$B$62,2,FALSE),"")</f>
        <v/>
      </c>
      <c r="G1655" s="33" t="str">
        <f>IFERROR(VLOOKUP($B1655,'Tabelas auxiliares'!$A$66:$C$106,2,FALSE),"")</f>
        <v/>
      </c>
      <c r="H1655" s="33" t="str">
        <f>IFERROR(VLOOKUP($B1655,'Tabelas auxiliares'!$A$66:$C$106,3,FALSE),"")</f>
        <v/>
      </c>
      <c r="Y1655" s="33" t="str">
        <f t="shared" si="79"/>
        <v/>
      </c>
      <c r="Z1655" s="33" t="str">
        <f>IF(T1655="","",IF(AND(T1655&lt;&gt;'Tabelas auxiliares'!$B$240,T1655&lt;&gt;'Tabelas auxiliares'!$B$241,T1655&lt;&gt;'Tabelas auxiliares'!$C$240,T1655&lt;&gt;'Tabelas auxiliares'!$C$241,T1655&lt;&gt;'Tabelas auxiliares'!$D$240),"FOLHA DE PESSOAL",IF(Y1655='Tabelas auxiliares'!$A$241,"CUSTEIO",IF(Y1655='Tabelas auxiliares'!$A$240,"INVESTIMENTO","ERRO - VERIFICAR"))))</f>
        <v/>
      </c>
      <c r="AA1655" s="46" t="str">
        <f t="shared" si="80"/>
        <v/>
      </c>
      <c r="AB1655" s="206"/>
      <c r="AC1655" s="206"/>
      <c r="AD1655" s="26"/>
      <c r="AE1655" s="54" t="str">
        <f t="shared" si="78"/>
        <v/>
      </c>
    </row>
    <row r="1656" spans="6:31" x14ac:dyDescent="0.25">
      <c r="F1656" s="33" t="str">
        <f>IFERROR(VLOOKUP(D1656,'Tabelas auxiliares'!$A$3:$B$62,2,FALSE),"")</f>
        <v/>
      </c>
      <c r="G1656" s="33" t="str">
        <f>IFERROR(VLOOKUP($B1656,'Tabelas auxiliares'!$A$66:$C$106,2,FALSE),"")</f>
        <v/>
      </c>
      <c r="H1656" s="33" t="str">
        <f>IFERROR(VLOOKUP($B1656,'Tabelas auxiliares'!$A$66:$C$106,3,FALSE),"")</f>
        <v/>
      </c>
      <c r="Y1656" s="33" t="str">
        <f t="shared" si="79"/>
        <v/>
      </c>
      <c r="Z1656" s="33" t="str">
        <f>IF(T1656="","",IF(AND(T1656&lt;&gt;'Tabelas auxiliares'!$B$240,T1656&lt;&gt;'Tabelas auxiliares'!$B$241,T1656&lt;&gt;'Tabelas auxiliares'!$C$240,T1656&lt;&gt;'Tabelas auxiliares'!$C$241,T1656&lt;&gt;'Tabelas auxiliares'!$D$240),"FOLHA DE PESSOAL",IF(Y1656='Tabelas auxiliares'!$A$241,"CUSTEIO",IF(Y1656='Tabelas auxiliares'!$A$240,"INVESTIMENTO","ERRO - VERIFICAR"))))</f>
        <v/>
      </c>
      <c r="AA1656" s="46" t="str">
        <f t="shared" si="80"/>
        <v/>
      </c>
      <c r="AB1656" s="206"/>
      <c r="AC1656" s="206"/>
      <c r="AD1656" s="26"/>
      <c r="AE1656" s="54" t="str">
        <f t="shared" si="78"/>
        <v/>
      </c>
    </row>
    <row r="1657" spans="6:31" x14ac:dyDescent="0.25">
      <c r="F1657" s="33" t="str">
        <f>IFERROR(VLOOKUP(D1657,'Tabelas auxiliares'!$A$3:$B$62,2,FALSE),"")</f>
        <v/>
      </c>
      <c r="G1657" s="33" t="str">
        <f>IFERROR(VLOOKUP($B1657,'Tabelas auxiliares'!$A$66:$C$106,2,FALSE),"")</f>
        <v/>
      </c>
      <c r="H1657" s="33" t="str">
        <f>IFERROR(VLOOKUP($B1657,'Tabelas auxiliares'!$A$66:$C$106,3,FALSE),"")</f>
        <v/>
      </c>
      <c r="Y1657" s="33" t="str">
        <f t="shared" si="79"/>
        <v/>
      </c>
      <c r="Z1657" s="33" t="str">
        <f>IF(T1657="","",IF(AND(T1657&lt;&gt;'Tabelas auxiliares'!$B$240,T1657&lt;&gt;'Tabelas auxiliares'!$B$241,T1657&lt;&gt;'Tabelas auxiliares'!$C$240,T1657&lt;&gt;'Tabelas auxiliares'!$C$241,T1657&lt;&gt;'Tabelas auxiliares'!$D$240),"FOLHA DE PESSOAL",IF(Y1657='Tabelas auxiliares'!$A$241,"CUSTEIO",IF(Y1657='Tabelas auxiliares'!$A$240,"INVESTIMENTO","ERRO - VERIFICAR"))))</f>
        <v/>
      </c>
      <c r="AA1657" s="46" t="str">
        <f t="shared" si="80"/>
        <v/>
      </c>
      <c r="AB1657" s="206"/>
      <c r="AC1657" s="206"/>
      <c r="AD1657" s="26"/>
      <c r="AE1657" s="54" t="str">
        <f t="shared" si="78"/>
        <v/>
      </c>
    </row>
    <row r="1658" spans="6:31" x14ac:dyDescent="0.25">
      <c r="F1658" s="33" t="str">
        <f>IFERROR(VLOOKUP(D1658,'Tabelas auxiliares'!$A$3:$B$62,2,FALSE),"")</f>
        <v/>
      </c>
      <c r="G1658" s="33" t="str">
        <f>IFERROR(VLOOKUP($B1658,'Tabelas auxiliares'!$A$66:$C$106,2,FALSE),"")</f>
        <v/>
      </c>
      <c r="H1658" s="33" t="str">
        <f>IFERROR(VLOOKUP($B1658,'Tabelas auxiliares'!$A$66:$C$106,3,FALSE),"")</f>
        <v/>
      </c>
      <c r="Y1658" s="33" t="str">
        <f t="shared" si="79"/>
        <v/>
      </c>
      <c r="Z1658" s="33" t="str">
        <f>IF(T1658="","",IF(AND(T1658&lt;&gt;'Tabelas auxiliares'!$B$240,T1658&lt;&gt;'Tabelas auxiliares'!$B$241,T1658&lt;&gt;'Tabelas auxiliares'!$C$240,T1658&lt;&gt;'Tabelas auxiliares'!$C$241,T1658&lt;&gt;'Tabelas auxiliares'!$D$240),"FOLHA DE PESSOAL",IF(Y1658='Tabelas auxiliares'!$A$241,"CUSTEIO",IF(Y1658='Tabelas auxiliares'!$A$240,"INVESTIMENTO","ERRO - VERIFICAR"))))</f>
        <v/>
      </c>
      <c r="AA1658" s="46" t="str">
        <f t="shared" si="80"/>
        <v/>
      </c>
      <c r="AB1658" s="206"/>
      <c r="AC1658" s="206"/>
      <c r="AD1658" s="26"/>
      <c r="AE1658" s="54" t="str">
        <f t="shared" si="78"/>
        <v/>
      </c>
    </row>
    <row r="1659" spans="6:31" x14ac:dyDescent="0.25">
      <c r="F1659" s="33" t="str">
        <f>IFERROR(VLOOKUP(D1659,'Tabelas auxiliares'!$A$3:$B$62,2,FALSE),"")</f>
        <v/>
      </c>
      <c r="G1659" s="33" t="str">
        <f>IFERROR(VLOOKUP($B1659,'Tabelas auxiliares'!$A$66:$C$106,2,FALSE),"")</f>
        <v/>
      </c>
      <c r="H1659" s="33" t="str">
        <f>IFERROR(VLOOKUP($B1659,'Tabelas auxiliares'!$A$66:$C$106,3,FALSE),"")</f>
        <v/>
      </c>
      <c r="Y1659" s="33" t="str">
        <f t="shared" si="79"/>
        <v/>
      </c>
      <c r="Z1659" s="33" t="str">
        <f>IF(T1659="","",IF(AND(T1659&lt;&gt;'Tabelas auxiliares'!$B$240,T1659&lt;&gt;'Tabelas auxiliares'!$B$241,T1659&lt;&gt;'Tabelas auxiliares'!$C$240,T1659&lt;&gt;'Tabelas auxiliares'!$C$241,T1659&lt;&gt;'Tabelas auxiliares'!$D$240),"FOLHA DE PESSOAL",IF(Y1659='Tabelas auxiliares'!$A$241,"CUSTEIO",IF(Y1659='Tabelas auxiliares'!$A$240,"INVESTIMENTO","ERRO - VERIFICAR"))))</f>
        <v/>
      </c>
      <c r="AA1659" s="46" t="str">
        <f t="shared" si="80"/>
        <v/>
      </c>
      <c r="AB1659" s="206"/>
      <c r="AC1659" s="206"/>
      <c r="AD1659" s="26"/>
      <c r="AE1659" s="54" t="str">
        <f t="shared" si="78"/>
        <v/>
      </c>
    </row>
    <row r="1660" spans="6:31" x14ac:dyDescent="0.25">
      <c r="F1660" s="33" t="str">
        <f>IFERROR(VLOOKUP(D1660,'Tabelas auxiliares'!$A$3:$B$62,2,FALSE),"")</f>
        <v/>
      </c>
      <c r="G1660" s="33" t="str">
        <f>IFERROR(VLOOKUP($B1660,'Tabelas auxiliares'!$A$66:$C$106,2,FALSE),"")</f>
        <v/>
      </c>
      <c r="H1660" s="33" t="str">
        <f>IFERROR(VLOOKUP($B1660,'Tabelas auxiliares'!$A$66:$C$106,3,FALSE),"")</f>
        <v/>
      </c>
      <c r="Y1660" s="33" t="str">
        <f t="shared" si="79"/>
        <v/>
      </c>
      <c r="Z1660" s="33" t="str">
        <f>IF(T1660="","",IF(AND(T1660&lt;&gt;'Tabelas auxiliares'!$B$240,T1660&lt;&gt;'Tabelas auxiliares'!$B$241,T1660&lt;&gt;'Tabelas auxiliares'!$C$240,T1660&lt;&gt;'Tabelas auxiliares'!$C$241,T1660&lt;&gt;'Tabelas auxiliares'!$D$240),"FOLHA DE PESSOAL",IF(Y1660='Tabelas auxiliares'!$A$241,"CUSTEIO",IF(Y1660='Tabelas auxiliares'!$A$240,"INVESTIMENTO","ERRO - VERIFICAR"))))</f>
        <v/>
      </c>
      <c r="AA1660" s="46" t="str">
        <f t="shared" si="80"/>
        <v/>
      </c>
      <c r="AB1660" s="206"/>
      <c r="AC1660" s="206"/>
      <c r="AD1660" s="26"/>
      <c r="AE1660" s="54" t="str">
        <f t="shared" si="78"/>
        <v/>
      </c>
    </row>
    <row r="1661" spans="6:31" x14ac:dyDescent="0.25">
      <c r="F1661" s="33" t="str">
        <f>IFERROR(VLOOKUP(D1661,'Tabelas auxiliares'!$A$3:$B$62,2,FALSE),"")</f>
        <v/>
      </c>
      <c r="G1661" s="33" t="str">
        <f>IFERROR(VLOOKUP($B1661,'Tabelas auxiliares'!$A$66:$C$106,2,FALSE),"")</f>
        <v/>
      </c>
      <c r="H1661" s="33" t="str">
        <f>IFERROR(VLOOKUP($B1661,'Tabelas auxiliares'!$A$66:$C$106,3,FALSE),"")</f>
        <v/>
      </c>
      <c r="Y1661" s="33" t="str">
        <f t="shared" si="79"/>
        <v/>
      </c>
      <c r="Z1661" s="33" t="str">
        <f>IF(T1661="","",IF(AND(T1661&lt;&gt;'Tabelas auxiliares'!$B$240,T1661&lt;&gt;'Tabelas auxiliares'!$B$241,T1661&lt;&gt;'Tabelas auxiliares'!$C$240,T1661&lt;&gt;'Tabelas auxiliares'!$C$241,T1661&lt;&gt;'Tabelas auxiliares'!$D$240),"FOLHA DE PESSOAL",IF(Y1661='Tabelas auxiliares'!$A$241,"CUSTEIO",IF(Y1661='Tabelas auxiliares'!$A$240,"INVESTIMENTO","ERRO - VERIFICAR"))))</f>
        <v/>
      </c>
      <c r="AA1661" s="46" t="str">
        <f t="shared" si="80"/>
        <v/>
      </c>
      <c r="AB1661" s="206"/>
      <c r="AC1661" s="206"/>
      <c r="AD1661" s="26"/>
      <c r="AE1661" s="54" t="str">
        <f t="shared" si="78"/>
        <v/>
      </c>
    </row>
    <row r="1662" spans="6:31" x14ac:dyDescent="0.25">
      <c r="F1662" s="33" t="str">
        <f>IFERROR(VLOOKUP(D1662,'Tabelas auxiliares'!$A$3:$B$62,2,FALSE),"")</f>
        <v/>
      </c>
      <c r="G1662" s="33" t="str">
        <f>IFERROR(VLOOKUP($B1662,'Tabelas auxiliares'!$A$66:$C$106,2,FALSE),"")</f>
        <v/>
      </c>
      <c r="H1662" s="33" t="str">
        <f>IFERROR(VLOOKUP($B1662,'Tabelas auxiliares'!$A$66:$C$106,3,FALSE),"")</f>
        <v/>
      </c>
      <c r="Y1662" s="33" t="str">
        <f t="shared" si="79"/>
        <v/>
      </c>
      <c r="Z1662" s="33" t="str">
        <f>IF(T1662="","",IF(AND(T1662&lt;&gt;'Tabelas auxiliares'!$B$240,T1662&lt;&gt;'Tabelas auxiliares'!$B$241,T1662&lt;&gt;'Tabelas auxiliares'!$C$240,T1662&lt;&gt;'Tabelas auxiliares'!$C$241,T1662&lt;&gt;'Tabelas auxiliares'!$D$240),"FOLHA DE PESSOAL",IF(Y1662='Tabelas auxiliares'!$A$241,"CUSTEIO",IF(Y1662='Tabelas auxiliares'!$A$240,"INVESTIMENTO","ERRO - VERIFICAR"))))</f>
        <v/>
      </c>
      <c r="AA1662" s="46" t="str">
        <f t="shared" si="80"/>
        <v/>
      </c>
      <c r="AB1662" s="206"/>
      <c r="AC1662" s="206"/>
      <c r="AD1662" s="26"/>
      <c r="AE1662" s="54" t="str">
        <f t="shared" si="78"/>
        <v/>
      </c>
    </row>
    <row r="1663" spans="6:31" x14ac:dyDescent="0.25">
      <c r="F1663" s="33" t="str">
        <f>IFERROR(VLOOKUP(D1663,'Tabelas auxiliares'!$A$3:$B$62,2,FALSE),"")</f>
        <v/>
      </c>
      <c r="G1663" s="33" t="str">
        <f>IFERROR(VLOOKUP($B1663,'Tabelas auxiliares'!$A$66:$C$106,2,FALSE),"")</f>
        <v/>
      </c>
      <c r="H1663" s="33" t="str">
        <f>IFERROR(VLOOKUP($B1663,'Tabelas auxiliares'!$A$66:$C$106,3,FALSE),"")</f>
        <v/>
      </c>
      <c r="Y1663" s="33" t="str">
        <f t="shared" si="79"/>
        <v/>
      </c>
      <c r="Z1663" s="33" t="str">
        <f>IF(T1663="","",IF(AND(T1663&lt;&gt;'Tabelas auxiliares'!$B$240,T1663&lt;&gt;'Tabelas auxiliares'!$B$241,T1663&lt;&gt;'Tabelas auxiliares'!$C$240,T1663&lt;&gt;'Tabelas auxiliares'!$C$241,T1663&lt;&gt;'Tabelas auxiliares'!$D$240),"FOLHA DE PESSOAL",IF(Y1663='Tabelas auxiliares'!$A$241,"CUSTEIO",IF(Y1663='Tabelas auxiliares'!$A$240,"INVESTIMENTO","ERRO - VERIFICAR"))))</f>
        <v/>
      </c>
      <c r="AA1663" s="46" t="str">
        <f t="shared" si="80"/>
        <v/>
      </c>
      <c r="AB1663" s="206"/>
      <c r="AC1663" s="206"/>
      <c r="AD1663" s="26"/>
      <c r="AE1663" s="54" t="str">
        <f t="shared" si="78"/>
        <v/>
      </c>
    </row>
    <row r="1664" spans="6:31" x14ac:dyDescent="0.25">
      <c r="F1664" s="33" t="str">
        <f>IFERROR(VLOOKUP(D1664,'Tabelas auxiliares'!$A$3:$B$62,2,FALSE),"")</f>
        <v/>
      </c>
      <c r="G1664" s="33" t="str">
        <f>IFERROR(VLOOKUP($B1664,'Tabelas auxiliares'!$A$66:$C$106,2,FALSE),"")</f>
        <v/>
      </c>
      <c r="H1664" s="33" t="str">
        <f>IFERROR(VLOOKUP($B1664,'Tabelas auxiliares'!$A$66:$C$106,3,FALSE),"")</f>
        <v/>
      </c>
      <c r="Y1664" s="33" t="str">
        <f t="shared" si="79"/>
        <v/>
      </c>
      <c r="Z1664" s="33" t="str">
        <f>IF(T1664="","",IF(AND(T1664&lt;&gt;'Tabelas auxiliares'!$B$240,T1664&lt;&gt;'Tabelas auxiliares'!$B$241,T1664&lt;&gt;'Tabelas auxiliares'!$C$240,T1664&lt;&gt;'Tabelas auxiliares'!$C$241,T1664&lt;&gt;'Tabelas auxiliares'!$D$240),"FOLHA DE PESSOAL",IF(Y1664='Tabelas auxiliares'!$A$241,"CUSTEIO",IF(Y1664='Tabelas auxiliares'!$A$240,"INVESTIMENTO","ERRO - VERIFICAR"))))</f>
        <v/>
      </c>
      <c r="AA1664" s="46" t="str">
        <f t="shared" si="80"/>
        <v/>
      </c>
      <c r="AB1664" s="206"/>
      <c r="AC1664" s="206"/>
      <c r="AD1664" s="26"/>
      <c r="AE1664" s="54" t="str">
        <f t="shared" si="78"/>
        <v/>
      </c>
    </row>
    <row r="1665" spans="1:31" x14ac:dyDescent="0.25">
      <c r="F1665" s="33" t="str">
        <f>IFERROR(VLOOKUP(D1665,'Tabelas auxiliares'!$A$3:$B$62,2,FALSE),"")</f>
        <v/>
      </c>
      <c r="G1665" s="33" t="str">
        <f>IFERROR(VLOOKUP($B1665,'Tabelas auxiliares'!$A$66:$C$106,2,FALSE),"")</f>
        <v/>
      </c>
      <c r="H1665" s="33" t="str">
        <f>IFERROR(VLOOKUP($B1665,'Tabelas auxiliares'!$A$66:$C$106,3,FALSE),"")</f>
        <v/>
      </c>
      <c r="Y1665" s="33" t="str">
        <f t="shared" si="79"/>
        <v/>
      </c>
      <c r="Z1665" s="33" t="str">
        <f>IF(T1665="","",IF(AND(T1665&lt;&gt;'Tabelas auxiliares'!$B$240,T1665&lt;&gt;'Tabelas auxiliares'!$B$241,T1665&lt;&gt;'Tabelas auxiliares'!$C$240,T1665&lt;&gt;'Tabelas auxiliares'!$C$241,T1665&lt;&gt;'Tabelas auxiliares'!$D$240),"FOLHA DE PESSOAL",IF(Y1665='Tabelas auxiliares'!$A$241,"CUSTEIO",IF(Y1665='Tabelas auxiliares'!$A$240,"INVESTIMENTO","ERRO - VERIFICAR"))))</f>
        <v/>
      </c>
      <c r="AA1665" s="46" t="str">
        <f t="shared" si="80"/>
        <v/>
      </c>
      <c r="AB1665" s="206"/>
      <c r="AC1665" s="206"/>
      <c r="AD1665" s="26"/>
      <c r="AE1665" s="54" t="str">
        <f t="shared" si="78"/>
        <v/>
      </c>
    </row>
    <row r="1666" spans="1:31" x14ac:dyDescent="0.25">
      <c r="F1666" s="33" t="str">
        <f>IFERROR(VLOOKUP(D1666,'Tabelas auxiliares'!$A$3:$B$62,2,FALSE),"")</f>
        <v/>
      </c>
      <c r="G1666" s="33" t="str">
        <f>IFERROR(VLOOKUP($B1666,'Tabelas auxiliares'!$A$66:$C$106,2,FALSE),"")</f>
        <v/>
      </c>
      <c r="H1666" s="33" t="str">
        <f>IFERROR(VLOOKUP($B1666,'Tabelas auxiliares'!$A$66:$C$106,3,FALSE),"")</f>
        <v/>
      </c>
      <c r="Y1666" s="33" t="str">
        <f t="shared" si="79"/>
        <v/>
      </c>
      <c r="Z1666" s="33" t="str">
        <f>IF(T1666="","",IF(AND(T1666&lt;&gt;'Tabelas auxiliares'!$B$240,T1666&lt;&gt;'Tabelas auxiliares'!$B$241,T1666&lt;&gt;'Tabelas auxiliares'!$C$240,T1666&lt;&gt;'Tabelas auxiliares'!$C$241,T1666&lt;&gt;'Tabelas auxiliares'!$D$240),"FOLHA DE PESSOAL",IF(Y1666='Tabelas auxiliares'!$A$241,"CUSTEIO",IF(Y1666='Tabelas auxiliares'!$A$240,"INVESTIMENTO","ERRO - VERIFICAR"))))</f>
        <v/>
      </c>
      <c r="AA1666" s="46" t="str">
        <f t="shared" si="80"/>
        <v/>
      </c>
      <c r="AB1666" s="206"/>
      <c r="AC1666" s="206"/>
      <c r="AD1666" s="26"/>
      <c r="AE1666" s="54" t="str">
        <f t="shared" si="78"/>
        <v/>
      </c>
    </row>
    <row r="1667" spans="1:31" x14ac:dyDescent="0.25">
      <c r="F1667" s="33" t="str">
        <f>IFERROR(VLOOKUP(D1667,'Tabelas auxiliares'!$A$3:$B$62,2,FALSE),"")</f>
        <v/>
      </c>
      <c r="G1667" s="33" t="str">
        <f>IFERROR(VLOOKUP($B1667,'Tabelas auxiliares'!$A$66:$C$106,2,FALSE),"")</f>
        <v/>
      </c>
      <c r="H1667" s="33" t="str">
        <f>IFERROR(VLOOKUP($B1667,'Tabelas auxiliares'!$A$66:$C$106,3,FALSE),"")</f>
        <v/>
      </c>
      <c r="Y1667" s="33" t="str">
        <f t="shared" si="49"/>
        <v/>
      </c>
      <c r="Z1667" s="33" t="str">
        <f>IF(T1667="","",IF(AND(T1667&lt;&gt;'Tabelas auxiliares'!$B$240,T1667&lt;&gt;'Tabelas auxiliares'!$B$241,T1667&lt;&gt;'Tabelas auxiliares'!$C$240,T1667&lt;&gt;'Tabelas auxiliares'!$C$241,T1667&lt;&gt;'Tabelas auxiliares'!$D$240),"FOLHA DE PESSOAL",IF(Y1667='Tabelas auxiliares'!$A$241,"CUSTEIO",IF(Y1667='Tabelas auxiliares'!$A$240,"INVESTIMENTO","ERRO - VERIFICAR"))))</f>
        <v/>
      </c>
      <c r="AA1667" s="46" t="str">
        <f t="shared" si="50"/>
        <v/>
      </c>
      <c r="AB1667" s="206"/>
      <c r="AC1667" s="206"/>
      <c r="AD1667" s="26"/>
      <c r="AE1667" s="54" t="str">
        <f t="shared" si="78"/>
        <v/>
      </c>
    </row>
    <row r="1668" spans="1:31" x14ac:dyDescent="0.25">
      <c r="F1668" s="33" t="str">
        <f>IFERROR(VLOOKUP(D1668,'Tabelas auxiliares'!$A$3:$B$62,2,FALSE),"")</f>
        <v/>
      </c>
      <c r="G1668" s="33" t="str">
        <f>IFERROR(VLOOKUP($B1668,'Tabelas auxiliares'!$A$66:$C$106,2,FALSE),"")</f>
        <v/>
      </c>
      <c r="H1668" s="33" t="str">
        <f>IFERROR(VLOOKUP($B1668,'Tabelas auxiliares'!$A$66:$C$106,3,FALSE),"")</f>
        <v/>
      </c>
      <c r="Y1668" s="33" t="str">
        <f t="shared" si="49"/>
        <v/>
      </c>
      <c r="Z1668" s="33" t="str">
        <f>IF(T1668="","",IF(AND(T1668&lt;&gt;'Tabelas auxiliares'!$B$240,T1668&lt;&gt;'Tabelas auxiliares'!$B$241,T1668&lt;&gt;'Tabelas auxiliares'!$C$240,T1668&lt;&gt;'Tabelas auxiliares'!$C$241,T1668&lt;&gt;'Tabelas auxiliares'!$D$240),"FOLHA DE PESSOAL",IF(Y1668='Tabelas auxiliares'!$A$241,"CUSTEIO",IF(Y1668='Tabelas auxiliares'!$A$240,"INVESTIMENTO","ERRO - VERIFICAR"))))</f>
        <v/>
      </c>
      <c r="AA1668" s="46" t="str">
        <f t="shared" si="50"/>
        <v/>
      </c>
      <c r="AB1668" s="206"/>
      <c r="AC1668" s="206"/>
      <c r="AD1668" s="26"/>
      <c r="AE1668" s="54" t="str">
        <f t="shared" si="78"/>
        <v/>
      </c>
    </row>
    <row r="1669" spans="1:31" x14ac:dyDescent="0.25">
      <c r="F1669" s="33" t="str">
        <f>IFERROR(VLOOKUP(D1669,'Tabelas auxiliares'!$A$3:$B$62,2,FALSE),"")</f>
        <v/>
      </c>
      <c r="G1669" s="33" t="str">
        <f>IFERROR(VLOOKUP($B1669,'Tabelas auxiliares'!$A$66:$C$106,2,FALSE),"")</f>
        <v/>
      </c>
      <c r="H1669" s="33" t="str">
        <f>IFERROR(VLOOKUP($B1669,'Tabelas auxiliares'!$A$66:$C$106,3,FALSE),"")</f>
        <v/>
      </c>
      <c r="Y1669" s="33" t="str">
        <f t="shared" si="49"/>
        <v/>
      </c>
      <c r="Z1669" s="33" t="str">
        <f>IF(T1669="","",IF(AND(T1669&lt;&gt;'Tabelas auxiliares'!$B$240,T1669&lt;&gt;'Tabelas auxiliares'!$B$241,T1669&lt;&gt;'Tabelas auxiliares'!$C$240,T1669&lt;&gt;'Tabelas auxiliares'!$C$241,T1669&lt;&gt;'Tabelas auxiliares'!$D$240),"FOLHA DE PESSOAL",IF(Y1669='Tabelas auxiliares'!$A$241,"CUSTEIO",IF(Y1669='Tabelas auxiliares'!$A$240,"INVESTIMENTO","ERRO - VERIFICAR"))))</f>
        <v/>
      </c>
      <c r="AA1669" s="46" t="str">
        <f t="shared" si="50"/>
        <v/>
      </c>
      <c r="AB1669" s="206"/>
      <c r="AC1669" s="206"/>
      <c r="AD1669" s="26"/>
      <c r="AE1669" s="54" t="str">
        <f t="shared" si="78"/>
        <v/>
      </c>
    </row>
    <row r="1670" spans="1:31" x14ac:dyDescent="0.25">
      <c r="F1670" s="33" t="str">
        <f>IFERROR(VLOOKUP(D1670,'Tabelas auxiliares'!$A$3:$B$62,2,FALSE),"")</f>
        <v/>
      </c>
      <c r="G1670" s="33" t="str">
        <f>IFERROR(VLOOKUP($B1670,'Tabelas auxiliares'!$A$66:$C$106,2,FALSE),"")</f>
        <v/>
      </c>
      <c r="H1670" s="33" t="str">
        <f>IFERROR(VLOOKUP($B1670,'Tabelas auxiliares'!$A$66:$C$106,3,FALSE),"")</f>
        <v/>
      </c>
      <c r="Y1670" s="33" t="str">
        <f t="shared" si="49"/>
        <v/>
      </c>
      <c r="Z1670" s="33" t="str">
        <f>IF(T1670="","",IF(AND(T1670&lt;&gt;'Tabelas auxiliares'!$B$240,T1670&lt;&gt;'Tabelas auxiliares'!$B$241,T1670&lt;&gt;'Tabelas auxiliares'!$C$240,T1670&lt;&gt;'Tabelas auxiliares'!$C$241,T1670&lt;&gt;'Tabelas auxiliares'!$D$240),"FOLHA DE PESSOAL",IF(Y1670='Tabelas auxiliares'!$A$241,"CUSTEIO",IF(Y1670='Tabelas auxiliares'!$A$240,"INVESTIMENTO","ERRO - VERIFICAR"))))</f>
        <v/>
      </c>
      <c r="AA1670" s="46" t="str">
        <f t="shared" si="50"/>
        <v/>
      </c>
      <c r="AB1670" s="206"/>
      <c r="AC1670" s="206"/>
      <c r="AD1670" s="26"/>
      <c r="AE1670" s="54" t="str">
        <f t="shared" si="78"/>
        <v/>
      </c>
    </row>
    <row r="1671" spans="1:31" x14ac:dyDescent="0.25">
      <c r="F1671" s="33" t="str">
        <f>IFERROR(VLOOKUP(D1671,'Tabelas auxiliares'!$A$3:$B$62,2,FALSE),"")</f>
        <v/>
      </c>
      <c r="G1671" s="33" t="str">
        <f>IFERROR(VLOOKUP($B1671,'Tabelas auxiliares'!$A$66:$C$106,2,FALSE),"")</f>
        <v/>
      </c>
      <c r="H1671" s="33" t="str">
        <f>IFERROR(VLOOKUP($B1671,'Tabelas auxiliares'!$A$66:$C$106,3,FALSE),"")</f>
        <v/>
      </c>
      <c r="Y1671" s="33" t="str">
        <f t="shared" si="49"/>
        <v/>
      </c>
      <c r="Z1671" s="33" t="str">
        <f>IF(T1671="","",IF(AND(T1671&lt;&gt;'Tabelas auxiliares'!$B$240,T1671&lt;&gt;'Tabelas auxiliares'!$B$241,T1671&lt;&gt;'Tabelas auxiliares'!$C$240,T1671&lt;&gt;'Tabelas auxiliares'!$C$241,T1671&lt;&gt;'Tabelas auxiliares'!$D$240),"FOLHA DE PESSOAL",IF(Y1671='Tabelas auxiliares'!$A$241,"CUSTEIO",IF(Y1671='Tabelas auxiliares'!$A$240,"INVESTIMENTO","ERRO - VERIFICAR"))))</f>
        <v/>
      </c>
      <c r="AA1671" s="46" t="str">
        <f t="shared" si="50"/>
        <v/>
      </c>
      <c r="AB1671" s="206"/>
      <c r="AC1671" s="206"/>
      <c r="AD1671" s="26"/>
      <c r="AE1671" s="54" t="str">
        <f t="shared" si="78"/>
        <v/>
      </c>
    </row>
    <row r="1672" spans="1:31" x14ac:dyDescent="0.25">
      <c r="F1672" s="33" t="str">
        <f>IFERROR(VLOOKUP(D1672,'Tabelas auxiliares'!$A$3:$B$62,2,FALSE),"")</f>
        <v/>
      </c>
      <c r="G1672" s="33" t="str">
        <f>IFERROR(VLOOKUP($B1672,'Tabelas auxiliares'!$A$66:$C$106,2,FALSE),"")</f>
        <v/>
      </c>
      <c r="H1672" s="33" t="str">
        <f>IFERROR(VLOOKUP($B1672,'Tabelas auxiliares'!$A$66:$C$106,3,FALSE),"")</f>
        <v/>
      </c>
      <c r="Y1672" s="33" t="str">
        <f t="shared" si="49"/>
        <v/>
      </c>
      <c r="Z1672" s="33" t="str">
        <f>IF(T1672="","",IF(AND(T1672&lt;&gt;'Tabelas auxiliares'!$B$240,T1672&lt;&gt;'Tabelas auxiliares'!$B$241,T1672&lt;&gt;'Tabelas auxiliares'!$C$240,T1672&lt;&gt;'Tabelas auxiliares'!$C$241,T1672&lt;&gt;'Tabelas auxiliares'!$D$240),"FOLHA DE PESSOAL",IF(Y1672='Tabelas auxiliares'!$A$241,"CUSTEIO",IF(Y1672='Tabelas auxiliares'!$A$240,"INVESTIMENTO","ERRO - VERIFICAR"))))</f>
        <v/>
      </c>
      <c r="AA1672" s="46" t="str">
        <f t="shared" si="50"/>
        <v/>
      </c>
      <c r="AB1672" s="206"/>
      <c r="AC1672" s="206"/>
      <c r="AD1672" s="26"/>
      <c r="AE1672" s="54" t="str">
        <f t="shared" si="78"/>
        <v/>
      </c>
    </row>
    <row r="1673" spans="1:31" x14ac:dyDescent="0.25">
      <c r="F1673" s="33" t="str">
        <f>IFERROR(VLOOKUP(D1673,'Tabelas auxiliares'!$A$3:$B$62,2,FALSE),"")</f>
        <v/>
      </c>
      <c r="G1673" s="33" t="str">
        <f>IFERROR(VLOOKUP($B1673,'Tabelas auxiliares'!$A$66:$C$106,2,FALSE),"")</f>
        <v/>
      </c>
      <c r="H1673" s="33" t="str">
        <f>IFERROR(VLOOKUP($B1673,'Tabelas auxiliares'!$A$66:$C$106,3,FALSE),"")</f>
        <v/>
      </c>
      <c r="Y1673" s="33" t="str">
        <f t="shared" si="49"/>
        <v/>
      </c>
      <c r="Z1673" s="33" t="str">
        <f>IF(T1673="","",IF(AND(T1673&lt;&gt;'Tabelas auxiliares'!$B$240,T1673&lt;&gt;'Tabelas auxiliares'!$B$241,T1673&lt;&gt;'Tabelas auxiliares'!$C$240,T1673&lt;&gt;'Tabelas auxiliares'!$C$241,T1673&lt;&gt;'Tabelas auxiliares'!$D$240),"FOLHA DE PESSOAL",IF(Y1673='Tabelas auxiliares'!$A$241,"CUSTEIO",IF(Y1673='Tabelas auxiliares'!$A$240,"INVESTIMENTO","ERRO - VERIFICAR"))))</f>
        <v/>
      </c>
      <c r="AA1673" s="46" t="str">
        <f t="shared" si="50"/>
        <v/>
      </c>
      <c r="AB1673" s="206"/>
      <c r="AC1673" s="206"/>
      <c r="AD1673" s="26"/>
      <c r="AE1673" s="54" t="str">
        <f t="shared" si="78"/>
        <v/>
      </c>
    </row>
    <row r="1674" spans="1:31" x14ac:dyDescent="0.25">
      <c r="F1674" s="33" t="str">
        <f>IFERROR(VLOOKUP(D1674,'Tabelas auxiliares'!$A$3:$B$62,2,FALSE),"")</f>
        <v/>
      </c>
      <c r="G1674" s="33" t="str">
        <f>IFERROR(VLOOKUP($B1674,'Tabelas auxiliares'!$A$66:$C$106,2,FALSE),"")</f>
        <v/>
      </c>
      <c r="H1674" s="33" t="str">
        <f>IFERROR(VLOOKUP($B1674,'Tabelas auxiliares'!$A$66:$C$106,3,FALSE),"")</f>
        <v/>
      </c>
      <c r="Y1674" s="33" t="str">
        <f t="shared" si="49"/>
        <v/>
      </c>
      <c r="Z1674" s="33" t="str">
        <f>IF(T1674="","",IF(AND(T1674&lt;&gt;'Tabelas auxiliares'!$B$240,T1674&lt;&gt;'Tabelas auxiliares'!$B$241,T1674&lt;&gt;'Tabelas auxiliares'!$C$240,T1674&lt;&gt;'Tabelas auxiliares'!$C$241,T1674&lt;&gt;'Tabelas auxiliares'!$D$240),"FOLHA DE PESSOAL",IF(Y1674='Tabelas auxiliares'!$A$241,"CUSTEIO",IF(Y1674='Tabelas auxiliares'!$A$240,"INVESTIMENTO","ERRO - VERIFICAR"))))</f>
        <v/>
      </c>
      <c r="AA1674" s="46" t="str">
        <f t="shared" si="50"/>
        <v/>
      </c>
      <c r="AB1674" s="206"/>
      <c r="AC1674" s="206"/>
      <c r="AD1674" s="26"/>
      <c r="AE1674" s="54" t="str">
        <f t="shared" si="78"/>
        <v/>
      </c>
    </row>
    <row r="1675" spans="1:31" x14ac:dyDescent="0.25">
      <c r="F1675" s="33" t="str">
        <f>IFERROR(VLOOKUP(D1675,'Tabelas auxiliares'!$A$3:$B$62,2,FALSE),"")</f>
        <v/>
      </c>
      <c r="G1675" s="33" t="str">
        <f>IFERROR(VLOOKUP($B1675,'Tabelas auxiliares'!$A$66:$C$106,2,FALSE),"")</f>
        <v/>
      </c>
      <c r="H1675" s="33" t="str">
        <f>IFERROR(VLOOKUP($B1675,'Tabelas auxiliares'!$A$66:$C$106,3,FALSE),"")</f>
        <v/>
      </c>
      <c r="Y1675" s="33" t="str">
        <f t="shared" si="49"/>
        <v/>
      </c>
      <c r="Z1675" s="33" t="str">
        <f>IF(T1675="","",IF(AND(T1675&lt;&gt;'Tabelas auxiliares'!$B$240,T1675&lt;&gt;'Tabelas auxiliares'!$B$241,T1675&lt;&gt;'Tabelas auxiliares'!$C$240,T1675&lt;&gt;'Tabelas auxiliares'!$C$241,T1675&lt;&gt;'Tabelas auxiliares'!$D$240),"FOLHA DE PESSOAL",IF(Y1675='Tabelas auxiliares'!$A$241,"CUSTEIO",IF(Y1675='Tabelas auxiliares'!$A$240,"INVESTIMENTO","ERRO - VERIFICAR"))))</f>
        <v/>
      </c>
      <c r="AA1675" s="46" t="str">
        <f t="shared" si="50"/>
        <v/>
      </c>
      <c r="AB1675" s="206"/>
      <c r="AC1675" s="206"/>
      <c r="AD1675" s="26"/>
      <c r="AE1675" s="54" t="str">
        <f t="shared" si="78"/>
        <v/>
      </c>
    </row>
    <row r="1676" spans="1:31" x14ac:dyDescent="0.25">
      <c r="F1676" s="33" t="str">
        <f>IFERROR(VLOOKUP(D1676,'Tabelas auxiliares'!$A$3:$B$62,2,FALSE),"")</f>
        <v/>
      </c>
      <c r="G1676" s="33" t="str">
        <f>IFERROR(VLOOKUP($B1676,'Tabelas auxiliares'!$A$66:$C$106,2,FALSE),"")</f>
        <v/>
      </c>
      <c r="H1676" s="33" t="str">
        <f>IFERROR(VLOOKUP($B1676,'Tabelas auxiliares'!$A$66:$C$106,3,FALSE),"")</f>
        <v/>
      </c>
      <c r="Y1676" s="33" t="str">
        <f t="shared" si="49"/>
        <v/>
      </c>
      <c r="Z1676" s="33" t="str">
        <f>IF(T1676="","",IF(AND(T1676&lt;&gt;'Tabelas auxiliares'!$B$240,T1676&lt;&gt;'Tabelas auxiliares'!$B$241,T1676&lt;&gt;'Tabelas auxiliares'!$C$240,T1676&lt;&gt;'Tabelas auxiliares'!$C$241,T1676&lt;&gt;'Tabelas auxiliares'!$D$240),"FOLHA DE PESSOAL",IF(Y1676='Tabelas auxiliares'!$A$241,"CUSTEIO",IF(Y1676='Tabelas auxiliares'!$A$240,"INVESTIMENTO","ERRO - VERIFICAR"))))</f>
        <v/>
      </c>
      <c r="AA1676" s="46" t="str">
        <f t="shared" si="50"/>
        <v/>
      </c>
      <c r="AB1676" s="206"/>
      <c r="AC1676" s="206"/>
      <c r="AD1676" s="26"/>
      <c r="AE1676" s="54" t="str">
        <f t="shared" si="78"/>
        <v/>
      </c>
    </row>
    <row r="1677" spans="1:31" x14ac:dyDescent="0.25">
      <c r="A1677" s="39"/>
      <c r="B1677" s="39"/>
      <c r="C1677" s="39"/>
      <c r="D1677" s="39"/>
      <c r="E1677" s="39"/>
      <c r="F1677" s="39"/>
      <c r="G1677" s="39"/>
      <c r="H1677" s="39"/>
      <c r="Y1677" s="39"/>
      <c r="Z1677" s="39"/>
      <c r="AA1677" s="38">
        <f>SUBTOTAL(9,AA4:AA1676)</f>
        <v>28420667.870000001</v>
      </c>
      <c r="AB1677" s="38"/>
      <c r="AC1677" s="38"/>
      <c r="AD1677" s="38"/>
      <c r="AE1677" s="54" t="str">
        <f t="shared" si="78"/>
        <v/>
      </c>
    </row>
    <row r="1678" spans="1:31" x14ac:dyDescent="0.25">
      <c r="AD1678" s="26"/>
      <c r="AE1678" s="54" t="str">
        <f t="shared" si="78"/>
        <v/>
      </c>
    </row>
    <row r="1679" spans="1:31" x14ac:dyDescent="0.25">
      <c r="AB1679" s="26"/>
      <c r="AD1679" s="26"/>
      <c r="AE1679" s="54" t="str">
        <f t="shared" si="78"/>
        <v/>
      </c>
    </row>
    <row r="1680" spans="1:31" x14ac:dyDescent="0.25">
      <c r="AB1680" s="26"/>
      <c r="AE1680" s="54" t="str">
        <f t="shared" si="78"/>
        <v/>
      </c>
    </row>
    <row r="1681" spans="28:31" x14ac:dyDescent="0.25">
      <c r="AB1681" s="26"/>
      <c r="AC1681" s="26"/>
      <c r="AD1681" s="26"/>
      <c r="AE1681" s="54" t="str">
        <f t="shared" si="78"/>
        <v/>
      </c>
    </row>
    <row r="1682" spans="28:31" x14ac:dyDescent="0.25">
      <c r="AD1682" s="26"/>
      <c r="AE1682" s="54" t="str">
        <f t="shared" si="78"/>
        <v/>
      </c>
    </row>
    <row r="1683" spans="28:31" x14ac:dyDescent="0.25">
      <c r="AD1683" s="26"/>
      <c r="AE1683" s="54" t="str">
        <f t="shared" si="78"/>
        <v/>
      </c>
    </row>
    <row r="1684" spans="28:31" x14ac:dyDescent="0.25">
      <c r="AB1684" s="26"/>
      <c r="AC1684" s="26"/>
      <c r="AD1684" s="26"/>
      <c r="AE1684" s="54" t="str">
        <f t="shared" si="78"/>
        <v/>
      </c>
    </row>
    <row r="1685" spans="28:31" x14ac:dyDescent="0.25">
      <c r="AD1685" s="26"/>
      <c r="AE1685" s="54" t="str">
        <f t="shared" ref="AE1685:AE1748" si="81">LEFT(X1685,4)</f>
        <v/>
      </c>
    </row>
    <row r="1686" spans="28:31" x14ac:dyDescent="0.25">
      <c r="AD1686" s="26"/>
      <c r="AE1686" s="54" t="str">
        <f t="shared" si="81"/>
        <v/>
      </c>
    </row>
    <row r="1687" spans="28:31" x14ac:dyDescent="0.25">
      <c r="AD1687" s="26"/>
      <c r="AE1687" s="54" t="str">
        <f t="shared" si="81"/>
        <v/>
      </c>
    </row>
    <row r="1688" spans="28:31" x14ac:dyDescent="0.25">
      <c r="AB1688" s="26"/>
      <c r="AD1688" s="26"/>
      <c r="AE1688" s="54" t="str">
        <f t="shared" si="81"/>
        <v/>
      </c>
    </row>
    <row r="1689" spans="28:31" x14ac:dyDescent="0.25">
      <c r="AB1689" s="26"/>
      <c r="AD1689" s="26"/>
      <c r="AE1689" s="54" t="str">
        <f t="shared" si="81"/>
        <v/>
      </c>
    </row>
    <row r="1690" spans="28:31" x14ac:dyDescent="0.25">
      <c r="AB1690" s="26"/>
      <c r="AD1690" s="26"/>
      <c r="AE1690" s="54" t="str">
        <f t="shared" si="81"/>
        <v/>
      </c>
    </row>
    <row r="1691" spans="28:31" x14ac:dyDescent="0.25">
      <c r="AB1691" s="26"/>
      <c r="AE1691" s="54" t="str">
        <f t="shared" si="81"/>
        <v/>
      </c>
    </row>
    <row r="1692" spans="28:31" x14ac:dyDescent="0.25">
      <c r="AB1692" s="26"/>
      <c r="AD1692" s="26"/>
      <c r="AE1692" s="54" t="str">
        <f t="shared" si="81"/>
        <v/>
      </c>
    </row>
    <row r="1693" spans="28:31" x14ac:dyDescent="0.25">
      <c r="AB1693" s="26"/>
      <c r="AD1693" s="26"/>
      <c r="AE1693" s="54" t="str">
        <f t="shared" si="81"/>
        <v/>
      </c>
    </row>
    <row r="1694" spans="28:31" x14ac:dyDescent="0.25">
      <c r="AB1694" s="26"/>
      <c r="AD1694" s="26"/>
      <c r="AE1694" s="54" t="str">
        <f t="shared" si="81"/>
        <v/>
      </c>
    </row>
    <row r="1695" spans="28:31" x14ac:dyDescent="0.25">
      <c r="AB1695" s="26"/>
      <c r="AC1695" s="26"/>
      <c r="AD1695" s="26"/>
      <c r="AE1695" s="54" t="str">
        <f t="shared" si="81"/>
        <v/>
      </c>
    </row>
    <row r="1696" spans="28:31" x14ac:dyDescent="0.25">
      <c r="AB1696" s="26"/>
      <c r="AD1696" s="26"/>
      <c r="AE1696" s="54" t="str">
        <f t="shared" si="81"/>
        <v/>
      </c>
    </row>
    <row r="1697" spans="28:31" x14ac:dyDescent="0.25">
      <c r="AB1697" s="26"/>
      <c r="AD1697" s="26"/>
      <c r="AE1697" s="54" t="str">
        <f t="shared" si="81"/>
        <v/>
      </c>
    </row>
    <row r="1698" spans="28:31" x14ac:dyDescent="0.25">
      <c r="AC1698" s="26"/>
      <c r="AE1698" s="54" t="str">
        <f t="shared" si="81"/>
        <v/>
      </c>
    </row>
    <row r="1699" spans="28:31" x14ac:dyDescent="0.25">
      <c r="AB1699" s="26"/>
      <c r="AD1699" s="26"/>
      <c r="AE1699" s="54" t="str">
        <f t="shared" si="81"/>
        <v/>
      </c>
    </row>
    <row r="1700" spans="28:31" x14ac:dyDescent="0.25">
      <c r="AB1700" s="26"/>
      <c r="AD1700" s="26"/>
      <c r="AE1700" s="54" t="str">
        <f t="shared" si="81"/>
        <v/>
      </c>
    </row>
    <row r="1701" spans="28:31" x14ac:dyDescent="0.25">
      <c r="AB1701" s="26"/>
      <c r="AC1701" s="26"/>
      <c r="AE1701" s="54" t="str">
        <f t="shared" si="81"/>
        <v/>
      </c>
    </row>
    <row r="1702" spans="28:31" x14ac:dyDescent="0.25">
      <c r="AB1702" s="26"/>
      <c r="AC1702" s="26"/>
      <c r="AE1702" s="54" t="str">
        <f t="shared" si="81"/>
        <v/>
      </c>
    </row>
    <row r="1703" spans="28:31" x14ac:dyDescent="0.25">
      <c r="AB1703" s="26"/>
      <c r="AE1703" s="54" t="str">
        <f t="shared" si="81"/>
        <v/>
      </c>
    </row>
    <row r="1704" spans="28:31" x14ac:dyDescent="0.25">
      <c r="AB1704" s="26"/>
      <c r="AE1704" s="54" t="str">
        <f t="shared" si="81"/>
        <v/>
      </c>
    </row>
    <row r="1705" spans="28:31" x14ac:dyDescent="0.25">
      <c r="AB1705" s="26"/>
      <c r="AD1705" s="26"/>
      <c r="AE1705" s="54" t="str">
        <f t="shared" si="81"/>
        <v/>
      </c>
    </row>
    <row r="1706" spans="28:31" x14ac:dyDescent="0.25">
      <c r="AB1706" s="26"/>
      <c r="AE1706" s="54" t="str">
        <f t="shared" si="81"/>
        <v/>
      </c>
    </row>
    <row r="1707" spans="28:31" x14ac:dyDescent="0.25">
      <c r="AB1707" s="26"/>
      <c r="AD1707" s="26"/>
      <c r="AE1707" s="54" t="str">
        <f t="shared" si="81"/>
        <v/>
      </c>
    </row>
    <row r="1708" spans="28:31" x14ac:dyDescent="0.25">
      <c r="AB1708" s="26"/>
      <c r="AD1708" s="26"/>
      <c r="AE1708" s="54" t="str">
        <f t="shared" si="81"/>
        <v/>
      </c>
    </row>
    <row r="1709" spans="28:31" x14ac:dyDescent="0.25">
      <c r="AB1709" s="26"/>
      <c r="AD1709" s="26"/>
      <c r="AE1709" s="54" t="str">
        <f t="shared" si="81"/>
        <v/>
      </c>
    </row>
    <row r="1710" spans="28:31" x14ac:dyDescent="0.25">
      <c r="AB1710" s="26"/>
      <c r="AD1710" s="26"/>
      <c r="AE1710" s="54" t="str">
        <f t="shared" si="81"/>
        <v/>
      </c>
    </row>
    <row r="1711" spans="28:31" x14ac:dyDescent="0.25">
      <c r="AB1711" s="26"/>
      <c r="AD1711" s="26"/>
      <c r="AE1711" s="54" t="str">
        <f t="shared" si="81"/>
        <v/>
      </c>
    </row>
    <row r="1712" spans="28:31" x14ac:dyDescent="0.25">
      <c r="AB1712" s="26"/>
      <c r="AE1712" s="54" t="str">
        <f t="shared" si="81"/>
        <v/>
      </c>
    </row>
    <row r="1713" spans="28:31" x14ac:dyDescent="0.25">
      <c r="AB1713" s="26"/>
      <c r="AD1713" s="26"/>
      <c r="AE1713" s="54" t="str">
        <f t="shared" si="81"/>
        <v/>
      </c>
    </row>
    <row r="1714" spans="28:31" x14ac:dyDescent="0.25">
      <c r="AB1714" s="26"/>
      <c r="AC1714" s="26"/>
      <c r="AD1714" s="26"/>
      <c r="AE1714" s="54" t="str">
        <f t="shared" si="81"/>
        <v/>
      </c>
    </row>
    <row r="1715" spans="28:31" x14ac:dyDescent="0.25">
      <c r="AB1715" s="26"/>
      <c r="AD1715" s="26"/>
      <c r="AE1715" s="54" t="str">
        <f t="shared" si="81"/>
        <v/>
      </c>
    </row>
    <row r="1716" spans="28:31" x14ac:dyDescent="0.25">
      <c r="AB1716" s="26"/>
      <c r="AD1716" s="26"/>
      <c r="AE1716" s="54" t="str">
        <f t="shared" si="81"/>
        <v/>
      </c>
    </row>
    <row r="1717" spans="28:31" x14ac:dyDescent="0.25">
      <c r="AB1717" s="26"/>
      <c r="AD1717" s="26"/>
      <c r="AE1717" s="54" t="str">
        <f t="shared" si="81"/>
        <v/>
      </c>
    </row>
    <row r="1718" spans="28:31" x14ac:dyDescent="0.25">
      <c r="AB1718" s="26"/>
      <c r="AD1718" s="26"/>
      <c r="AE1718" s="54" t="str">
        <f t="shared" si="81"/>
        <v/>
      </c>
    </row>
    <row r="1719" spans="28:31" x14ac:dyDescent="0.25">
      <c r="AB1719" s="26"/>
      <c r="AD1719" s="26"/>
      <c r="AE1719" s="54" t="str">
        <f t="shared" si="81"/>
        <v/>
      </c>
    </row>
    <row r="1720" spans="28:31" x14ac:dyDescent="0.25">
      <c r="AD1720" s="26"/>
      <c r="AE1720" s="54" t="str">
        <f t="shared" si="81"/>
        <v/>
      </c>
    </row>
    <row r="1721" spans="28:31" x14ac:dyDescent="0.25">
      <c r="AB1721" s="26"/>
      <c r="AD1721" s="26"/>
      <c r="AE1721" s="54" t="str">
        <f t="shared" si="81"/>
        <v/>
      </c>
    </row>
    <row r="1722" spans="28:31" x14ac:dyDescent="0.25">
      <c r="AB1722" s="26"/>
      <c r="AD1722" s="26"/>
      <c r="AE1722" s="54" t="str">
        <f t="shared" si="81"/>
        <v/>
      </c>
    </row>
    <row r="1723" spans="28:31" x14ac:dyDescent="0.25">
      <c r="AB1723" s="26"/>
      <c r="AD1723" s="26"/>
      <c r="AE1723" s="54" t="str">
        <f t="shared" si="81"/>
        <v/>
      </c>
    </row>
    <row r="1724" spans="28:31" x14ac:dyDescent="0.25">
      <c r="AB1724" s="26"/>
      <c r="AD1724" s="26"/>
      <c r="AE1724" s="54" t="str">
        <f t="shared" si="81"/>
        <v/>
      </c>
    </row>
    <row r="1725" spans="28:31" x14ac:dyDescent="0.25">
      <c r="AB1725" s="26"/>
      <c r="AD1725" s="26"/>
      <c r="AE1725" s="54" t="str">
        <f t="shared" si="81"/>
        <v/>
      </c>
    </row>
    <row r="1726" spans="28:31" x14ac:dyDescent="0.25">
      <c r="AB1726" s="26"/>
      <c r="AD1726" s="26"/>
      <c r="AE1726" s="54" t="str">
        <f t="shared" si="81"/>
        <v/>
      </c>
    </row>
    <row r="1727" spans="28:31" x14ac:dyDescent="0.25">
      <c r="AB1727" s="26"/>
      <c r="AD1727" s="26"/>
      <c r="AE1727" s="54" t="str">
        <f t="shared" si="81"/>
        <v/>
      </c>
    </row>
    <row r="1728" spans="28:31" x14ac:dyDescent="0.25">
      <c r="AB1728" s="26"/>
      <c r="AD1728" s="26"/>
      <c r="AE1728" s="54" t="str">
        <f t="shared" si="81"/>
        <v/>
      </c>
    </row>
    <row r="1729" spans="28:31" x14ac:dyDescent="0.25">
      <c r="AB1729" s="26"/>
      <c r="AD1729" s="26"/>
      <c r="AE1729" s="54" t="str">
        <f t="shared" si="81"/>
        <v/>
      </c>
    </row>
    <row r="1730" spans="28:31" x14ac:dyDescent="0.25">
      <c r="AB1730" s="26"/>
      <c r="AD1730" s="26"/>
      <c r="AE1730" s="54" t="str">
        <f t="shared" si="81"/>
        <v/>
      </c>
    </row>
    <row r="1731" spans="28:31" x14ac:dyDescent="0.25">
      <c r="AB1731" s="26"/>
      <c r="AD1731" s="26"/>
      <c r="AE1731" s="54" t="str">
        <f t="shared" si="81"/>
        <v/>
      </c>
    </row>
    <row r="1732" spans="28:31" x14ac:dyDescent="0.25">
      <c r="AB1732" s="26"/>
      <c r="AE1732" s="54" t="str">
        <f t="shared" si="81"/>
        <v/>
      </c>
    </row>
    <row r="1733" spans="28:31" x14ac:dyDescent="0.25">
      <c r="AB1733" s="26"/>
      <c r="AE1733" s="54" t="str">
        <f t="shared" si="81"/>
        <v/>
      </c>
    </row>
    <row r="1734" spans="28:31" x14ac:dyDescent="0.25">
      <c r="AB1734" s="26"/>
      <c r="AD1734" s="26"/>
      <c r="AE1734" s="54" t="str">
        <f t="shared" si="81"/>
        <v/>
      </c>
    </row>
    <row r="1735" spans="28:31" x14ac:dyDescent="0.25">
      <c r="AB1735" s="26"/>
      <c r="AE1735" s="54" t="str">
        <f t="shared" si="81"/>
        <v/>
      </c>
    </row>
    <row r="1736" spans="28:31" x14ac:dyDescent="0.25">
      <c r="AB1736" s="26"/>
      <c r="AD1736" s="26"/>
      <c r="AE1736" s="54" t="str">
        <f t="shared" si="81"/>
        <v/>
      </c>
    </row>
    <row r="1737" spans="28:31" x14ac:dyDescent="0.25">
      <c r="AB1737" s="26"/>
      <c r="AD1737" s="26"/>
      <c r="AE1737" s="54" t="str">
        <f t="shared" si="81"/>
        <v/>
      </c>
    </row>
    <row r="1738" spans="28:31" x14ac:dyDescent="0.25">
      <c r="AB1738" s="26"/>
      <c r="AD1738" s="26"/>
      <c r="AE1738" s="54" t="str">
        <f t="shared" si="81"/>
        <v/>
      </c>
    </row>
    <row r="1739" spans="28:31" x14ac:dyDescent="0.25">
      <c r="AB1739" s="26"/>
      <c r="AD1739" s="26"/>
      <c r="AE1739" s="54" t="str">
        <f t="shared" si="81"/>
        <v/>
      </c>
    </row>
    <row r="1740" spans="28:31" x14ac:dyDescent="0.25">
      <c r="AB1740" s="26"/>
      <c r="AD1740" s="26"/>
      <c r="AE1740" s="54" t="str">
        <f t="shared" si="81"/>
        <v/>
      </c>
    </row>
    <row r="1741" spans="28:31" x14ac:dyDescent="0.25">
      <c r="AB1741" s="26"/>
      <c r="AD1741" s="26"/>
      <c r="AE1741" s="54" t="str">
        <f t="shared" si="81"/>
        <v/>
      </c>
    </row>
    <row r="1742" spans="28:31" x14ac:dyDescent="0.25">
      <c r="AB1742" s="26"/>
      <c r="AD1742" s="26"/>
      <c r="AE1742" s="54" t="str">
        <f t="shared" si="81"/>
        <v/>
      </c>
    </row>
    <row r="1743" spans="28:31" x14ac:dyDescent="0.25">
      <c r="AB1743" s="26"/>
      <c r="AD1743" s="26"/>
      <c r="AE1743" s="54" t="str">
        <f t="shared" si="81"/>
        <v/>
      </c>
    </row>
    <row r="1744" spans="28:31" x14ac:dyDescent="0.25">
      <c r="AB1744" s="26"/>
      <c r="AD1744" s="26"/>
      <c r="AE1744" s="54" t="str">
        <f t="shared" si="81"/>
        <v/>
      </c>
    </row>
    <row r="1745" spans="28:31" x14ac:dyDescent="0.25">
      <c r="AB1745" s="26"/>
      <c r="AE1745" s="54" t="str">
        <f t="shared" si="81"/>
        <v/>
      </c>
    </row>
    <row r="1746" spans="28:31" x14ac:dyDescent="0.25">
      <c r="AB1746" s="26"/>
      <c r="AD1746" s="26"/>
      <c r="AE1746" s="54" t="str">
        <f t="shared" si="81"/>
        <v/>
      </c>
    </row>
    <row r="1747" spans="28:31" x14ac:dyDescent="0.25">
      <c r="AB1747" s="26"/>
      <c r="AE1747" s="54" t="str">
        <f t="shared" si="81"/>
        <v/>
      </c>
    </row>
    <row r="1748" spans="28:31" x14ac:dyDescent="0.25">
      <c r="AB1748" s="26"/>
      <c r="AD1748" s="26"/>
      <c r="AE1748" s="54" t="str">
        <f t="shared" si="81"/>
        <v/>
      </c>
    </row>
    <row r="1749" spans="28:31" x14ac:dyDescent="0.25">
      <c r="AB1749" s="26"/>
      <c r="AD1749" s="26"/>
      <c r="AE1749" s="54" t="str">
        <f t="shared" ref="AE1749" si="82">LEFT(X1749,4)</f>
        <v/>
      </c>
    </row>
    <row r="1750" spans="28:31" x14ac:dyDescent="0.25"/>
    <row r="1751" spans="28:31" x14ac:dyDescent="0.25"/>
    <row r="1752" spans="28:31" x14ac:dyDescent="0.25"/>
    <row r="1753" spans="28:31" x14ac:dyDescent="0.25"/>
    <row r="1754" spans="28:31" x14ac:dyDescent="0.25"/>
    <row r="1755" spans="28:31" x14ac:dyDescent="0.25"/>
    <row r="1756" spans="28:31" x14ac:dyDescent="0.25"/>
    <row r="1757" spans="28:31" x14ac:dyDescent="0.25"/>
    <row r="1758" spans="28:31" x14ac:dyDescent="0.25"/>
    <row r="1759" spans="28:31" x14ac:dyDescent="0.25"/>
    <row r="1760" spans="28:31"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sheetData>
  <sheetProtection algorithmName="SHA-512" hashValue="QZ7nLrhEXosCVaJIxHZdKx6KGzg65fShF5IpmWRGdnRoCApduoB7Su7VdHGM1e9iWtpx/SY/tDeNxKy6cYjpuw==" saltValue="yVfrHbVCNLffylVYzCDEhw==" spinCount="100000" sheet="1" autoFilter="0"/>
  <autoFilter ref="A3:AE1749" xr:uid="{00000000-0001-0000-0500-000000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48" workbookViewId="0">
      <selection activeCell="J62" sqref="C58:J62"/>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518</v>
      </c>
      <c r="E1" s="1" t="s">
        <v>457</v>
      </c>
      <c r="F1" s="1" t="s">
        <v>456</v>
      </c>
      <c r="G1" s="50" t="s">
        <v>519</v>
      </c>
      <c r="H1" s="1" t="s">
        <v>101</v>
      </c>
      <c r="I1" s="1" t="s">
        <v>102</v>
      </c>
      <c r="J1" s="50" t="s">
        <v>520</v>
      </c>
    </row>
    <row r="2" spans="1:10" ht="30" x14ac:dyDescent="0.25">
      <c r="A2" t="s">
        <v>273</v>
      </c>
      <c r="B2" s="21" t="s">
        <v>8</v>
      </c>
      <c r="C2" s="21" t="s">
        <v>9</v>
      </c>
      <c r="D2" s="49">
        <f>IFERROR(VLOOKUP($B2,'Orçamento Distribuído'!$A$3:$I$45,9,FALSE),0)</f>
        <v>1370000</v>
      </c>
      <c r="E2" s="40">
        <f>SUMIFS(Tabela1[VALOR],Tabela1[DE (ÁREA / ORIGEM)],'Saldos CUSTEIO AEO LOA 24'!A2,Tabela1[CUSTEIO ou INVESTIMENTO?],'Tabelas auxiliares'!$B$225)</f>
        <v>0</v>
      </c>
      <c r="F2" s="41">
        <f>SUMIFS(Tabela1[VALOR],Tabela1[PARA (ÁREA / DESTINO)],'Saldos CUSTEIO AEO LOA 24'!A2,Tabela1[CUSTEIO ou INVESTIMENTO?],'Tabelas auxiliares'!$B$225)</f>
        <v>0</v>
      </c>
      <c r="G2" s="48">
        <f t="shared" ref="G2:G8" si="0">D2-E2+F2</f>
        <v>1370000</v>
      </c>
      <c r="H2" s="25">
        <f>SUMIFS('1. Pré-Empenhos'!$S$4:$S$320,'1. Pré-Empenhos'!$D$4:$D$320,'Saldos CUSTEIO AEO LOA 24'!B2,'1. Pré-Empenhos'!$R$4:$R$320,'Tabelas auxiliares'!$B$225)</f>
        <v>0</v>
      </c>
      <c r="I2" s="10">
        <f>SUMIFS('2. Empenho LOA 2024'!$AA$4:$AA$1676,'2. Empenho LOA 2024'!$D$4:$D$1676,'Saldos CUSTEIO AEO LOA 24'!B2,'2. Empenho LOA 2024'!$Z$4:$Z$1676,'Tabelas auxiliares'!$B$225)</f>
        <v>2900</v>
      </c>
      <c r="J2" s="20">
        <f t="shared" ref="J2:J61" si="1">G2-H2-I2</f>
        <v>1367100</v>
      </c>
    </row>
    <row r="3" spans="1:10" x14ac:dyDescent="0.25">
      <c r="A3" t="s">
        <v>274</v>
      </c>
      <c r="B3" s="21" t="s">
        <v>14</v>
      </c>
      <c r="C3" s="21" t="s">
        <v>15</v>
      </c>
      <c r="D3" s="49">
        <f>IFERROR(VLOOKUP($B3,'Orçamento Distribuído'!$A$3:$I$45,9,FALSE),0)</f>
        <v>105000</v>
      </c>
      <c r="E3" s="40">
        <f>SUMIFS(Tabela1[VALOR],Tabela1[DE (ÁREA / ORIGEM)],'Saldos CUSTEIO AEO LOA 24'!A3,Tabela1[CUSTEIO ou INVESTIMENTO?],'Tabelas auxiliares'!$B$225)</f>
        <v>0</v>
      </c>
      <c r="F3" s="41">
        <f>SUMIFS(Tabela1[VALOR],Tabela1[PARA (ÁREA / DESTINO)],'Saldos CUSTEIO AEO LOA 24'!A3,Tabela1[CUSTEIO ou INVESTIMENTO?],'Tabelas auxiliares'!$B$225)</f>
        <v>0</v>
      </c>
      <c r="G3" s="48">
        <f t="shared" si="0"/>
        <v>105000</v>
      </c>
      <c r="H3" s="25">
        <f>SUMIFS('1. Pré-Empenhos'!$S$4:$S$320,'1. Pré-Empenhos'!$D$4:$D$320,'Saldos CUSTEIO AEO LOA 24'!B3,'1. Pré-Empenhos'!$R$4:$R$320,'Tabelas auxiliares'!$B$225)</f>
        <v>0</v>
      </c>
      <c r="I3" s="10">
        <f>SUMIFS('2. Empenho LOA 2024'!$AA$4:$AA$1676,'2. Empenho LOA 2024'!$D$4:$D$1676,'Saldos CUSTEIO AEO LOA 24'!B3,'2. Empenho LOA 2024'!$Z$4:$Z$1676,'Tabelas auxiliares'!$B$225)</f>
        <v>4200</v>
      </c>
      <c r="J3" s="20">
        <f t="shared" si="1"/>
        <v>100800</v>
      </c>
    </row>
    <row r="4" spans="1:10" x14ac:dyDescent="0.25">
      <c r="A4" t="s">
        <v>275</v>
      </c>
      <c r="B4" s="21" t="s">
        <v>163</v>
      </c>
      <c r="C4" s="21" t="s">
        <v>179</v>
      </c>
      <c r="D4" s="49">
        <f>IFERROR(VLOOKUP($B4,'Orçamento Distribuído'!$A$3:$I$45,9,FALSE),0)</f>
        <v>0</v>
      </c>
      <c r="E4" s="40">
        <f>SUMIFS(Tabela1[VALOR],Tabela1[DE (ÁREA / ORIGEM)],'Saldos CUSTEIO AEO LOA 24'!A4,Tabela1[CUSTEIO ou INVESTIMENTO?],'Tabelas auxiliares'!$B$225)</f>
        <v>0</v>
      </c>
      <c r="F4" s="41">
        <f>SUMIFS(Tabela1[VALOR],Tabela1[PARA (ÁREA / DESTINO)],'Saldos CUSTEIO AEO LOA 24'!A4,Tabela1[CUSTEIO ou INVESTIMENTO?],'Tabelas auxiliares'!$B$225)+SUMIFS('Distribuição TRI'!$N$2:$N$10,'Distribuição TRI'!$J$2:$J$10,'Saldos CUSTEIO AEO LOA 24'!B4)</f>
        <v>0</v>
      </c>
      <c r="G4" s="48">
        <f t="shared" si="0"/>
        <v>0</v>
      </c>
      <c r="H4" s="25">
        <f>SUMIFS('1. Pré-Empenhos'!$S$4:$S$320,'1. Pré-Empenhos'!$D$4:$D$320,'Saldos CUSTEIO AEO LOA 24'!B4,'1. Pré-Empenhos'!$R$4:$R$320,'Tabelas auxiliares'!$B$225)</f>
        <v>0</v>
      </c>
      <c r="I4" s="10">
        <f>SUMIFS('2. Empenho LOA 2024'!$AA$4:$AA$1676,'2. Empenho LOA 2024'!$D$4:$D$1676,'Saldos CUSTEIO AEO LOA 24'!B4,'2. Empenho LOA 2024'!$Z$4:$Z$1676,'Tabelas auxiliares'!$B$225)</f>
        <v>0</v>
      </c>
      <c r="J4" s="20">
        <f t="shared" si="1"/>
        <v>0</v>
      </c>
    </row>
    <row r="5" spans="1:10" x14ac:dyDescent="0.25">
      <c r="A5" t="s">
        <v>276</v>
      </c>
      <c r="B5" s="21" t="s">
        <v>10</v>
      </c>
      <c r="C5" s="21" t="s">
        <v>11</v>
      </c>
      <c r="D5" s="49">
        <f>IFERROR(VLOOKUP($B5,'Orçamento Distribuído'!$A$3:$I$45,9,FALSE),0)</f>
        <v>60000</v>
      </c>
      <c r="E5" s="40">
        <f>SUMIFS(Tabela1[VALOR],Tabela1[DE (ÁREA / ORIGEM)],'Saldos CUSTEIO AEO LOA 24'!A5,Tabela1[CUSTEIO ou INVESTIMENTO?],'Tabelas auxiliares'!$B$225)</f>
        <v>0</v>
      </c>
      <c r="F5" s="41">
        <f>SUMIFS(Tabela1[VALOR],Tabela1[PARA (ÁREA / DESTINO)],'Saldos CUSTEIO AEO LOA 24'!A5,Tabela1[CUSTEIO ou INVESTIMENTO?],'Tabelas auxiliares'!$B$225)</f>
        <v>0</v>
      </c>
      <c r="G5" s="48">
        <f t="shared" si="0"/>
        <v>60000</v>
      </c>
      <c r="H5" s="25">
        <f>SUMIFS('1. Pré-Empenhos'!$S$4:$S$320,'1. Pré-Empenhos'!$D$4:$D$320,'Saldos CUSTEIO AEO LOA 24'!B5,'1. Pré-Empenhos'!$R$4:$R$320,'Tabelas auxiliares'!$B$225)</f>
        <v>0</v>
      </c>
      <c r="I5" s="10">
        <f>SUMIFS('2. Empenho LOA 2024'!$AA$4:$AA$1676,'2. Empenho LOA 2024'!$D$4:$D$1676,'Saldos CUSTEIO AEO LOA 24'!B5,'2. Empenho LOA 2024'!$Z$4:$Z$1676,'Tabelas auxiliares'!$B$225)</f>
        <v>25000</v>
      </c>
      <c r="J5" s="20">
        <f t="shared" si="1"/>
        <v>35000</v>
      </c>
    </row>
    <row r="6" spans="1:10" x14ac:dyDescent="0.25">
      <c r="A6" t="s">
        <v>277</v>
      </c>
      <c r="B6" s="21" t="s">
        <v>12</v>
      </c>
      <c r="C6" s="21" t="s">
        <v>13</v>
      </c>
      <c r="D6" s="49">
        <f>IFERROR(VLOOKUP($B6,'Orçamento Distribuído'!$A$3:$I$45,9,FALSE),0)</f>
        <v>5400</v>
      </c>
      <c r="E6" s="40">
        <f>SUMIFS(Tabela1[VALOR],Tabela1[DE (ÁREA / ORIGEM)],'Saldos CUSTEIO AEO LOA 24'!A6,Tabela1[CUSTEIO ou INVESTIMENTO?],'Tabelas auxiliares'!$B$225)</f>
        <v>0</v>
      </c>
      <c r="F6" s="41">
        <f>SUMIFS(Tabela1[VALOR],Tabela1[PARA (ÁREA / DESTINO)],'Saldos CUSTEIO AEO LOA 24'!A6,Tabela1[CUSTEIO ou INVESTIMENTO?],'Tabelas auxiliares'!$B$225)</f>
        <v>0</v>
      </c>
      <c r="G6" s="48">
        <f t="shared" si="0"/>
        <v>5400</v>
      </c>
      <c r="H6" s="25">
        <f>SUMIFS('1. Pré-Empenhos'!$S$4:$S$320,'1. Pré-Empenhos'!$D$4:$D$320,'Saldos CUSTEIO AEO LOA 24'!B6,'1. Pré-Empenhos'!$R$4:$R$320,'Tabelas auxiliares'!$B$225)</f>
        <v>0</v>
      </c>
      <c r="I6" s="10">
        <f>SUMIFS('2. Empenho LOA 2024'!$AA$4:$AA$1676,'2. Empenho LOA 2024'!$D$4:$D$1676,'Saldos CUSTEIO AEO LOA 24'!B6,'2. Empenho LOA 2024'!$Z$4:$Z$1676,'Tabelas auxiliares'!$B$225)</f>
        <v>0</v>
      </c>
      <c r="J6" s="20">
        <f t="shared" si="1"/>
        <v>5400</v>
      </c>
    </row>
    <row r="7" spans="1:10" x14ac:dyDescent="0.25">
      <c r="A7" t="s">
        <v>278</v>
      </c>
      <c r="B7" s="21" t="s">
        <v>16</v>
      </c>
      <c r="C7" s="21" t="s">
        <v>17</v>
      </c>
      <c r="D7" s="49">
        <f>IFERROR(VLOOKUP($B7,'Orçamento Distribuído'!$A$3:$I$45,9,FALSE),0)</f>
        <v>2500</v>
      </c>
      <c r="E7" s="40">
        <f>SUMIFS(Tabela1[VALOR],Tabela1[DE (ÁREA / ORIGEM)],'Saldos CUSTEIO AEO LOA 24'!A7,Tabela1[CUSTEIO ou INVESTIMENTO?],'Tabelas auxiliares'!$B$225)</f>
        <v>0</v>
      </c>
      <c r="F7" s="41">
        <f>SUMIFS(Tabela1[VALOR],Tabela1[PARA (ÁREA / DESTINO)],'Saldos CUSTEIO AEO LOA 24'!A7,Tabela1[CUSTEIO ou INVESTIMENTO?],'Tabelas auxiliares'!$B$225)</f>
        <v>0</v>
      </c>
      <c r="G7" s="48">
        <f t="shared" si="0"/>
        <v>2500</v>
      </c>
      <c r="H7" s="25">
        <f>SUMIFS('1. Pré-Empenhos'!$S$4:$S$320,'1. Pré-Empenhos'!$D$4:$D$320,'Saldos CUSTEIO AEO LOA 24'!B7,'1. Pré-Empenhos'!$R$4:$R$320,'Tabelas auxiliares'!$B$225)</f>
        <v>0</v>
      </c>
      <c r="I7" s="10">
        <f>SUMIFS('2. Empenho LOA 2024'!$AA$4:$AA$1676,'2. Empenho LOA 2024'!$D$4:$D$1676,'Saldos CUSTEIO AEO LOA 24'!B7,'2. Empenho LOA 2024'!$Z$4:$Z$1676,'Tabelas auxiliares'!$B$225)</f>
        <v>0</v>
      </c>
      <c r="J7" s="20">
        <f t="shared" si="1"/>
        <v>2500</v>
      </c>
    </row>
    <row r="8" spans="1:10" x14ac:dyDescent="0.25">
      <c r="A8" t="s">
        <v>279</v>
      </c>
      <c r="B8" s="21" t="s">
        <v>87</v>
      </c>
      <c r="C8" s="21" t="s">
        <v>88</v>
      </c>
      <c r="D8" s="49">
        <f>IFERROR(VLOOKUP($B8,'Orçamento Distribuído'!$A$3:$I$45,9,FALSE),0)</f>
        <v>50000</v>
      </c>
      <c r="E8" s="40">
        <f>SUMIFS(Tabela1[VALOR],Tabela1[DE (ÁREA / ORIGEM)],'Saldos CUSTEIO AEO LOA 24'!A8,Tabela1[CUSTEIO ou INVESTIMENTO?],'Tabelas auxiliares'!$B$225)</f>
        <v>0</v>
      </c>
      <c r="F8" s="41">
        <f>SUMIFS(Tabela1[VALOR],Tabela1[PARA (ÁREA / DESTINO)],'Saldos CUSTEIO AEO LOA 24'!A8,Tabela1[CUSTEIO ou INVESTIMENTO?],'Tabelas auxiliares'!$B$225)</f>
        <v>0</v>
      </c>
      <c r="G8" s="48">
        <f t="shared" si="0"/>
        <v>50000</v>
      </c>
      <c r="H8" s="25">
        <f>SUMIFS('1. Pré-Empenhos'!$S$4:$S$320,'1. Pré-Empenhos'!$D$4:$D$320,'Saldos CUSTEIO AEO LOA 24'!B8,'1. Pré-Empenhos'!$R$4:$R$320,'Tabelas auxiliares'!$B$225)</f>
        <v>0</v>
      </c>
      <c r="I8" s="10">
        <f>SUMIFS('2. Empenho LOA 2024'!$AA$4:$AA$1676,'2. Empenho LOA 2024'!$D$4:$D$1676,'Saldos CUSTEIO AEO LOA 24'!B8,'2. Empenho LOA 2024'!$Z$4:$Z$1676,'Tabelas auxiliares'!$B$225)</f>
        <v>0</v>
      </c>
      <c r="J8" s="20">
        <f t="shared" si="1"/>
        <v>50000</v>
      </c>
    </row>
    <row r="9" spans="1:10" ht="30" x14ac:dyDescent="0.25">
      <c r="B9" s="21" t="s">
        <v>440</v>
      </c>
      <c r="C9" s="21" t="s">
        <v>441</v>
      </c>
      <c r="D9" s="49">
        <f>IFERROR(VLOOKUP($B9,'Orçamento Distribuído'!$A$3:$I$45,9,FALSE),0)</f>
        <v>1000000</v>
      </c>
      <c r="E9" s="40"/>
      <c r="F9" s="41"/>
      <c r="G9" s="48"/>
      <c r="H9" s="25"/>
      <c r="I9" s="10"/>
      <c r="J9" s="20"/>
    </row>
    <row r="10" spans="1:10" x14ac:dyDescent="0.25">
      <c r="A10" t="s">
        <v>355</v>
      </c>
      <c r="B10" s="9" t="s">
        <v>339</v>
      </c>
      <c r="C10" s="9" t="s">
        <v>354</v>
      </c>
      <c r="D10" s="49">
        <f>IFERROR(VLOOKUP($B10,'Orçamento Distribuído'!$A$3:$I$45,9,FALSE),0)</f>
        <v>0</v>
      </c>
      <c r="E10" s="40">
        <f>SUMIFS(Tabela1[VALOR],Tabela1[DE (ÁREA / ORIGEM)],'Saldos CUSTEIO AEO LOA 24'!A10,Tabela1[CUSTEIO ou INVESTIMENTO?],'Tabelas auxiliares'!$B$225)</f>
        <v>0</v>
      </c>
      <c r="F10" s="41">
        <f>SUMIFS(Tabela1[VALOR],Tabela1[PARA (ÁREA / DESTINO)],'Saldos CUSTEIO AEO LOA 24'!A10,Tabela1[CUSTEIO ou INVESTIMENTO?],'Tabelas auxiliares'!$B$225)+SUMIFS('Distribuição TRI'!$N$2:$N$10,'Distribuição TRI'!$J$2:$J$10,'Saldos CUSTEIO AEO LOA 24'!B10)</f>
        <v>0</v>
      </c>
      <c r="G10" s="48">
        <f t="shared" ref="G10:G41" si="2">D10-E10+F10</f>
        <v>0</v>
      </c>
      <c r="H10" s="25">
        <f>SUMIFS('1. Pré-Empenhos'!$S$4:$S$320,'1. Pré-Empenhos'!$D$4:$D$320,'Saldos CUSTEIO AEO LOA 24'!B10,'1. Pré-Empenhos'!$R$4:$R$320,'Tabelas auxiliares'!$B$225)</f>
        <v>0</v>
      </c>
      <c r="I10" s="10">
        <f>SUMIFS('2. Empenho LOA 2024'!$AA$4:$AA$1676,'2. Empenho LOA 2024'!$D$4:$D$1676,'Saldos CUSTEIO AEO LOA 24'!B10,'2. Empenho LOA 2024'!$Z$4:$Z$1676,'Tabelas auxiliares'!$B$225)</f>
        <v>0</v>
      </c>
      <c r="J10" s="20">
        <f t="shared" ref="J10" si="3">G10-H10-I10</f>
        <v>0</v>
      </c>
    </row>
    <row r="11" spans="1:10" x14ac:dyDescent="0.25">
      <c r="A11" t="s">
        <v>280</v>
      </c>
      <c r="B11" s="21" t="s">
        <v>18</v>
      </c>
      <c r="C11" s="21" t="s">
        <v>19</v>
      </c>
      <c r="D11" s="49">
        <f>IFERROR(VLOOKUP($B11,'Orçamento Distribuído'!$A$3:$I$45,9,FALSE),0)</f>
        <v>3500</v>
      </c>
      <c r="E11" s="40">
        <f>SUMIFS(Tabela1[VALOR],Tabela1[DE (ÁREA / ORIGEM)],'Saldos CUSTEIO AEO LOA 24'!A11,Tabela1[CUSTEIO ou INVESTIMENTO?],'Tabelas auxiliares'!$B$225)</f>
        <v>0</v>
      </c>
      <c r="F11" s="41">
        <f>SUMIFS(Tabela1[VALOR],Tabela1[PARA (ÁREA / DESTINO)],'Saldos CUSTEIO AEO LOA 24'!A11,Tabela1[CUSTEIO ou INVESTIMENTO?],'Tabelas auxiliares'!$B$225)</f>
        <v>0</v>
      </c>
      <c r="G11" s="48">
        <f t="shared" si="2"/>
        <v>3500</v>
      </c>
      <c r="H11" s="25">
        <f>SUMIFS('1. Pré-Empenhos'!$S$4:$S$320,'1. Pré-Empenhos'!$D$4:$D$320,'Saldos CUSTEIO AEO LOA 24'!B11,'1. Pré-Empenhos'!$R$4:$R$320,'Tabelas auxiliares'!$B$225)</f>
        <v>0</v>
      </c>
      <c r="I11" s="10">
        <f>SUMIFS('2. Empenho LOA 2024'!$AA$4:$AA$1676,'2. Empenho LOA 2024'!$D$4:$D$1676,'Saldos CUSTEIO AEO LOA 24'!B11,'2. Empenho LOA 2024'!$Z$4:$Z$1676,'Tabelas auxiliares'!$B$225)</f>
        <v>0</v>
      </c>
      <c r="J11" s="20">
        <f t="shared" si="1"/>
        <v>3500</v>
      </c>
    </row>
    <row r="12" spans="1:10" ht="30" x14ac:dyDescent="0.25">
      <c r="A12" t="s">
        <v>281</v>
      </c>
      <c r="B12" s="21" t="s">
        <v>20</v>
      </c>
      <c r="C12" s="21" t="s">
        <v>21</v>
      </c>
      <c r="D12" s="49">
        <f>IFERROR(VLOOKUP($B12,'Orçamento Distribuído'!$A$3:$I$45,9,FALSE),0)</f>
        <v>40000</v>
      </c>
      <c r="E12" s="40">
        <f>SUMIFS(Tabela1[VALOR],Tabela1[DE (ÁREA / ORIGEM)],'Saldos CUSTEIO AEO LOA 24'!A12,Tabela1[CUSTEIO ou INVESTIMENTO?],'Tabelas auxiliares'!$B$225)</f>
        <v>0</v>
      </c>
      <c r="F12" s="41">
        <f>SUMIFS(Tabela1[VALOR],Tabela1[PARA (ÁREA / DESTINO)],'Saldos CUSTEIO AEO LOA 24'!A12,Tabela1[CUSTEIO ou INVESTIMENTO?],'Tabelas auxiliares'!$B$225)</f>
        <v>0</v>
      </c>
      <c r="G12" s="48">
        <f t="shared" si="2"/>
        <v>40000</v>
      </c>
      <c r="H12" s="25">
        <f>SUMIFS('1. Pré-Empenhos'!$S$4:$S$320,'1. Pré-Empenhos'!$D$4:$D$320,'Saldos CUSTEIO AEO LOA 24'!B12,'1. Pré-Empenhos'!$R$4:$R$320,'Tabelas auxiliares'!$B$225)</f>
        <v>0</v>
      </c>
      <c r="I12" s="10">
        <f>SUMIFS('2. Empenho LOA 2024'!$AA$4:$AA$1676,'2. Empenho LOA 2024'!$D$4:$D$1676,'Saldos CUSTEIO AEO LOA 24'!B12,'2. Empenho LOA 2024'!$Z$4:$Z$1676,'Tabelas auxiliares'!$B$225)</f>
        <v>10000</v>
      </c>
      <c r="J12" s="20">
        <f t="shared" si="1"/>
        <v>30000</v>
      </c>
    </row>
    <row r="13" spans="1:10" x14ac:dyDescent="0.25">
      <c r="A13" t="s">
        <v>282</v>
      </c>
      <c r="B13" s="21" t="s">
        <v>24</v>
      </c>
      <c r="C13" s="21" t="s">
        <v>25</v>
      </c>
      <c r="D13" s="49">
        <f>IFERROR(VLOOKUP($B13,'Orçamento Distribuído'!$A$3:$I$45,9,FALSE),0)</f>
        <v>18000</v>
      </c>
      <c r="E13" s="40">
        <f>SUMIFS(Tabela1[VALOR],Tabela1[DE (ÁREA / ORIGEM)],'Saldos CUSTEIO AEO LOA 24'!A13,Tabela1[CUSTEIO ou INVESTIMENTO?],'Tabelas auxiliares'!$B$225)</f>
        <v>0</v>
      </c>
      <c r="F13" s="41">
        <f>SUMIFS(Tabela1[VALOR],Tabela1[PARA (ÁREA / DESTINO)],'Saldos CUSTEIO AEO LOA 24'!A13,Tabela1[CUSTEIO ou INVESTIMENTO?],'Tabelas auxiliares'!$B$225)</f>
        <v>0</v>
      </c>
      <c r="G13" s="48">
        <f t="shared" si="2"/>
        <v>18000</v>
      </c>
      <c r="H13" s="25">
        <f>SUMIFS('1. Pré-Empenhos'!$S$4:$S$320,'1. Pré-Empenhos'!$D$4:$D$320,'Saldos CUSTEIO AEO LOA 24'!B13,'1. Pré-Empenhos'!$R$4:$R$320,'Tabelas auxiliares'!$B$225)</f>
        <v>0</v>
      </c>
      <c r="I13" s="10">
        <f>SUMIFS('2. Empenho LOA 2024'!$AA$4:$AA$1676,'2. Empenho LOA 2024'!$D$4:$D$1676,'Saldos CUSTEIO AEO LOA 24'!B13,'2. Empenho LOA 2024'!$Z$4:$Z$1676,'Tabelas auxiliares'!$B$225)</f>
        <v>0</v>
      </c>
      <c r="J13" s="20">
        <f t="shared" si="1"/>
        <v>18000</v>
      </c>
    </row>
    <row r="14" spans="1:10" x14ac:dyDescent="0.25">
      <c r="A14" t="s">
        <v>283</v>
      </c>
      <c r="B14" s="21" t="s">
        <v>26</v>
      </c>
      <c r="C14" s="21" t="s">
        <v>27</v>
      </c>
      <c r="D14" s="49">
        <f>IFERROR(VLOOKUP($B14,'Orçamento Distribuído'!$A$3:$I$45,9,FALSE),0)</f>
        <v>12000</v>
      </c>
      <c r="E14" s="40">
        <f>SUMIFS(Tabela1[VALOR],Tabela1[DE (ÁREA / ORIGEM)],'Saldos CUSTEIO AEO LOA 24'!A14,Tabela1[CUSTEIO ou INVESTIMENTO?],'Tabelas auxiliares'!$B$225)</f>
        <v>0</v>
      </c>
      <c r="F14" s="41">
        <f>SUMIFS(Tabela1[VALOR],Tabela1[PARA (ÁREA / DESTINO)],'Saldos CUSTEIO AEO LOA 24'!A14,Tabela1[CUSTEIO ou INVESTIMENTO?],'Tabelas auxiliares'!$B$225)</f>
        <v>0</v>
      </c>
      <c r="G14" s="48">
        <f t="shared" si="2"/>
        <v>12000</v>
      </c>
      <c r="H14" s="25">
        <f>SUMIFS('1. Pré-Empenhos'!$S$4:$S$320,'1. Pré-Empenhos'!$D$4:$D$320,'Saldos CUSTEIO AEO LOA 24'!B14,'1. Pré-Empenhos'!$R$4:$R$320,'Tabelas auxiliares'!$B$225)</f>
        <v>0</v>
      </c>
      <c r="I14" s="10">
        <f>SUMIFS('2. Empenho LOA 2024'!$AA$4:$AA$1676,'2. Empenho LOA 2024'!$D$4:$D$1676,'Saldos CUSTEIO AEO LOA 24'!B14,'2. Empenho LOA 2024'!$Z$4:$Z$1676,'Tabelas auxiliares'!$B$225)</f>
        <v>0</v>
      </c>
      <c r="J14" s="20">
        <f t="shared" si="1"/>
        <v>12000</v>
      </c>
    </row>
    <row r="15" spans="1:10" x14ac:dyDescent="0.25">
      <c r="A15" t="s">
        <v>271</v>
      </c>
      <c r="B15" s="21" t="s">
        <v>28</v>
      </c>
      <c r="C15" s="21" t="s">
        <v>29</v>
      </c>
      <c r="D15" s="49">
        <f>IFERROR(VLOOKUP($B15,'Orçamento Distribuído'!$A$3:$I$45,9,FALSE),0)</f>
        <v>22500000</v>
      </c>
      <c r="E15" s="40">
        <f>SUMIFS(Tabela1[VALOR],Tabela1[DE (ÁREA / ORIGEM)],'Saldos CUSTEIO AEO LOA 24'!A15,Tabela1[CUSTEIO ou INVESTIMENTO?],'Tabelas auxiliares'!$B$225)</f>
        <v>0</v>
      </c>
      <c r="F15" s="41">
        <f>SUMIFS(Tabela1[VALOR],Tabela1[PARA (ÁREA / DESTINO)],'Saldos CUSTEIO AEO LOA 24'!A15,Tabela1[CUSTEIO ou INVESTIMENTO?],'Tabelas auxiliares'!$B$225)</f>
        <v>2000</v>
      </c>
      <c r="G15" s="48">
        <f t="shared" si="2"/>
        <v>22502000</v>
      </c>
      <c r="H15" s="25">
        <f>SUMIFS('1. Pré-Empenhos'!$S$4:$S$320,'1. Pré-Empenhos'!$D$4:$D$320,'Saldos CUSTEIO AEO LOA 24'!B15,'1. Pré-Empenhos'!$R$4:$R$320,'Tabelas auxiliares'!$B$225)</f>
        <v>0</v>
      </c>
      <c r="I15" s="10">
        <f>SUMIFS('2. Empenho LOA 2024'!$AA$4:$AA$1676,'2. Empenho LOA 2024'!$D$4:$D$1676,'Saldos CUSTEIO AEO LOA 24'!B15,'2. Empenho LOA 2024'!$Z$4:$Z$1676,'Tabelas auxiliares'!$B$225)</f>
        <v>608110.56000000006</v>
      </c>
      <c r="J15" s="20">
        <f t="shared" si="1"/>
        <v>21893889.440000001</v>
      </c>
    </row>
    <row r="16" spans="1:10" x14ac:dyDescent="0.25">
      <c r="A16" t="s">
        <v>284</v>
      </c>
      <c r="B16" s="21" t="s">
        <v>30</v>
      </c>
      <c r="C16" s="21" t="s">
        <v>31</v>
      </c>
      <c r="D16" s="49">
        <f>IFERROR(VLOOKUP($B16,'Orçamento Distribuído'!$A$3:$I$45,9,FALSE),0)</f>
        <v>20000</v>
      </c>
      <c r="E16" s="40">
        <f>SUMIFS(Tabela1[VALOR],Tabela1[DE (ÁREA / ORIGEM)],'Saldos CUSTEIO AEO LOA 24'!A16,Tabela1[CUSTEIO ou INVESTIMENTO?],'Tabelas auxiliares'!$B$225)</f>
        <v>0</v>
      </c>
      <c r="F16" s="41">
        <f>SUMIFS(Tabela1[VALOR],Tabela1[PARA (ÁREA / DESTINO)],'Saldos CUSTEIO AEO LOA 24'!A16,Tabela1[CUSTEIO ou INVESTIMENTO?],'Tabelas auxiliares'!$B$225)</f>
        <v>0</v>
      </c>
      <c r="G16" s="48">
        <f t="shared" si="2"/>
        <v>20000</v>
      </c>
      <c r="H16" s="25">
        <f>SUMIFS('1. Pré-Empenhos'!$S$4:$S$320,'1. Pré-Empenhos'!$D$4:$D$320,'Saldos CUSTEIO AEO LOA 24'!B16,'1. Pré-Empenhos'!$R$4:$R$320,'Tabelas auxiliares'!$B$225)</f>
        <v>0</v>
      </c>
      <c r="I16" s="10">
        <f>SUMIFS('2. Empenho LOA 2024'!$AA$4:$AA$1676,'2. Empenho LOA 2024'!$D$4:$D$1676,'Saldos CUSTEIO AEO LOA 24'!B16,'2. Empenho LOA 2024'!$Z$4:$Z$1676,'Tabelas auxiliares'!$B$225)</f>
        <v>40000</v>
      </c>
      <c r="J16" s="20">
        <f t="shared" si="1"/>
        <v>-20000</v>
      </c>
    </row>
    <row r="17" spans="1:10" x14ac:dyDescent="0.25">
      <c r="A17" t="s">
        <v>285</v>
      </c>
      <c r="B17" s="21" t="s">
        <v>136</v>
      </c>
      <c r="C17" s="21" t="s">
        <v>140</v>
      </c>
      <c r="D17" s="49">
        <f>IFERROR(VLOOKUP($B17,'Orçamento Distribuído'!$A$3:$I$45,9,FALSE),0)</f>
        <v>0</v>
      </c>
      <c r="E17" s="40">
        <f>SUMIFS(Tabela1[VALOR],Tabela1[DE (ÁREA / ORIGEM)],'Saldos CUSTEIO AEO LOA 24'!A17,Tabela1[CUSTEIO ou INVESTIMENTO?],'Tabelas auxiliares'!$B$225)</f>
        <v>0</v>
      </c>
      <c r="F17" s="41">
        <f>SUMIFS(Tabela1[VALOR],Tabela1[PARA (ÁREA / DESTINO)],'Saldos CUSTEIO AEO LOA 24'!A17,Tabela1[CUSTEIO ou INVESTIMENTO?],'Tabelas auxiliares'!$B$225)</f>
        <v>0</v>
      </c>
      <c r="G17" s="48">
        <f t="shared" si="2"/>
        <v>0</v>
      </c>
      <c r="H17" s="25">
        <f>SUMIFS('1. Pré-Empenhos'!$S$4:$S$320,'1. Pré-Empenhos'!$D$4:$D$320,'Saldos CUSTEIO AEO LOA 24'!B17,'1. Pré-Empenhos'!$R$4:$R$320,'Tabelas auxiliares'!$B$225)</f>
        <v>0</v>
      </c>
      <c r="I17" s="10">
        <f>SUMIFS('2. Empenho LOA 2024'!$AA$4:$AA$1676,'2. Empenho LOA 2024'!$D$4:$D$1676,'Saldos CUSTEIO AEO LOA 24'!B17,'2. Empenho LOA 2024'!$Z$4:$Z$1676,'Tabelas auxiliares'!$B$225)</f>
        <v>0</v>
      </c>
      <c r="J17" s="20">
        <f t="shared" si="1"/>
        <v>0</v>
      </c>
    </row>
    <row r="18" spans="1:10" x14ac:dyDescent="0.25">
      <c r="A18" t="s">
        <v>286</v>
      </c>
      <c r="B18" s="21" t="s">
        <v>139</v>
      </c>
      <c r="C18" s="21" t="s">
        <v>141</v>
      </c>
      <c r="D18" s="49">
        <f>IFERROR(VLOOKUP($B18,'Orçamento Distribuído'!$A$3:$I$45,9,FALSE),0)</f>
        <v>0</v>
      </c>
      <c r="E18" s="40">
        <f>SUMIFS(Tabela1[VALOR],Tabela1[DE (ÁREA / ORIGEM)],'Saldos CUSTEIO AEO LOA 24'!A18,Tabela1[CUSTEIO ou INVESTIMENTO?],'Tabelas auxiliares'!$B$225)</f>
        <v>0</v>
      </c>
      <c r="F18" s="41">
        <f>SUMIFS(Tabela1[VALOR],Tabela1[PARA (ÁREA / DESTINO)],'Saldos CUSTEIO AEO LOA 24'!A18,Tabela1[CUSTEIO ou INVESTIMENTO?],'Tabelas auxiliares'!$B$225)</f>
        <v>0</v>
      </c>
      <c r="G18" s="48">
        <f t="shared" si="2"/>
        <v>0</v>
      </c>
      <c r="H18" s="25">
        <f>SUMIFS('1. Pré-Empenhos'!$S$4:$S$320,'1. Pré-Empenhos'!$D$4:$D$320,'Saldos CUSTEIO AEO LOA 24'!B18,'1. Pré-Empenhos'!$R$4:$R$320,'Tabelas auxiliares'!$B$225)</f>
        <v>0</v>
      </c>
      <c r="I18" s="10">
        <f>SUMIFS('2. Empenho LOA 2024'!$AA$4:$AA$1676,'2. Empenho LOA 2024'!$D$4:$D$1676,'Saldos CUSTEIO AEO LOA 24'!B18,'2. Empenho LOA 2024'!$Z$4:$Z$1676,'Tabelas auxiliares'!$B$225)</f>
        <v>0</v>
      </c>
      <c r="J18" s="20">
        <f t="shared" si="1"/>
        <v>0</v>
      </c>
    </row>
    <row r="19" spans="1:10" x14ac:dyDescent="0.25">
      <c r="A19" t="s">
        <v>287</v>
      </c>
      <c r="B19" s="21" t="s">
        <v>32</v>
      </c>
      <c r="C19" s="21" t="s">
        <v>33</v>
      </c>
      <c r="D19" s="49">
        <f>IFERROR(VLOOKUP($B19,'Orçamento Distribuído'!$A$3:$I$45,9,FALSE),0)</f>
        <v>250000</v>
      </c>
      <c r="E19" s="40">
        <f>SUMIFS(Tabela1[VALOR],Tabela1[DE (ÁREA / ORIGEM)],'Saldos CUSTEIO AEO LOA 24'!A19,Tabela1[CUSTEIO ou INVESTIMENTO?],'Tabelas auxiliares'!$B$225)</f>
        <v>0</v>
      </c>
      <c r="F19" s="41">
        <f>SUMIFS(Tabela1[VALOR],Tabela1[PARA (ÁREA / DESTINO)],'Saldos CUSTEIO AEO LOA 24'!A19,Tabela1[CUSTEIO ou INVESTIMENTO?],'Tabelas auxiliares'!$B$225)</f>
        <v>0</v>
      </c>
      <c r="G19" s="48">
        <f t="shared" si="2"/>
        <v>250000</v>
      </c>
      <c r="H19" s="25">
        <f>SUMIFS('1. Pré-Empenhos'!$S$4:$S$320,'1. Pré-Empenhos'!$D$4:$D$320,'Saldos CUSTEIO AEO LOA 24'!B19,'1. Pré-Empenhos'!$R$4:$R$320,'Tabelas auxiliares'!$B$225)</f>
        <v>0</v>
      </c>
      <c r="I19" s="10">
        <f>SUMIFS('2. Empenho LOA 2024'!$AA$4:$AA$1676,'2. Empenho LOA 2024'!$D$4:$D$1676,'Saldos CUSTEIO AEO LOA 24'!B19,'2. Empenho LOA 2024'!$Z$4:$Z$1676,'Tabelas auxiliares'!$B$225)</f>
        <v>0</v>
      </c>
      <c r="J19" s="20">
        <f t="shared" si="1"/>
        <v>250000</v>
      </c>
    </row>
    <row r="20" spans="1:10" x14ac:dyDescent="0.25">
      <c r="A20" t="s">
        <v>288</v>
      </c>
      <c r="B20" s="21" t="s">
        <v>22</v>
      </c>
      <c r="C20" s="21" t="s">
        <v>23</v>
      </c>
      <c r="D20" s="49">
        <f>IFERROR(VLOOKUP($B20,'Orçamento Distribuído'!$A$3:$I$45,9,FALSE),0)</f>
        <v>30000</v>
      </c>
      <c r="E20" s="40">
        <f>SUMIFS(Tabela1[VALOR],Tabela1[DE (ÁREA / ORIGEM)],'Saldos CUSTEIO AEO LOA 24'!A20,Tabela1[CUSTEIO ou INVESTIMENTO?],'Tabelas auxiliares'!$B$225)</f>
        <v>0</v>
      </c>
      <c r="F20" s="41">
        <f>SUMIFS(Tabela1[VALOR],Tabela1[PARA (ÁREA / DESTINO)],'Saldos CUSTEIO AEO LOA 24'!A20,Tabela1[CUSTEIO ou INVESTIMENTO?],'Tabelas auxiliares'!$B$225)</f>
        <v>0</v>
      </c>
      <c r="G20" s="48">
        <f t="shared" si="2"/>
        <v>30000</v>
      </c>
      <c r="H20" s="25">
        <f>SUMIFS('1. Pré-Empenhos'!$S$4:$S$320,'1. Pré-Empenhos'!$D$4:$D$320,'Saldos CUSTEIO AEO LOA 24'!B20,'1. Pré-Empenhos'!$R$4:$R$320,'Tabelas auxiliares'!$B$225)</f>
        <v>0</v>
      </c>
      <c r="I20" s="10">
        <f>SUMIFS('2. Empenho LOA 2024'!$AA$4:$AA$1676,'2. Empenho LOA 2024'!$D$4:$D$1676,'Saldos CUSTEIO AEO LOA 24'!B20,'2. Empenho LOA 2024'!$Z$4:$Z$1676,'Tabelas auxiliares'!$B$225)</f>
        <v>0</v>
      </c>
      <c r="J20" s="20">
        <f t="shared" si="1"/>
        <v>30000</v>
      </c>
    </row>
    <row r="21" spans="1:10" ht="30" x14ac:dyDescent="0.25">
      <c r="A21" t="s">
        <v>289</v>
      </c>
      <c r="B21" s="21" t="s">
        <v>34</v>
      </c>
      <c r="C21" s="21" t="s">
        <v>35</v>
      </c>
      <c r="D21" s="49">
        <f>IFERROR(VLOOKUP($B21,'Orçamento Distribuído'!$A$3:$I$45,9,FALSE),0)</f>
        <v>110000</v>
      </c>
      <c r="E21" s="40">
        <f>SUMIFS(Tabela1[VALOR],Tabela1[DE (ÁREA / ORIGEM)],'Saldos CUSTEIO AEO LOA 24'!A21,Tabela1[CUSTEIO ou INVESTIMENTO?],'Tabelas auxiliares'!$B$225)</f>
        <v>0</v>
      </c>
      <c r="F21" s="41">
        <f>SUMIFS(Tabela1[VALOR],Tabela1[PARA (ÁREA / DESTINO)],'Saldos CUSTEIO AEO LOA 24'!A21,Tabela1[CUSTEIO ou INVESTIMENTO?],'Tabelas auxiliares'!$B$225)</f>
        <v>0</v>
      </c>
      <c r="G21" s="48">
        <f t="shared" si="2"/>
        <v>110000</v>
      </c>
      <c r="H21" s="25">
        <f>SUMIFS('1. Pré-Empenhos'!$S$4:$S$320,'1. Pré-Empenhos'!$D$4:$D$320,'Saldos CUSTEIO AEO LOA 24'!B21,'1. Pré-Empenhos'!$R$4:$R$320,'Tabelas auxiliares'!$B$225)</f>
        <v>0</v>
      </c>
      <c r="I21" s="10">
        <f>SUMIFS('2. Empenho LOA 2024'!$AA$4:$AA$1676,'2. Empenho LOA 2024'!$D$4:$D$1676,'Saldos CUSTEIO AEO LOA 24'!B21,'2. Empenho LOA 2024'!$Z$4:$Z$1676,'Tabelas auxiliares'!$B$225)</f>
        <v>2500</v>
      </c>
      <c r="J21" s="20">
        <f t="shared" si="1"/>
        <v>107500</v>
      </c>
    </row>
    <row r="22" spans="1:10" x14ac:dyDescent="0.25">
      <c r="A22" t="s">
        <v>290</v>
      </c>
      <c r="B22" s="21" t="s">
        <v>36</v>
      </c>
      <c r="C22" s="21" t="s">
        <v>37</v>
      </c>
      <c r="D22" s="49">
        <f>IFERROR(VLOOKUP($B22,'Orçamento Distribuído'!$A$3:$I$45,9,FALSE),0)</f>
        <v>60000</v>
      </c>
      <c r="E22" s="40">
        <f>SUMIFS(Tabela1[VALOR],Tabela1[DE (ÁREA / ORIGEM)],'Saldos CUSTEIO AEO LOA 24'!A22,Tabela1[CUSTEIO ou INVESTIMENTO?],'Tabelas auxiliares'!$B$225)</f>
        <v>0</v>
      </c>
      <c r="F22" s="41">
        <f>SUMIFS(Tabela1[VALOR],Tabela1[PARA (ÁREA / DESTINO)],'Saldos CUSTEIO AEO LOA 24'!A22,Tabela1[CUSTEIO ou INVESTIMENTO?],'Tabelas auxiliares'!$B$225)</f>
        <v>0</v>
      </c>
      <c r="G22" s="48">
        <f t="shared" si="2"/>
        <v>60000</v>
      </c>
      <c r="H22" s="25">
        <f>SUMIFS('1. Pré-Empenhos'!$S$4:$S$320,'1. Pré-Empenhos'!$D$4:$D$320,'Saldos CUSTEIO AEO LOA 24'!B22,'1. Pré-Empenhos'!$R$4:$R$320,'Tabelas auxiliares'!$B$225)</f>
        <v>0</v>
      </c>
      <c r="I22" s="10">
        <f>SUMIFS('2. Empenho LOA 2024'!$AA$4:$AA$1676,'2. Empenho LOA 2024'!$D$4:$D$1676,'Saldos CUSTEIO AEO LOA 24'!B22,'2. Empenho LOA 2024'!$Z$4:$Z$1676,'Tabelas auxiliares'!$B$225)</f>
        <v>0</v>
      </c>
      <c r="J22" s="20">
        <f t="shared" si="1"/>
        <v>60000</v>
      </c>
    </row>
    <row r="23" spans="1:10" x14ac:dyDescent="0.25">
      <c r="A23" t="s">
        <v>291</v>
      </c>
      <c r="B23" s="21" t="s">
        <v>169</v>
      </c>
      <c r="C23" s="21" t="s">
        <v>166</v>
      </c>
      <c r="D23" s="49">
        <f>IFERROR(VLOOKUP($B23,'Orçamento Distribuído'!$A$3:$I$45,9,FALSE),0)</f>
        <v>0</v>
      </c>
      <c r="E23" s="40">
        <f>SUMIFS(Tabela1[VALOR],Tabela1[DE (ÁREA / ORIGEM)],'Saldos CUSTEIO AEO LOA 24'!A23,Tabela1[CUSTEIO ou INVESTIMENTO?],'Tabelas auxiliares'!$B$225)</f>
        <v>0</v>
      </c>
      <c r="F23" s="41">
        <f>SUMIFS(Tabela1[VALOR],Tabela1[PARA (ÁREA / DESTINO)],'Saldos CUSTEIO AEO LOA 24'!A23,Tabela1[CUSTEIO ou INVESTIMENTO?],'Tabelas auxiliares'!$B$225)+SUMIFS('Distribuição TRI'!$N$2:$N$10,'Distribuição TRI'!$J$2:$J$10,'Saldos CUSTEIO AEO LOA 24'!B23)</f>
        <v>0</v>
      </c>
      <c r="G23" s="48">
        <f t="shared" si="2"/>
        <v>0</v>
      </c>
      <c r="H23" s="25">
        <f>SUMIFS('1. Pré-Empenhos'!$S$4:$S$320,'1. Pré-Empenhos'!$D$4:$D$320,'Saldos CUSTEIO AEO LOA 24'!B23,'1. Pré-Empenhos'!$R$4:$R$320,'Tabelas auxiliares'!$B$225)</f>
        <v>0</v>
      </c>
      <c r="I23" s="10">
        <f>SUMIFS('2. Empenho LOA 2024'!$AA$4:$AA$1676,'2. Empenho LOA 2024'!$D$4:$D$1676,'Saldos CUSTEIO AEO LOA 24'!B23,'2. Empenho LOA 2024'!$Z$4:$Z$1676,'Tabelas auxiliares'!$B$225)</f>
        <v>0</v>
      </c>
      <c r="J23" s="20">
        <f t="shared" si="1"/>
        <v>0</v>
      </c>
    </row>
    <row r="24" spans="1:10" x14ac:dyDescent="0.25">
      <c r="A24" t="s">
        <v>292</v>
      </c>
      <c r="B24" s="21" t="s">
        <v>162</v>
      </c>
      <c r="C24" s="21" t="s">
        <v>180</v>
      </c>
      <c r="D24" s="49">
        <f>IFERROR(VLOOKUP($B24,'Orçamento Distribuído'!$A$3:$I$45,9,FALSE),0)</f>
        <v>0</v>
      </c>
      <c r="E24" s="40">
        <f>SUMIFS(Tabela1[VALOR],Tabela1[DE (ÁREA / ORIGEM)],'Saldos CUSTEIO AEO LOA 24'!A24,Tabela1[CUSTEIO ou INVESTIMENTO?],'Tabelas auxiliares'!$B$225)</f>
        <v>0</v>
      </c>
      <c r="F24" s="41">
        <f>SUMIFS(Tabela1[VALOR],Tabela1[PARA (ÁREA / DESTINO)],'Saldos CUSTEIO AEO LOA 24'!A24,Tabela1[CUSTEIO ou INVESTIMENTO?],'Tabelas auxiliares'!$B$225)</f>
        <v>0</v>
      </c>
      <c r="G24" s="48">
        <f t="shared" si="2"/>
        <v>0</v>
      </c>
      <c r="H24" s="25">
        <f>SUMIFS('1. Pré-Empenhos'!$S$4:$S$320,'1. Pré-Empenhos'!$D$4:$D$320,'Saldos CUSTEIO AEO LOA 24'!B24,'1. Pré-Empenhos'!$R$4:$R$320,'Tabelas auxiliares'!$B$225)</f>
        <v>0</v>
      </c>
      <c r="I24" s="10">
        <f>SUMIFS('2. Empenho LOA 2024'!$AA$4:$AA$1676,'2. Empenho LOA 2024'!$D$4:$D$1676,'Saldos CUSTEIO AEO LOA 24'!B24,'2. Empenho LOA 2024'!$Z$4:$Z$1676,'Tabelas auxiliares'!$B$225)</f>
        <v>0</v>
      </c>
      <c r="J24" s="20">
        <f t="shared" si="1"/>
        <v>0</v>
      </c>
    </row>
    <row r="25" spans="1:10" ht="30" x14ac:dyDescent="0.25">
      <c r="A25" t="s">
        <v>293</v>
      </c>
      <c r="B25" s="21" t="s">
        <v>38</v>
      </c>
      <c r="C25" s="21" t="s">
        <v>39</v>
      </c>
      <c r="D25" s="49">
        <f>IFERROR(VLOOKUP($B25,'Orçamento Distribuído'!$A$3:$I$45,9,FALSE),0)</f>
        <v>110000</v>
      </c>
      <c r="E25" s="40">
        <f>SUMIFS(Tabela1[VALOR],Tabela1[DE (ÁREA / ORIGEM)],'Saldos CUSTEIO AEO LOA 24'!A25,Tabela1[CUSTEIO ou INVESTIMENTO?],'Tabelas auxiliares'!$B$225)</f>
        <v>0</v>
      </c>
      <c r="F25" s="41">
        <f>SUMIFS(Tabela1[VALOR],Tabela1[PARA (ÁREA / DESTINO)],'Saldos CUSTEIO AEO LOA 24'!A25,Tabela1[CUSTEIO ou INVESTIMENTO?],'Tabelas auxiliares'!$B$225)</f>
        <v>0</v>
      </c>
      <c r="G25" s="48">
        <f t="shared" si="2"/>
        <v>110000</v>
      </c>
      <c r="H25" s="25">
        <f>SUMIFS('1. Pré-Empenhos'!$S$4:$S$320,'1. Pré-Empenhos'!$D$4:$D$320,'Saldos CUSTEIO AEO LOA 24'!B25,'1. Pré-Empenhos'!$R$4:$R$320,'Tabelas auxiliares'!$B$225)</f>
        <v>0</v>
      </c>
      <c r="I25" s="10">
        <f>SUMIFS('2. Empenho LOA 2024'!$AA$4:$AA$1676,'2. Empenho LOA 2024'!$D$4:$D$1676,'Saldos CUSTEIO AEO LOA 24'!B25,'2. Empenho LOA 2024'!$Z$4:$Z$1676,'Tabelas auxiliares'!$B$225)</f>
        <v>0</v>
      </c>
      <c r="J25" s="20">
        <f t="shared" si="1"/>
        <v>110000</v>
      </c>
    </row>
    <row r="26" spans="1:10" x14ac:dyDescent="0.25">
      <c r="A26" t="s">
        <v>294</v>
      </c>
      <c r="B26" s="21" t="s">
        <v>40</v>
      </c>
      <c r="C26" s="21" t="s">
        <v>41</v>
      </c>
      <c r="D26" s="49">
        <f>IFERROR(VLOOKUP($B26,'Orçamento Distribuído'!$A$3:$I$45,9,FALSE),0)</f>
        <v>60000</v>
      </c>
      <c r="E26" s="40">
        <f>SUMIFS(Tabela1[VALOR],Tabela1[DE (ÁREA / ORIGEM)],'Saldos CUSTEIO AEO LOA 24'!A26,Tabela1[CUSTEIO ou INVESTIMENTO?],'Tabelas auxiliares'!$B$225)</f>
        <v>0</v>
      </c>
      <c r="F26" s="41">
        <f>SUMIFS(Tabela1[VALOR],Tabela1[PARA (ÁREA / DESTINO)],'Saldos CUSTEIO AEO LOA 24'!A26,Tabela1[CUSTEIO ou INVESTIMENTO?],'Tabelas auxiliares'!$B$225)</f>
        <v>0</v>
      </c>
      <c r="G26" s="48">
        <f t="shared" si="2"/>
        <v>60000</v>
      </c>
      <c r="H26" s="25">
        <f>SUMIFS('1. Pré-Empenhos'!$S$4:$S$320,'1. Pré-Empenhos'!$D$4:$D$320,'Saldos CUSTEIO AEO LOA 24'!B26,'1. Pré-Empenhos'!$R$4:$R$320,'Tabelas auxiliares'!$B$225)</f>
        <v>0</v>
      </c>
      <c r="I26" s="10">
        <f>SUMIFS('2. Empenho LOA 2024'!$AA$4:$AA$1676,'2. Empenho LOA 2024'!$D$4:$D$1676,'Saldos CUSTEIO AEO LOA 24'!B26,'2. Empenho LOA 2024'!$Z$4:$Z$1676,'Tabelas auxiliares'!$B$225)</f>
        <v>0</v>
      </c>
      <c r="J26" s="20">
        <f t="shared" si="1"/>
        <v>60000</v>
      </c>
    </row>
    <row r="27" spans="1:10" x14ac:dyDescent="0.25">
      <c r="A27" t="s">
        <v>295</v>
      </c>
      <c r="B27" s="21" t="s">
        <v>170</v>
      </c>
      <c r="C27" s="21" t="s">
        <v>167</v>
      </c>
      <c r="D27" s="49">
        <f>IFERROR(VLOOKUP($B27,'Orçamento Distribuído'!$A$3:$I$45,9,FALSE),0)</f>
        <v>0</v>
      </c>
      <c r="E27" s="40">
        <f>SUMIFS(Tabela1[VALOR],Tabela1[DE (ÁREA / ORIGEM)],'Saldos CUSTEIO AEO LOA 24'!A27,Tabela1[CUSTEIO ou INVESTIMENTO?],'Tabelas auxiliares'!$B$225)</f>
        <v>0</v>
      </c>
      <c r="F27" s="41">
        <f>SUMIFS(Tabela1[VALOR],Tabela1[PARA (ÁREA / DESTINO)],'Saldos CUSTEIO AEO LOA 24'!A27,Tabela1[CUSTEIO ou INVESTIMENTO?],'Tabelas auxiliares'!$B$225)+SUMIFS('Distribuição TRI'!$N$2:$N$10,'Distribuição TRI'!$J$2:$J$10,'Saldos CUSTEIO AEO LOA 24'!B27)</f>
        <v>0</v>
      </c>
      <c r="G27" s="48">
        <f t="shared" si="2"/>
        <v>0</v>
      </c>
      <c r="H27" s="25">
        <f>SUMIFS('1. Pré-Empenhos'!$S$4:$S$320,'1. Pré-Empenhos'!$D$4:$D$320,'Saldos CUSTEIO AEO LOA 24'!B27,'1. Pré-Empenhos'!$R$4:$R$320,'Tabelas auxiliares'!$B$225)</f>
        <v>0</v>
      </c>
      <c r="I27" s="10">
        <f>SUMIFS('2. Empenho LOA 2024'!$AA$4:$AA$1676,'2. Empenho LOA 2024'!$D$4:$D$1676,'Saldos CUSTEIO AEO LOA 24'!B27,'2. Empenho LOA 2024'!$Z$4:$Z$1676,'Tabelas auxiliares'!$B$225)</f>
        <v>0</v>
      </c>
      <c r="J27" s="20">
        <f t="shared" si="1"/>
        <v>0</v>
      </c>
    </row>
    <row r="28" spans="1:10" x14ac:dyDescent="0.25">
      <c r="A28" t="s">
        <v>296</v>
      </c>
      <c r="B28" s="9" t="s">
        <v>267</v>
      </c>
      <c r="C28" s="9" t="s">
        <v>268</v>
      </c>
      <c r="D28" s="49">
        <f>IFERROR(VLOOKUP($B28,'Orçamento Distribuído'!$A$3:$I$45,9,FALSE),0)</f>
        <v>0</v>
      </c>
      <c r="E28" s="40">
        <f>SUMIFS(Tabela1[VALOR],Tabela1[DE (ÁREA / ORIGEM)],'Saldos CUSTEIO AEO LOA 24'!A28,Tabela1[CUSTEIO ou INVESTIMENTO?],'Tabelas auxiliares'!$B$225)</f>
        <v>0</v>
      </c>
      <c r="F28" s="41">
        <f>SUMIFS(Tabela1[VALOR],Tabela1[PARA (ÁREA / DESTINO)],'Saldos CUSTEIO AEO LOA 24'!A28,Tabela1[CUSTEIO ou INVESTIMENTO?],'Tabelas auxiliares'!$B$225)</f>
        <v>0</v>
      </c>
      <c r="G28" s="48">
        <f t="shared" si="2"/>
        <v>0</v>
      </c>
      <c r="H28" s="25">
        <f>SUMIFS('1. Pré-Empenhos'!$S$4:$S$320,'1. Pré-Empenhos'!$D$4:$D$320,'Saldos CUSTEIO AEO LOA 24'!B28,'1. Pré-Empenhos'!$R$4:$R$320,'Tabelas auxiliares'!$B$225)</f>
        <v>0</v>
      </c>
      <c r="I28" s="10">
        <f>SUMIFS('2. Empenho LOA 2024'!$AA$4:$AA$1676,'2. Empenho LOA 2024'!$D$4:$D$1676,'Saldos CUSTEIO AEO LOA 24'!B28,'2. Empenho LOA 2024'!$Z$4:$Z$1676,'Tabelas auxiliares'!$B$225)</f>
        <v>0</v>
      </c>
      <c r="J28" s="20">
        <f t="shared" ref="J28" si="4">G28-H28-I28</f>
        <v>0</v>
      </c>
    </row>
    <row r="29" spans="1:10" ht="30" x14ac:dyDescent="0.25">
      <c r="A29" t="s">
        <v>297</v>
      </c>
      <c r="B29" s="21" t="s">
        <v>42</v>
      </c>
      <c r="C29" s="21" t="s">
        <v>43</v>
      </c>
      <c r="D29" s="49">
        <f>IFERROR(VLOOKUP($B29,'Orçamento Distribuído'!$A$3:$I$45,9,FALSE),0)</f>
        <v>110000</v>
      </c>
      <c r="E29" s="40">
        <f>SUMIFS(Tabela1[VALOR],Tabela1[DE (ÁREA / ORIGEM)],'Saldos CUSTEIO AEO LOA 24'!A29,Tabela1[CUSTEIO ou INVESTIMENTO?],'Tabelas auxiliares'!$B$225)</f>
        <v>0</v>
      </c>
      <c r="F29" s="41">
        <f>SUMIFS(Tabela1[VALOR],Tabela1[PARA (ÁREA / DESTINO)],'Saldos CUSTEIO AEO LOA 24'!A29,Tabela1[CUSTEIO ou INVESTIMENTO?],'Tabelas auxiliares'!$B$225)</f>
        <v>0</v>
      </c>
      <c r="G29" s="48">
        <f t="shared" si="2"/>
        <v>110000</v>
      </c>
      <c r="H29" s="25">
        <f>SUMIFS('1. Pré-Empenhos'!$S$4:$S$320,'1. Pré-Empenhos'!$D$4:$D$320,'Saldos CUSTEIO AEO LOA 24'!B29,'1. Pré-Empenhos'!$R$4:$R$320,'Tabelas auxiliares'!$B$225)</f>
        <v>0</v>
      </c>
      <c r="I29" s="10">
        <f>SUMIFS('2. Empenho LOA 2024'!$AA$4:$AA$1676,'2. Empenho LOA 2024'!$D$4:$D$1676,'Saldos CUSTEIO AEO LOA 24'!B29,'2. Empenho LOA 2024'!$Z$4:$Z$1676,'Tabelas auxiliares'!$B$225)</f>
        <v>0</v>
      </c>
      <c r="J29" s="20">
        <f t="shared" si="1"/>
        <v>110000</v>
      </c>
    </row>
    <row r="30" spans="1:10" x14ac:dyDescent="0.25">
      <c r="A30" t="s">
        <v>298</v>
      </c>
      <c r="B30" s="21" t="s">
        <v>44</v>
      </c>
      <c r="C30" s="21" t="s">
        <v>45</v>
      </c>
      <c r="D30" s="49">
        <f>IFERROR(VLOOKUP($B30,'Orçamento Distribuído'!$A$3:$I$45,9,FALSE),0)</f>
        <v>150000</v>
      </c>
      <c r="E30" s="40">
        <f>SUMIFS(Tabela1[VALOR],Tabela1[DE (ÁREA / ORIGEM)],'Saldos CUSTEIO AEO LOA 24'!A30,Tabela1[CUSTEIO ou INVESTIMENTO?],'Tabelas auxiliares'!$B$225)</f>
        <v>0</v>
      </c>
      <c r="F30" s="41">
        <f>SUMIFS(Tabela1[VALOR],Tabela1[PARA (ÁREA / DESTINO)],'Saldos CUSTEIO AEO LOA 24'!A30,Tabela1[CUSTEIO ou INVESTIMENTO?],'Tabelas auxiliares'!$B$225)</f>
        <v>0</v>
      </c>
      <c r="G30" s="48">
        <f t="shared" si="2"/>
        <v>150000</v>
      </c>
      <c r="H30" s="25">
        <f>SUMIFS('1. Pré-Empenhos'!$S$4:$S$320,'1. Pré-Empenhos'!$D$4:$D$320,'Saldos CUSTEIO AEO LOA 24'!B30,'1. Pré-Empenhos'!$R$4:$R$320,'Tabelas auxiliares'!$B$225)</f>
        <v>0</v>
      </c>
      <c r="I30" s="10">
        <f>SUMIFS('2. Empenho LOA 2024'!$AA$4:$AA$1676,'2. Empenho LOA 2024'!$D$4:$D$1676,'Saldos CUSTEIO AEO LOA 24'!B30,'2. Empenho LOA 2024'!$Z$4:$Z$1676,'Tabelas auxiliares'!$B$225)</f>
        <v>0</v>
      </c>
      <c r="J30" s="20">
        <f t="shared" si="1"/>
        <v>150000</v>
      </c>
    </row>
    <row r="31" spans="1:10" x14ac:dyDescent="0.25">
      <c r="A31" t="s">
        <v>299</v>
      </c>
      <c r="B31" s="21" t="s">
        <v>171</v>
      </c>
      <c r="C31" s="21" t="s">
        <v>168</v>
      </c>
      <c r="D31" s="49">
        <f>IFERROR(VLOOKUP($B31,'Orçamento Distribuído'!$A$3:$I$45,9,FALSE),0)</f>
        <v>0</v>
      </c>
      <c r="E31" s="40">
        <f>SUMIFS(Tabela1[VALOR],Tabela1[DE (ÁREA / ORIGEM)],'Saldos CUSTEIO AEO LOA 24'!A31,Tabela1[CUSTEIO ou INVESTIMENTO?],'Tabelas auxiliares'!$B$225)</f>
        <v>0</v>
      </c>
      <c r="F31" s="41">
        <f>SUMIFS(Tabela1[VALOR],Tabela1[PARA (ÁREA / DESTINO)],'Saldos CUSTEIO AEO LOA 24'!A31,Tabela1[CUSTEIO ou INVESTIMENTO?],'Tabelas auxiliares'!$B$225)+SUMIFS('Distribuição TRI'!$N$2:$N$10,'Distribuição TRI'!$J$2:$J$10,'Saldos CUSTEIO AEO LOA 24'!B31)</f>
        <v>0</v>
      </c>
      <c r="G31" s="48">
        <f t="shared" si="2"/>
        <v>0</v>
      </c>
      <c r="H31" s="25">
        <f>SUMIFS('1. Pré-Empenhos'!$S$4:$S$320,'1. Pré-Empenhos'!$D$4:$D$320,'Saldos CUSTEIO AEO LOA 24'!B31,'1. Pré-Empenhos'!$R$4:$R$320,'Tabelas auxiliares'!$B$225)</f>
        <v>0</v>
      </c>
      <c r="I31" s="10">
        <f>SUMIFS('2. Empenho LOA 2024'!$AA$4:$AA$1676,'2. Empenho LOA 2024'!$D$4:$D$1676,'Saldos CUSTEIO AEO LOA 24'!B31,'2. Empenho LOA 2024'!$Z$4:$Z$1676,'Tabelas auxiliares'!$B$225)</f>
        <v>0</v>
      </c>
      <c r="J31" s="20">
        <f t="shared" si="1"/>
        <v>0</v>
      </c>
    </row>
    <row r="32" spans="1:10" x14ac:dyDescent="0.25">
      <c r="A32" t="s">
        <v>300</v>
      </c>
      <c r="B32" s="21" t="s">
        <v>269</v>
      </c>
      <c r="C32" s="21" t="s">
        <v>270</v>
      </c>
      <c r="D32" s="49">
        <f>IFERROR(VLOOKUP($B32,'Orçamento Distribuído'!$A$3:$I$45,9,FALSE),0)</f>
        <v>0</v>
      </c>
      <c r="E32" s="40">
        <f>SUMIFS(Tabela1[VALOR],Tabela1[DE (ÁREA / ORIGEM)],'Saldos CUSTEIO AEO LOA 24'!A32,Tabela1[CUSTEIO ou INVESTIMENTO?],'Tabelas auxiliares'!$B$225)</f>
        <v>0</v>
      </c>
      <c r="F32" s="41">
        <f>SUMIFS(Tabela1[VALOR],Tabela1[PARA (ÁREA / DESTINO)],'Saldos CUSTEIO AEO LOA 24'!A32,Tabela1[CUSTEIO ou INVESTIMENTO?],'Tabelas auxiliares'!$B$225)</f>
        <v>0</v>
      </c>
      <c r="G32" s="48">
        <f t="shared" si="2"/>
        <v>0</v>
      </c>
      <c r="H32" s="25">
        <f>SUMIFS('1. Pré-Empenhos'!$S$4:$S$320,'1. Pré-Empenhos'!$D$4:$D$320,'Saldos CUSTEIO AEO LOA 24'!B32,'1. Pré-Empenhos'!$R$4:$R$320,'Tabelas auxiliares'!$B$225)</f>
        <v>0</v>
      </c>
      <c r="I32" s="10">
        <f>SUMIFS('2. Empenho LOA 2024'!$AA$4:$AA$1676,'2. Empenho LOA 2024'!$D$4:$D$1676,'Saldos CUSTEIO AEO LOA 24'!B32,'2. Empenho LOA 2024'!$Z$4:$Z$1676,'Tabelas auxiliares'!$B$225)</f>
        <v>0</v>
      </c>
      <c r="J32" s="20">
        <f t="shared" ref="J32" si="5">G32-H32-I32</f>
        <v>0</v>
      </c>
    </row>
    <row r="33" spans="1:10" ht="30" x14ac:dyDescent="0.25">
      <c r="A33" t="s">
        <v>301</v>
      </c>
      <c r="B33" s="21" t="s">
        <v>46</v>
      </c>
      <c r="C33" s="21" t="s">
        <v>47</v>
      </c>
      <c r="D33" s="49">
        <f>IFERROR(VLOOKUP($B33,'Orçamento Distribuído'!$A$3:$I$45,9,FALSE),0)</f>
        <v>1150000</v>
      </c>
      <c r="E33" s="40">
        <f>SUMIFS(Tabela1[VALOR],Tabela1[DE (ÁREA / ORIGEM)],'Saldos CUSTEIO AEO LOA 24'!A33,Tabela1[CUSTEIO ou INVESTIMENTO?],'Tabelas auxiliares'!$B$225)</f>
        <v>0</v>
      </c>
      <c r="F33" s="41">
        <f>SUMIFS(Tabela1[VALOR],Tabela1[PARA (ÁREA / DESTINO)],'Saldos CUSTEIO AEO LOA 24'!A33,Tabela1[CUSTEIO ou INVESTIMENTO?],'Tabelas auxiliares'!$B$225)</f>
        <v>0</v>
      </c>
      <c r="G33" s="48">
        <f t="shared" si="2"/>
        <v>1150000</v>
      </c>
      <c r="H33" s="25">
        <f>SUMIFS('1. Pré-Empenhos'!$S$4:$S$320,'1. Pré-Empenhos'!$D$4:$D$320,'Saldos CUSTEIO AEO LOA 24'!B33,'1. Pré-Empenhos'!$R$4:$R$320,'Tabelas auxiliares'!$B$225)</f>
        <v>0</v>
      </c>
      <c r="I33" s="10">
        <f>SUMIFS('2. Empenho LOA 2024'!$AA$4:$AA$1676,'2. Empenho LOA 2024'!$D$4:$D$1676,'Saldos CUSTEIO AEO LOA 24'!B33,'2. Empenho LOA 2024'!$Z$4:$Z$1676,'Tabelas auxiliares'!$B$225)</f>
        <v>17680</v>
      </c>
      <c r="J33" s="20">
        <f t="shared" si="1"/>
        <v>1132320</v>
      </c>
    </row>
    <row r="34" spans="1:10" x14ac:dyDescent="0.25">
      <c r="A34" t="s">
        <v>302</v>
      </c>
      <c r="B34" s="21" t="s">
        <v>172</v>
      </c>
      <c r="C34" s="21" t="s">
        <v>173</v>
      </c>
      <c r="D34" s="49">
        <f>IFERROR(VLOOKUP($B34,'Orçamento Distribuído'!$A$3:$I$45,9,FALSE),0)</f>
        <v>0</v>
      </c>
      <c r="E34" s="40">
        <f>SUMIFS(Tabela1[VALOR],Tabela1[DE (ÁREA / ORIGEM)],'Saldos CUSTEIO AEO LOA 24'!A34,Tabela1[CUSTEIO ou INVESTIMENTO?],'Tabelas auxiliares'!$B$225)</f>
        <v>0</v>
      </c>
      <c r="F34" s="41">
        <f>SUMIFS(Tabela1[VALOR],Tabela1[PARA (ÁREA / DESTINO)],'Saldos CUSTEIO AEO LOA 24'!A34,Tabela1[CUSTEIO ou INVESTIMENTO?],'Tabelas auxiliares'!$B$225)+SUMIFS('Distribuição TRI'!$N$2:$N$10,'Distribuição TRI'!$J$2:$J$10,'Saldos CUSTEIO AEO LOA 24'!B34)</f>
        <v>0</v>
      </c>
      <c r="G34" s="48">
        <f t="shared" si="2"/>
        <v>0</v>
      </c>
      <c r="H34" s="25">
        <f>SUMIFS('1. Pré-Empenhos'!$S$4:$S$320,'1. Pré-Empenhos'!$D$4:$D$320,'Saldos CUSTEIO AEO LOA 24'!B34,'1. Pré-Empenhos'!$R$4:$R$320,'Tabelas auxiliares'!$B$225)</f>
        <v>0</v>
      </c>
      <c r="I34" s="10">
        <f>SUMIFS('2. Empenho LOA 2024'!$AA$4:$AA$1676,'2. Empenho LOA 2024'!$D$4:$D$1676,'Saldos CUSTEIO AEO LOA 24'!B34,'2. Empenho LOA 2024'!$Z$4:$Z$1676,'Tabelas auxiliares'!$B$225)</f>
        <v>0</v>
      </c>
      <c r="J34" s="20">
        <f t="shared" si="1"/>
        <v>0</v>
      </c>
    </row>
    <row r="35" spans="1:10" ht="30" x14ac:dyDescent="0.25">
      <c r="A35" t="s">
        <v>303</v>
      </c>
      <c r="B35" s="21" t="s">
        <v>48</v>
      </c>
      <c r="C35" s="21" t="s">
        <v>49</v>
      </c>
      <c r="D35" s="49">
        <f>IFERROR(VLOOKUP($B35,'Orçamento Distribuído'!$A$3:$I$45,9,FALSE),0)</f>
        <v>1750000</v>
      </c>
      <c r="E35" s="40">
        <f>SUMIFS(Tabela1[VALOR],Tabela1[DE (ÁREA / ORIGEM)],'Saldos CUSTEIO AEO LOA 24'!A35,Tabela1[CUSTEIO ou INVESTIMENTO?],'Tabelas auxiliares'!$B$225)</f>
        <v>0</v>
      </c>
      <c r="F35" s="41">
        <f>SUMIFS(Tabela1[VALOR],Tabela1[PARA (ÁREA / DESTINO)],'Saldos CUSTEIO AEO LOA 24'!A35,Tabela1[CUSTEIO ou INVESTIMENTO?],'Tabelas auxiliares'!$B$225)</f>
        <v>0</v>
      </c>
      <c r="G35" s="48">
        <f t="shared" si="2"/>
        <v>1750000</v>
      </c>
      <c r="H35" s="25">
        <f>SUMIFS('1. Pré-Empenhos'!$S$4:$S$320,'1. Pré-Empenhos'!$D$4:$D$320,'Saldos CUSTEIO AEO LOA 24'!B35,'1. Pré-Empenhos'!$R$4:$R$320,'Tabelas auxiliares'!$B$225)</f>
        <v>0</v>
      </c>
      <c r="I35" s="10">
        <f>SUMIFS('2. Empenho LOA 2024'!$AA$4:$AA$1676,'2. Empenho LOA 2024'!$D$4:$D$1676,'Saldos CUSTEIO AEO LOA 24'!B35,'2. Empenho LOA 2024'!$Z$4:$Z$1676,'Tabelas auxiliares'!$B$225)</f>
        <v>19200</v>
      </c>
      <c r="J35" s="20">
        <f t="shared" si="1"/>
        <v>1730800</v>
      </c>
    </row>
    <row r="36" spans="1:10" x14ac:dyDescent="0.25">
      <c r="A36" t="s">
        <v>304</v>
      </c>
      <c r="B36" s="21" t="s">
        <v>50</v>
      </c>
      <c r="C36" s="21" t="s">
        <v>51</v>
      </c>
      <c r="D36" s="49">
        <f>IFERROR(VLOOKUP($B36,'Orçamento Distribuído'!$A$3:$I$45,9,FALSE),0)</f>
        <v>60000</v>
      </c>
      <c r="E36" s="40">
        <f>SUMIFS(Tabela1[VALOR],Tabela1[DE (ÁREA / ORIGEM)],'Saldos CUSTEIO AEO LOA 24'!A36,Tabela1[CUSTEIO ou INVESTIMENTO?],'Tabelas auxiliares'!$B$225)</f>
        <v>2000</v>
      </c>
      <c r="F36" s="41">
        <f>SUMIFS(Tabela1[VALOR],Tabela1[PARA (ÁREA / DESTINO)],'Saldos CUSTEIO AEO LOA 24'!A36,Tabela1[CUSTEIO ou INVESTIMENTO?],'Tabelas auxiliares'!$B$225)</f>
        <v>0</v>
      </c>
      <c r="G36" s="48">
        <f t="shared" si="2"/>
        <v>58000</v>
      </c>
      <c r="H36" s="25">
        <f>SUMIFS('1. Pré-Empenhos'!$S$4:$S$320,'1. Pré-Empenhos'!$D$4:$D$320,'Saldos CUSTEIO AEO LOA 24'!B36,'1. Pré-Empenhos'!$R$4:$R$320,'Tabelas auxiliares'!$B$225)</f>
        <v>0</v>
      </c>
      <c r="I36" s="10">
        <f>SUMIFS('2. Empenho LOA 2024'!$AA$4:$AA$1676,'2. Empenho LOA 2024'!$D$4:$D$1676,'Saldos CUSTEIO AEO LOA 24'!B36,'2. Empenho LOA 2024'!$Z$4:$Z$1676,'Tabelas auxiliares'!$B$225)</f>
        <v>0</v>
      </c>
      <c r="J36" s="20">
        <f t="shared" si="1"/>
        <v>58000</v>
      </c>
    </row>
    <row r="37" spans="1:10" ht="30" x14ac:dyDescent="0.25">
      <c r="A37" t="s">
        <v>305</v>
      </c>
      <c r="B37" s="21" t="s">
        <v>52</v>
      </c>
      <c r="C37" s="21" t="s">
        <v>53</v>
      </c>
      <c r="D37" s="49">
        <f>IFERROR(VLOOKUP($B37,'Orçamento Distribuído'!$A$3:$I$45,9,FALSE),0)</f>
        <v>250000</v>
      </c>
      <c r="E37" s="40">
        <f>SUMIFS(Tabela1[VALOR],Tabela1[DE (ÁREA / ORIGEM)],'Saldos CUSTEIO AEO LOA 24'!A37,Tabela1[CUSTEIO ou INVESTIMENTO?],'Tabelas auxiliares'!$B$225)</f>
        <v>0</v>
      </c>
      <c r="F37" s="41">
        <f>SUMIFS(Tabela1[VALOR],Tabela1[PARA (ÁREA / DESTINO)],'Saldos CUSTEIO AEO LOA 24'!A37,Tabela1[CUSTEIO ou INVESTIMENTO?],'Tabelas auxiliares'!$B$225)</f>
        <v>0</v>
      </c>
      <c r="G37" s="48">
        <f t="shared" si="2"/>
        <v>250000</v>
      </c>
      <c r="H37" s="25">
        <f>SUMIFS('1. Pré-Empenhos'!$S$4:$S$320,'1. Pré-Empenhos'!$D$4:$D$320,'Saldos CUSTEIO AEO LOA 24'!B37,'1. Pré-Empenhos'!$R$4:$R$320,'Tabelas auxiliares'!$B$225)</f>
        <v>0</v>
      </c>
      <c r="I37" s="10">
        <f>SUMIFS('2. Empenho LOA 2024'!$AA$4:$AA$1676,'2. Empenho LOA 2024'!$D$4:$D$1676,'Saldos CUSTEIO AEO LOA 24'!B37,'2. Empenho LOA 2024'!$Z$4:$Z$1676,'Tabelas auxiliares'!$B$225)</f>
        <v>0</v>
      </c>
      <c r="J37" s="20">
        <f t="shared" si="1"/>
        <v>250000</v>
      </c>
    </row>
    <row r="38" spans="1:10" x14ac:dyDescent="0.25">
      <c r="A38" t="s">
        <v>306</v>
      </c>
      <c r="B38" s="21" t="s">
        <v>165</v>
      </c>
      <c r="C38" s="21" t="s">
        <v>174</v>
      </c>
      <c r="D38" s="49">
        <f>IFERROR(VLOOKUP($B38,'Orçamento Distribuído'!$A$3:$I$45,9,FALSE),0)</f>
        <v>0</v>
      </c>
      <c r="E38" s="40">
        <f>SUMIFS(Tabela1[VALOR],Tabela1[DE (ÁREA / ORIGEM)],'Saldos CUSTEIO AEO LOA 24'!A38,Tabela1[CUSTEIO ou INVESTIMENTO?],'Tabelas auxiliares'!$B$225)</f>
        <v>0</v>
      </c>
      <c r="F38" s="41">
        <f>SUMIFS(Tabela1[VALOR],Tabela1[PARA (ÁREA / DESTINO)],'Saldos CUSTEIO AEO LOA 24'!A38,Tabela1[CUSTEIO ou INVESTIMENTO?],'Tabelas auxiliares'!$B$225)+SUMIFS('Distribuição TRI'!$N$2:$N$10,'Distribuição TRI'!$J$2:$J$10,'Saldos CUSTEIO AEO LOA 24'!B38)</f>
        <v>0</v>
      </c>
      <c r="G38" s="48">
        <f t="shared" si="2"/>
        <v>0</v>
      </c>
      <c r="H38" s="25">
        <f>SUMIFS('1. Pré-Empenhos'!$S$4:$S$320,'1. Pré-Empenhos'!$D$4:$D$320,'Saldos CUSTEIO AEO LOA 24'!B38,'1. Pré-Empenhos'!$R$4:$R$320,'Tabelas auxiliares'!$B$225)</f>
        <v>0</v>
      </c>
      <c r="I38" s="10">
        <f>SUMIFS('2. Empenho LOA 2024'!$AA$4:$AA$1676,'2. Empenho LOA 2024'!$D$4:$D$1676,'Saldos CUSTEIO AEO LOA 24'!B38,'2. Empenho LOA 2024'!$Z$4:$Z$1676,'Tabelas auxiliares'!$B$225)</f>
        <v>0</v>
      </c>
      <c r="J38" s="20">
        <f t="shared" si="1"/>
        <v>0</v>
      </c>
    </row>
    <row r="39" spans="1:10" ht="30" x14ac:dyDescent="0.25">
      <c r="A39" t="s">
        <v>307</v>
      </c>
      <c r="B39" s="21" t="s">
        <v>54</v>
      </c>
      <c r="C39" s="21" t="s">
        <v>55</v>
      </c>
      <c r="D39" s="49">
        <f>IFERROR(VLOOKUP($B39,'Orçamento Distribuído'!$A$3:$I$45,9,FALSE),0)</f>
        <v>215000</v>
      </c>
      <c r="E39" s="40">
        <f>SUMIFS(Tabela1[VALOR],Tabela1[DE (ÁREA / ORIGEM)],'Saldos CUSTEIO AEO LOA 24'!A39,Tabela1[CUSTEIO ou INVESTIMENTO?],'Tabelas auxiliares'!$B$225)</f>
        <v>0</v>
      </c>
      <c r="F39" s="41">
        <f>SUMIFS(Tabela1[VALOR],Tabela1[PARA (ÁREA / DESTINO)],'Saldos CUSTEIO AEO LOA 24'!A39,Tabela1[CUSTEIO ou INVESTIMENTO?],'Tabelas auxiliares'!$B$225)</f>
        <v>0</v>
      </c>
      <c r="G39" s="48">
        <f t="shared" si="2"/>
        <v>215000</v>
      </c>
      <c r="H39" s="25">
        <f>SUMIFS('1. Pré-Empenhos'!$S$4:$S$320,'1. Pré-Empenhos'!$D$4:$D$320,'Saldos CUSTEIO AEO LOA 24'!B39,'1. Pré-Empenhos'!$R$4:$R$320,'Tabelas auxiliares'!$B$225)</f>
        <v>0</v>
      </c>
      <c r="I39" s="10">
        <f>SUMIFS('2. Empenho LOA 2024'!$AA$4:$AA$1676,'2. Empenho LOA 2024'!$D$4:$D$1676,'Saldos CUSTEIO AEO LOA 24'!B39,'2. Empenho LOA 2024'!$Z$4:$Z$1676,'Tabelas auxiliares'!$B$225)</f>
        <v>26148.13</v>
      </c>
      <c r="J39" s="20">
        <f t="shared" si="1"/>
        <v>188851.87</v>
      </c>
    </row>
    <row r="40" spans="1:10" x14ac:dyDescent="0.25">
      <c r="A40" t="s">
        <v>308</v>
      </c>
      <c r="B40" s="21" t="s">
        <v>56</v>
      </c>
      <c r="C40" s="21" t="s">
        <v>57</v>
      </c>
      <c r="D40" s="49">
        <f>IFERROR(VLOOKUP($B40,'Orçamento Distribuído'!$A$3:$I$45,9,FALSE),0)</f>
        <v>350000</v>
      </c>
      <c r="E40" s="40">
        <f>SUMIFS(Tabela1[VALOR],Tabela1[DE (ÁREA / ORIGEM)],'Saldos CUSTEIO AEO LOA 24'!A40,Tabela1[CUSTEIO ou INVESTIMENTO?],'Tabelas auxiliares'!$B$225)</f>
        <v>0</v>
      </c>
      <c r="F40" s="41">
        <f>SUMIFS(Tabela1[VALOR],Tabela1[PARA (ÁREA / DESTINO)],'Saldos CUSTEIO AEO LOA 24'!A40,Tabela1[CUSTEIO ou INVESTIMENTO?],'Tabelas auxiliares'!$B$225)</f>
        <v>0</v>
      </c>
      <c r="G40" s="48">
        <f t="shared" si="2"/>
        <v>350000</v>
      </c>
      <c r="H40" s="25">
        <f>SUMIFS('1. Pré-Empenhos'!$S$4:$S$320,'1. Pré-Empenhos'!$D$4:$D$320,'Saldos CUSTEIO AEO LOA 24'!B40,'1. Pré-Empenhos'!$R$4:$R$320,'Tabelas auxiliares'!$B$225)</f>
        <v>0</v>
      </c>
      <c r="I40" s="10">
        <f>SUMIFS('2. Empenho LOA 2024'!$AA$4:$AA$1676,'2. Empenho LOA 2024'!$D$4:$D$1676,'Saldos CUSTEIO AEO LOA 24'!B40,'2. Empenho LOA 2024'!$Z$4:$Z$1676,'Tabelas auxiliares'!$B$225)</f>
        <v>0</v>
      </c>
      <c r="J40" s="20">
        <f t="shared" si="1"/>
        <v>350000</v>
      </c>
    </row>
    <row r="41" spans="1:10" ht="30" x14ac:dyDescent="0.25">
      <c r="A41" t="s">
        <v>309</v>
      </c>
      <c r="B41" s="21" t="s">
        <v>58</v>
      </c>
      <c r="C41" s="21" t="s">
        <v>59</v>
      </c>
      <c r="D41" s="49">
        <f>IFERROR(VLOOKUP($B41,'Orçamento Distribuído'!$A$3:$I$45,9,FALSE),0)</f>
        <v>8000</v>
      </c>
      <c r="E41" s="40">
        <f>SUMIFS(Tabela1[VALOR],Tabela1[DE (ÁREA / ORIGEM)],'Saldos CUSTEIO AEO LOA 24'!A41,Tabela1[CUSTEIO ou INVESTIMENTO?],'Tabelas auxiliares'!$B$225)</f>
        <v>0</v>
      </c>
      <c r="F41" s="41">
        <f>SUMIFS(Tabela1[VALOR],Tabela1[PARA (ÁREA / DESTINO)],'Saldos CUSTEIO AEO LOA 24'!A41,Tabela1[CUSTEIO ou INVESTIMENTO?],'Tabelas auxiliares'!$B$225)</f>
        <v>0</v>
      </c>
      <c r="G41" s="48">
        <f t="shared" si="2"/>
        <v>8000</v>
      </c>
      <c r="H41" s="25">
        <f>SUMIFS('1. Pré-Empenhos'!$S$4:$S$320,'1. Pré-Empenhos'!$D$4:$D$320,'Saldos CUSTEIO AEO LOA 24'!B41,'1. Pré-Empenhos'!$R$4:$R$320,'Tabelas auxiliares'!$B$225)</f>
        <v>0</v>
      </c>
      <c r="I41" s="10">
        <f>SUMIFS('2. Empenho LOA 2024'!$AA$4:$AA$1676,'2. Empenho LOA 2024'!$D$4:$D$1676,'Saldos CUSTEIO AEO LOA 24'!B41,'2. Empenho LOA 2024'!$Z$4:$Z$1676,'Tabelas auxiliares'!$B$225)</f>
        <v>10000</v>
      </c>
      <c r="J41" s="20">
        <f t="shared" si="1"/>
        <v>-2000</v>
      </c>
    </row>
    <row r="42" spans="1:10" x14ac:dyDescent="0.25">
      <c r="A42" t="s">
        <v>310</v>
      </c>
      <c r="B42" s="21" t="s">
        <v>62</v>
      </c>
      <c r="C42" s="21" t="s">
        <v>63</v>
      </c>
      <c r="D42" s="49">
        <f>IFERROR(VLOOKUP($B42,'Orçamento Distribuído'!$A$3:$I$45,9,FALSE),0)</f>
        <v>10010142</v>
      </c>
      <c r="E42" s="40">
        <f>SUMIFS(Tabela1[VALOR],Tabela1[DE (ÁREA / ORIGEM)],'Saldos CUSTEIO AEO LOA 24'!A42,Tabela1[CUSTEIO ou INVESTIMENTO?],'Tabelas auxiliares'!$B$225)</f>
        <v>0</v>
      </c>
      <c r="F42" s="41">
        <f>SUMIFS(Tabela1[VALOR],Tabela1[PARA (ÁREA / DESTINO)],'Saldos CUSTEIO AEO LOA 24'!A42,Tabela1[CUSTEIO ou INVESTIMENTO?],'Tabelas auxiliares'!$B$225)</f>
        <v>0</v>
      </c>
      <c r="G42" s="48">
        <f t="shared" ref="G42:G60" si="6">D42-E42+F42</f>
        <v>10010142</v>
      </c>
      <c r="H42" s="25">
        <f>SUMIFS('1. Pré-Empenhos'!$S$4:$S$320,'1. Pré-Empenhos'!$D$4:$D$320,'Saldos CUSTEIO AEO LOA 24'!B42,'1. Pré-Empenhos'!$R$4:$R$320,'Tabelas auxiliares'!$B$225)</f>
        <v>0</v>
      </c>
      <c r="I42" s="10">
        <f>SUMIFS('2. Empenho LOA 2024'!$AA$4:$AA$1676,'2. Empenho LOA 2024'!$D$4:$D$1676,'Saldos CUSTEIO AEO LOA 24'!B42,'2. Empenho LOA 2024'!$Z$4:$Z$1676,'Tabelas auxiliares'!$B$225)</f>
        <v>18200</v>
      </c>
      <c r="J42" s="20">
        <f t="shared" si="1"/>
        <v>9991942</v>
      </c>
    </row>
    <row r="43" spans="1:10" ht="30" x14ac:dyDescent="0.25">
      <c r="A43" t="s">
        <v>311</v>
      </c>
      <c r="B43" s="21" t="s">
        <v>60</v>
      </c>
      <c r="C43" s="21" t="s">
        <v>61</v>
      </c>
      <c r="D43" s="49">
        <f>IFERROR(VLOOKUP($B43,'Orçamento Distribuído'!$A$3:$I$45,9,FALSE),0)</f>
        <v>5000000</v>
      </c>
      <c r="E43" s="40">
        <f>SUMIFS(Tabela1[VALOR],Tabela1[DE (ÁREA / ORIGEM)],'Saldos CUSTEIO AEO LOA 24'!A43,Tabela1[CUSTEIO ou INVESTIMENTO?],'Tabelas auxiliares'!$B$225)</f>
        <v>0</v>
      </c>
      <c r="F43" s="41">
        <f>SUMIFS(Tabela1[VALOR],Tabela1[PARA (ÁREA / DESTINO)],'Saldos CUSTEIO AEO LOA 24'!A43,Tabela1[CUSTEIO ou INVESTIMENTO?],'Tabelas auxiliares'!$B$225)</f>
        <v>0</v>
      </c>
      <c r="G43" s="48">
        <f t="shared" si="6"/>
        <v>5000000</v>
      </c>
      <c r="H43" s="25">
        <f>SUMIFS('1. Pré-Empenhos'!$S$4:$S$320,'1. Pré-Empenhos'!$D$4:$D$320,'Saldos CUSTEIO AEO LOA 24'!B43,'1. Pré-Empenhos'!$R$4:$R$320,'Tabelas auxiliares'!$B$225)</f>
        <v>0</v>
      </c>
      <c r="I43" s="10">
        <f>SUMIFS('2. Empenho LOA 2024'!$AA$4:$AA$1676,'2. Empenho LOA 2024'!$D$4:$D$1676,'Saldos CUSTEIO AEO LOA 24'!B43,'2. Empenho LOA 2024'!$Z$4:$Z$1676,'Tabelas auxiliares'!$B$225)</f>
        <v>260000</v>
      </c>
      <c r="J43" s="20">
        <f t="shared" si="1"/>
        <v>4740000</v>
      </c>
    </row>
    <row r="44" spans="1:10" x14ac:dyDescent="0.25">
      <c r="A44" t="s">
        <v>312</v>
      </c>
      <c r="B44" s="21" t="s">
        <v>175</v>
      </c>
      <c r="C44" s="21" t="s">
        <v>176</v>
      </c>
      <c r="D44" s="49">
        <f>IFERROR(VLOOKUP($B44,'Orçamento Distribuído'!$A$3:$I$45,9,FALSE),0)</f>
        <v>0</v>
      </c>
      <c r="E44" s="40">
        <f>SUMIFS(Tabela1[VALOR],Tabela1[DE (ÁREA / ORIGEM)],'Saldos CUSTEIO AEO LOA 24'!A44,Tabela1[CUSTEIO ou INVESTIMENTO?],'Tabelas auxiliares'!$B$225)</f>
        <v>0</v>
      </c>
      <c r="F44" s="41">
        <f>SUMIFS(Tabela1[VALOR],Tabela1[PARA (ÁREA / DESTINO)],'Saldos CUSTEIO AEO LOA 24'!A44,Tabela1[CUSTEIO ou INVESTIMENTO?],'Tabelas auxiliares'!$B$225)+SUMIFS('Distribuição TRI'!$N$2:$N$10,'Distribuição TRI'!$J$2:$J$10,'Saldos CUSTEIO AEO LOA 24'!B44)</f>
        <v>0</v>
      </c>
      <c r="G44" s="48">
        <f t="shared" si="6"/>
        <v>0</v>
      </c>
      <c r="H44" s="25">
        <f>SUMIFS('1. Pré-Empenhos'!$S$4:$S$320,'1. Pré-Empenhos'!$D$4:$D$320,'Saldos CUSTEIO AEO LOA 24'!B44,'1. Pré-Empenhos'!$R$4:$R$320,'Tabelas auxiliares'!$B$225)</f>
        <v>0</v>
      </c>
      <c r="I44" s="10">
        <f>SUMIFS('2. Empenho LOA 2024'!$AA$4:$AA$1676,'2. Empenho LOA 2024'!$D$4:$D$1676,'Saldos CUSTEIO AEO LOA 24'!B44,'2. Empenho LOA 2024'!$Z$4:$Z$1676,'Tabelas auxiliares'!$B$225)</f>
        <v>0</v>
      </c>
      <c r="J44" s="20">
        <f t="shared" si="1"/>
        <v>0</v>
      </c>
    </row>
    <row r="45" spans="1:10" ht="30" x14ac:dyDescent="0.25">
      <c r="A45" t="s">
        <v>313</v>
      </c>
      <c r="B45" s="21" t="s">
        <v>64</v>
      </c>
      <c r="C45" s="21" t="s">
        <v>65</v>
      </c>
      <c r="D45" s="49">
        <f>IFERROR(VLOOKUP($B45,'Orçamento Distribuído'!$A$3:$I$45,9,FALSE),0)</f>
        <v>350000</v>
      </c>
      <c r="E45" s="40">
        <f>SUMIFS(Tabela1[VALOR],Tabela1[DE (ÁREA / ORIGEM)],'Saldos CUSTEIO AEO LOA 24'!A45,Tabela1[CUSTEIO ou INVESTIMENTO?],'Tabelas auxiliares'!$B$225)</f>
        <v>0</v>
      </c>
      <c r="F45" s="41">
        <f>SUMIFS(Tabela1[VALOR],Tabela1[PARA (ÁREA / DESTINO)],'Saldos CUSTEIO AEO LOA 24'!A45,Tabela1[CUSTEIO ou INVESTIMENTO?],'Tabelas auxiliares'!$B$225)</f>
        <v>0</v>
      </c>
      <c r="G45" s="48">
        <f t="shared" si="6"/>
        <v>350000</v>
      </c>
      <c r="H45" s="25">
        <f>SUMIFS('1. Pré-Empenhos'!$S$4:$S$320,'1. Pré-Empenhos'!$D$4:$D$320,'Saldos CUSTEIO AEO LOA 24'!B45,'1. Pré-Empenhos'!$R$4:$R$320,'Tabelas auxiliares'!$B$225)</f>
        <v>0</v>
      </c>
      <c r="I45" s="10">
        <f>SUMIFS('2. Empenho LOA 2024'!$AA$4:$AA$1676,'2. Empenho LOA 2024'!$D$4:$D$1676,'Saldos CUSTEIO AEO LOA 24'!B45,'2. Empenho LOA 2024'!$Z$4:$Z$1676,'Tabelas auxiliares'!$B$225)</f>
        <v>29455.48</v>
      </c>
      <c r="J45" s="20">
        <f t="shared" si="1"/>
        <v>320544.52</v>
      </c>
    </row>
    <row r="46" spans="1:10" ht="30" x14ac:dyDescent="0.25">
      <c r="A46" t="s">
        <v>314</v>
      </c>
      <c r="B46" s="21" t="s">
        <v>66</v>
      </c>
      <c r="C46" s="21" t="s">
        <v>67</v>
      </c>
      <c r="D46" s="49">
        <f>IFERROR(VLOOKUP($B46,'Orçamento Distribuído'!$A$3:$I$45,9,FALSE),0)</f>
        <v>3500000</v>
      </c>
      <c r="E46" s="40">
        <f>SUMIFS(Tabela1[VALOR],Tabela1[DE (ÁREA / ORIGEM)],'Saldos CUSTEIO AEO LOA 24'!A46,Tabela1[CUSTEIO ou INVESTIMENTO?],'Tabelas auxiliares'!$B$225)</f>
        <v>0</v>
      </c>
      <c r="F46" s="41">
        <f>SUMIFS(Tabela1[VALOR],Tabela1[PARA (ÁREA / DESTINO)],'Saldos CUSTEIO AEO LOA 24'!A46,Tabela1[CUSTEIO ou INVESTIMENTO?],'Tabelas auxiliares'!$B$225)</f>
        <v>0</v>
      </c>
      <c r="G46" s="48">
        <f t="shared" si="6"/>
        <v>3500000</v>
      </c>
      <c r="H46" s="25">
        <f>SUMIFS('1. Pré-Empenhos'!$S$4:$S$320,'1. Pré-Empenhos'!$D$4:$D$320,'Saldos CUSTEIO AEO LOA 24'!B46,'1. Pré-Empenhos'!$R$4:$R$320,'Tabelas auxiliares'!$B$225)</f>
        <v>0</v>
      </c>
      <c r="I46" s="10">
        <f>SUMIFS('2. Empenho LOA 2024'!$AA$4:$AA$1676,'2. Empenho LOA 2024'!$D$4:$D$1676,'Saldos CUSTEIO AEO LOA 24'!B46,'2. Empenho LOA 2024'!$Z$4:$Z$1676,'Tabelas auxiliares'!$B$225)</f>
        <v>0</v>
      </c>
      <c r="J46" s="20">
        <f t="shared" si="1"/>
        <v>3500000</v>
      </c>
    </row>
    <row r="47" spans="1:10" x14ac:dyDescent="0.25">
      <c r="A47" t="s">
        <v>315</v>
      </c>
      <c r="B47" s="21" t="s">
        <v>177</v>
      </c>
      <c r="C47" s="21" t="s">
        <v>178</v>
      </c>
      <c r="D47" s="49">
        <f>IFERROR(VLOOKUP($B47,'Orçamento Distribuído'!$A$3:$I$45,9,FALSE),0)</f>
        <v>0</v>
      </c>
      <c r="E47" s="40">
        <f>SUMIFS(Tabela1[VALOR],Tabela1[DE (ÁREA / ORIGEM)],'Saldos CUSTEIO AEO LOA 24'!A47,Tabela1[CUSTEIO ou INVESTIMENTO?],'Tabelas auxiliares'!$B$225)</f>
        <v>0</v>
      </c>
      <c r="F47" s="41">
        <f>SUMIFS(Tabela1[VALOR],Tabela1[PARA (ÁREA / DESTINO)],'Saldos CUSTEIO AEO LOA 24'!A47,Tabela1[CUSTEIO ou INVESTIMENTO?],'Tabelas auxiliares'!$B$225)+SUMIFS('Distribuição TRI'!$N$2:$N$10,'Distribuição TRI'!$J$2:$J$10,'Saldos CUSTEIO AEO LOA 24'!B47)</f>
        <v>0</v>
      </c>
      <c r="G47" s="48">
        <f t="shared" si="6"/>
        <v>0</v>
      </c>
      <c r="H47" s="25">
        <f>SUMIFS('1. Pré-Empenhos'!$S$4:$S$320,'1. Pré-Empenhos'!$D$4:$D$320,'Saldos CUSTEIO AEO LOA 24'!B47,'1. Pré-Empenhos'!$R$4:$R$320,'Tabelas auxiliares'!$B$225)</f>
        <v>0</v>
      </c>
      <c r="I47" s="10">
        <f>SUMIFS('2. Empenho LOA 2024'!$AA$4:$AA$1676,'2. Empenho LOA 2024'!$D$4:$D$1676,'Saldos CUSTEIO AEO LOA 24'!B47,'2. Empenho LOA 2024'!$Z$4:$Z$1676,'Tabelas auxiliares'!$B$225)</f>
        <v>0</v>
      </c>
      <c r="J47" s="20">
        <f t="shared" si="1"/>
        <v>0</v>
      </c>
    </row>
    <row r="48" spans="1:10" ht="15.75" customHeight="1" x14ac:dyDescent="0.25">
      <c r="A48" t="s">
        <v>316</v>
      </c>
      <c r="B48" s="21" t="s">
        <v>68</v>
      </c>
      <c r="C48" s="21" t="s">
        <v>69</v>
      </c>
      <c r="D48" s="49">
        <f>IFERROR(VLOOKUP($B48,'Orçamento Distribuído'!$A$3:$I$45,9,FALSE),0)</f>
        <v>1000000</v>
      </c>
      <c r="E48" s="40">
        <f>SUMIFS(Tabela1[VALOR],Tabela1[DE (ÁREA / ORIGEM)],'Saldos CUSTEIO AEO LOA 24'!A48,Tabela1[CUSTEIO ou INVESTIMENTO?],'Tabelas auxiliares'!$B$225)</f>
        <v>0</v>
      </c>
      <c r="F48" s="41">
        <f>SUMIFS(Tabela1[VALOR],Tabela1[PARA (ÁREA / DESTINO)],'Saldos CUSTEIO AEO LOA 24'!A48,Tabela1[CUSTEIO ou INVESTIMENTO?],'Tabelas auxiliares'!$B$225)</f>
        <v>0</v>
      </c>
      <c r="G48" s="48">
        <f t="shared" si="6"/>
        <v>1000000</v>
      </c>
      <c r="H48" s="25">
        <f>SUMIFS('1. Pré-Empenhos'!$S$4:$S$320,'1. Pré-Empenhos'!$D$4:$D$320,'Saldos CUSTEIO AEO LOA 24'!B48,'1. Pré-Empenhos'!$R$4:$R$320,'Tabelas auxiliares'!$B$225)</f>
        <v>0</v>
      </c>
      <c r="I48" s="10">
        <f>SUMIFS('2. Empenho LOA 2024'!$AA$4:$AA$1676,'2. Empenho LOA 2024'!$D$4:$D$1676,'Saldos CUSTEIO AEO LOA 24'!B48,'2. Empenho LOA 2024'!$Z$4:$Z$1676,'Tabelas auxiliares'!$B$225)</f>
        <v>9454.5499999999993</v>
      </c>
      <c r="J48" s="20">
        <f t="shared" si="1"/>
        <v>990545.45</v>
      </c>
    </row>
    <row r="49" spans="1:10" ht="30" x14ac:dyDescent="0.25">
      <c r="A49" t="s">
        <v>317</v>
      </c>
      <c r="B49" s="21" t="s">
        <v>70</v>
      </c>
      <c r="C49" s="21" t="s">
        <v>71</v>
      </c>
      <c r="D49" s="49">
        <f>IFERROR(VLOOKUP($B49,'Orçamento Distribuído'!$A$3:$I$45,9,FALSE),0)</f>
        <v>1100000</v>
      </c>
      <c r="E49" s="40">
        <f>SUMIFS(Tabela1[VALOR],Tabela1[DE (ÁREA / ORIGEM)],'Saldos CUSTEIO AEO LOA 24'!A49,Tabela1[CUSTEIO ou INVESTIMENTO?],'Tabelas auxiliares'!$B$225)</f>
        <v>0</v>
      </c>
      <c r="F49" s="41">
        <f>SUMIFS(Tabela1[VALOR],Tabela1[PARA (ÁREA / DESTINO)],'Saldos CUSTEIO AEO LOA 24'!A49,Tabela1[CUSTEIO ou INVESTIMENTO?],'Tabelas auxiliares'!$B$225)</f>
        <v>0</v>
      </c>
      <c r="G49" s="48">
        <f t="shared" si="6"/>
        <v>1100000</v>
      </c>
      <c r="H49" s="25">
        <f>SUMIFS('1. Pré-Empenhos'!$S$4:$S$320,'1. Pré-Empenhos'!$D$4:$D$320,'Saldos CUSTEIO AEO LOA 24'!B49,'1. Pré-Empenhos'!$R$4:$R$320,'Tabelas auxiliares'!$B$225)</f>
        <v>0</v>
      </c>
      <c r="I49" s="10">
        <f>SUMIFS('2. Empenho LOA 2024'!$AA$4:$AA$1676,'2. Empenho LOA 2024'!$D$4:$D$1676,'Saldos CUSTEIO AEO LOA 24'!B49,'2. Empenho LOA 2024'!$Z$4:$Z$1676,'Tabelas auxiliares'!$B$225)</f>
        <v>9314.42</v>
      </c>
      <c r="J49" s="20">
        <f t="shared" si="1"/>
        <v>1090685.58</v>
      </c>
    </row>
    <row r="50" spans="1:10" ht="30" x14ac:dyDescent="0.25">
      <c r="A50" t="s">
        <v>318</v>
      </c>
      <c r="B50" s="21" t="s">
        <v>137</v>
      </c>
      <c r="C50" s="21" t="s">
        <v>138</v>
      </c>
      <c r="D50" s="49">
        <f>IFERROR(VLOOKUP($B50,'Orçamento Distribuído'!$A$3:$I$45,9,FALSE),0)</f>
        <v>0</v>
      </c>
      <c r="E50" s="40">
        <f>SUMIFS(Tabela1[VALOR],Tabela1[DE (ÁREA / ORIGEM)],'Saldos CUSTEIO AEO LOA 24'!A50,Tabela1[CUSTEIO ou INVESTIMENTO?],'Tabelas auxiliares'!$B$225)</f>
        <v>0</v>
      </c>
      <c r="F50" s="41">
        <f>SUMIFS(Tabela1[VALOR],Tabela1[PARA (ÁREA / DESTINO)],'Saldos CUSTEIO AEO LOA 24'!A50,Tabela1[CUSTEIO ou INVESTIMENTO?],'Tabelas auxiliares'!$B$225)</f>
        <v>0</v>
      </c>
      <c r="G50" s="48">
        <f t="shared" si="6"/>
        <v>0</v>
      </c>
      <c r="H50" s="25">
        <f>SUMIFS('1. Pré-Empenhos'!$S$4:$S$320,'1. Pré-Empenhos'!$D$4:$D$320,'Saldos CUSTEIO AEO LOA 24'!B50,'1. Pré-Empenhos'!$R$4:$R$320,'Tabelas auxiliares'!$B$225)</f>
        <v>0</v>
      </c>
      <c r="I50" s="10">
        <f>SUMIFS('2. Empenho LOA 2024'!$AA$4:$AA$1676,'2. Empenho LOA 2024'!$D$4:$D$1676,'Saldos CUSTEIO AEO LOA 24'!B50,'2. Empenho LOA 2024'!$Z$4:$Z$1676,'Tabelas auxiliares'!$B$225)</f>
        <v>0</v>
      </c>
      <c r="J50" s="20">
        <f t="shared" si="1"/>
        <v>0</v>
      </c>
    </row>
    <row r="51" spans="1:10" ht="30" x14ac:dyDescent="0.25">
      <c r="A51" t="s">
        <v>319</v>
      </c>
      <c r="B51" s="21" t="s">
        <v>72</v>
      </c>
      <c r="C51" s="21" t="s">
        <v>73</v>
      </c>
      <c r="D51" s="49">
        <f>IFERROR(VLOOKUP($B51,'Orçamento Distribuído'!$A$3:$I$45,9,FALSE),0)</f>
        <v>150000</v>
      </c>
      <c r="E51" s="40">
        <f>SUMIFS(Tabela1[VALOR],Tabela1[DE (ÁREA / ORIGEM)],'Saldos CUSTEIO AEO LOA 24'!A51,Tabela1[CUSTEIO ou INVESTIMENTO?],'Tabelas auxiliares'!$B$225)</f>
        <v>0</v>
      </c>
      <c r="F51" s="41">
        <f>SUMIFS(Tabela1[VALOR],Tabela1[PARA (ÁREA / DESTINO)],'Saldos CUSTEIO AEO LOA 24'!A51,Tabela1[CUSTEIO ou INVESTIMENTO?],'Tabelas auxiliares'!$B$225)</f>
        <v>0</v>
      </c>
      <c r="G51" s="48">
        <f t="shared" si="6"/>
        <v>150000</v>
      </c>
      <c r="H51" s="25">
        <f>SUMIFS('1. Pré-Empenhos'!$S$4:$S$320,'1. Pré-Empenhos'!$D$4:$D$320,'Saldos CUSTEIO AEO LOA 24'!B51,'1. Pré-Empenhos'!$R$4:$R$320,'Tabelas auxiliares'!$B$225)</f>
        <v>0</v>
      </c>
      <c r="I51" s="10">
        <f>SUMIFS('2. Empenho LOA 2024'!$AA$4:$AA$1676,'2. Empenho LOA 2024'!$D$4:$D$1676,'Saldos CUSTEIO AEO LOA 24'!B51,'2. Empenho LOA 2024'!$Z$4:$Z$1676,'Tabelas auxiliares'!$B$225)</f>
        <v>0</v>
      </c>
      <c r="J51" s="20">
        <f t="shared" si="1"/>
        <v>150000</v>
      </c>
    </row>
    <row r="52" spans="1:10" x14ac:dyDescent="0.25">
      <c r="A52" t="s">
        <v>320</v>
      </c>
      <c r="B52" s="21" t="s">
        <v>74</v>
      </c>
      <c r="C52" s="21" t="s">
        <v>197</v>
      </c>
      <c r="D52" s="49">
        <f>IFERROR(VLOOKUP($B52,'Orçamento Distribuído'!$A$3:$I$45,9,FALSE),0)</f>
        <v>750000</v>
      </c>
      <c r="E52" s="40">
        <f>SUMIFS(Tabela1[VALOR],Tabela1[DE (ÁREA / ORIGEM)],'Saldos CUSTEIO AEO LOA 24'!A52,Tabela1[CUSTEIO ou INVESTIMENTO?],'Tabelas auxiliares'!$B$225)</f>
        <v>0</v>
      </c>
      <c r="F52" s="41">
        <f>SUMIFS(Tabela1[VALOR],Tabela1[PARA (ÁREA / DESTINO)],'Saldos CUSTEIO AEO LOA 24'!A52,Tabela1[CUSTEIO ou INVESTIMENTO?],'Tabelas auxiliares'!$B$225)</f>
        <v>0</v>
      </c>
      <c r="G52" s="48">
        <f t="shared" si="6"/>
        <v>750000</v>
      </c>
      <c r="H52" s="25">
        <f>SUMIFS('1. Pré-Empenhos'!$S$4:$S$320,'1. Pré-Empenhos'!$D$4:$D$320,'Saldos CUSTEIO AEO LOA 24'!B52,'1. Pré-Empenhos'!$R$4:$R$320,'Tabelas auxiliares'!$B$225)</f>
        <v>0</v>
      </c>
      <c r="I52" s="10">
        <f>SUMIFS('2. Empenho LOA 2024'!$AA$4:$AA$1676,'2. Empenho LOA 2024'!$D$4:$D$1676,'Saldos CUSTEIO AEO LOA 24'!B52,'2. Empenho LOA 2024'!$Z$4:$Z$1676,'Tabelas auxiliares'!$B$225)</f>
        <v>0</v>
      </c>
      <c r="J52" s="20">
        <f t="shared" si="1"/>
        <v>750000</v>
      </c>
    </row>
    <row r="53" spans="1:10" x14ac:dyDescent="0.25">
      <c r="A53" t="s">
        <v>321</v>
      </c>
      <c r="B53" s="21" t="s">
        <v>164</v>
      </c>
      <c r="C53" s="21" t="s">
        <v>182</v>
      </c>
      <c r="D53" s="49">
        <f>IFERROR(VLOOKUP($B53,'Orçamento Distribuído'!$A$3:$I$45,9,FALSE),0)</f>
        <v>0</v>
      </c>
      <c r="E53" s="40">
        <f>SUMIFS(Tabela1[VALOR],Tabela1[DE (ÁREA / ORIGEM)],'Saldos CUSTEIO AEO LOA 24'!A53,Tabela1[CUSTEIO ou INVESTIMENTO?],'Tabelas auxiliares'!$B$225)</f>
        <v>0</v>
      </c>
      <c r="F53" s="41">
        <f>SUMIFS(Tabela1[VALOR],Tabela1[PARA (ÁREA / DESTINO)],'Saldos CUSTEIO AEO LOA 24'!A53,Tabela1[CUSTEIO ou INVESTIMENTO?],'Tabelas auxiliares'!$B$225)</f>
        <v>0</v>
      </c>
      <c r="G53" s="48">
        <f t="shared" si="6"/>
        <v>0</v>
      </c>
      <c r="H53" s="25">
        <f>SUMIFS('1. Pré-Empenhos'!$S$4:$S$320,'1. Pré-Empenhos'!$D$4:$D$320,'Saldos CUSTEIO AEO LOA 24'!B53,'1. Pré-Empenhos'!$R$4:$R$320,'Tabelas auxiliares'!$B$225)</f>
        <v>0</v>
      </c>
      <c r="I53" s="10">
        <f>SUMIFS('2. Empenho LOA 2024'!$AA$4:$AA$1676,'2. Empenho LOA 2024'!$D$4:$D$1676,'Saldos CUSTEIO AEO LOA 24'!B53,'2. Empenho LOA 2024'!$Z$4:$Z$1676,'Tabelas auxiliares'!$B$225)</f>
        <v>0</v>
      </c>
      <c r="J53" s="20">
        <f t="shared" si="1"/>
        <v>0</v>
      </c>
    </row>
    <row r="54" spans="1:10" ht="30" x14ac:dyDescent="0.25">
      <c r="A54" t="s">
        <v>322</v>
      </c>
      <c r="B54" s="21" t="s">
        <v>181</v>
      </c>
      <c r="C54" s="21" t="s">
        <v>183</v>
      </c>
      <c r="D54" s="49">
        <f>IFERROR(VLOOKUP($B54,'Orçamento Distribuído'!$A$3:$I$45,9,FALSE),0)</f>
        <v>0</v>
      </c>
      <c r="E54" s="40">
        <f>SUMIFS(Tabela1[VALOR],Tabela1[DE (ÁREA / ORIGEM)],'Saldos CUSTEIO AEO LOA 24'!A54,Tabela1[CUSTEIO ou INVESTIMENTO?],'Tabelas auxiliares'!$B$225)</f>
        <v>0</v>
      </c>
      <c r="F54" s="41">
        <f>SUMIFS(Tabela1[VALOR],Tabela1[PARA (ÁREA / DESTINO)],'Saldos CUSTEIO AEO LOA 24'!A54,Tabela1[CUSTEIO ou INVESTIMENTO?],'Tabelas auxiliares'!$B$225)</f>
        <v>0</v>
      </c>
      <c r="G54" s="48">
        <f t="shared" si="6"/>
        <v>0</v>
      </c>
      <c r="H54" s="25">
        <f>SUMIFS('1. Pré-Empenhos'!$S$4:$S$320,'1. Pré-Empenhos'!$D$4:$D$320,'Saldos CUSTEIO AEO LOA 24'!B54,'1. Pré-Empenhos'!$R$4:$R$320,'Tabelas auxiliares'!$B$225)</f>
        <v>0</v>
      </c>
      <c r="I54" s="10">
        <f>SUMIFS('2. Empenho LOA 2024'!$AA$4:$AA$1676,'2. Empenho LOA 2024'!$D$4:$D$1676,'Saldos CUSTEIO AEO LOA 24'!B54,'2. Empenho LOA 2024'!$Z$4:$Z$1676,'Tabelas auxiliares'!$B$225)</f>
        <v>0</v>
      </c>
      <c r="J54" s="20">
        <f t="shared" si="1"/>
        <v>0</v>
      </c>
    </row>
    <row r="55" spans="1:10" ht="30" x14ac:dyDescent="0.25">
      <c r="A55" t="s">
        <v>323</v>
      </c>
      <c r="B55" s="21" t="s">
        <v>76</v>
      </c>
      <c r="C55" s="21" t="s">
        <v>196</v>
      </c>
      <c r="D55" s="49">
        <f>IFERROR(VLOOKUP($B55,'Orçamento Distribuído'!$A$3:$I$45,9,FALSE),0)</f>
        <v>130000</v>
      </c>
      <c r="E55" s="40">
        <f>SUMIFS(Tabela1[VALOR],Tabela1[DE (ÁREA / ORIGEM)],'Saldos CUSTEIO AEO LOA 24'!A55,Tabela1[CUSTEIO ou INVESTIMENTO?],'Tabelas auxiliares'!$B$225)</f>
        <v>0</v>
      </c>
      <c r="F55" s="41">
        <f>SUMIFS(Tabela1[VALOR],Tabela1[PARA (ÁREA / DESTINO)],'Saldos CUSTEIO AEO LOA 24'!A55,Tabela1[CUSTEIO ou INVESTIMENTO?],'Tabelas auxiliares'!$B$225)</f>
        <v>0</v>
      </c>
      <c r="G55" s="48">
        <f t="shared" si="6"/>
        <v>130000</v>
      </c>
      <c r="H55" s="25">
        <f>SUMIFS('1. Pré-Empenhos'!$S$4:$S$320,'1. Pré-Empenhos'!$D$4:$D$320,'Saldos CUSTEIO AEO LOA 24'!B55,'1. Pré-Empenhos'!$R$4:$R$320,'Tabelas auxiliares'!$B$225)</f>
        <v>0</v>
      </c>
      <c r="I55" s="10">
        <f>SUMIFS('2. Empenho LOA 2024'!$AA$4:$AA$1676,'2. Empenho LOA 2024'!$D$4:$D$1676,'Saldos CUSTEIO AEO LOA 24'!B55,'2. Empenho LOA 2024'!$Z$4:$Z$1676,'Tabelas auxiliares'!$B$225)</f>
        <v>9900</v>
      </c>
      <c r="J55" s="20">
        <f t="shared" si="1"/>
        <v>120100</v>
      </c>
    </row>
    <row r="56" spans="1:10" x14ac:dyDescent="0.25">
      <c r="A56" t="s">
        <v>324</v>
      </c>
      <c r="B56" s="21" t="s">
        <v>77</v>
      </c>
      <c r="C56" s="21" t="s">
        <v>78</v>
      </c>
      <c r="D56" s="49">
        <f>IFERROR(VLOOKUP($B56,'Orçamento Distribuído'!$A$3:$I$45,9,FALSE),0)</f>
        <v>110000</v>
      </c>
      <c r="E56" s="40">
        <f>SUMIFS(Tabela1[VALOR],Tabela1[DE (ÁREA / ORIGEM)],'Saldos CUSTEIO AEO LOA 24'!A56,Tabela1[CUSTEIO ou INVESTIMENTO?],'Tabelas auxiliares'!$B$225)</f>
        <v>0</v>
      </c>
      <c r="F56" s="41">
        <f>SUMIFS(Tabela1[VALOR],Tabela1[PARA (ÁREA / DESTINO)],'Saldos CUSTEIO AEO LOA 24'!A56,Tabela1[CUSTEIO ou INVESTIMENTO?],'Tabelas auxiliares'!$B$225)</f>
        <v>0</v>
      </c>
      <c r="G56" s="48">
        <f t="shared" si="6"/>
        <v>110000</v>
      </c>
      <c r="H56" s="25">
        <f>SUMIFS('1. Pré-Empenhos'!$S$4:$S$320,'1. Pré-Empenhos'!$D$4:$D$320,'Saldos CUSTEIO AEO LOA 24'!B56,'1. Pré-Empenhos'!$R$4:$R$320,'Tabelas auxiliares'!$B$225)</f>
        <v>0</v>
      </c>
      <c r="I56" s="10">
        <f>SUMIFS('2. Empenho LOA 2024'!$AA$4:$AA$1676,'2. Empenho LOA 2024'!$D$4:$D$1676,'Saldos CUSTEIO AEO LOA 24'!B56,'2. Empenho LOA 2024'!$Z$4:$Z$1676,'Tabelas auxiliares'!$B$225)</f>
        <v>0</v>
      </c>
      <c r="J56" s="20">
        <f t="shared" si="1"/>
        <v>110000</v>
      </c>
    </row>
    <row r="57" spans="1:10" ht="30" x14ac:dyDescent="0.25">
      <c r="A57" t="s">
        <v>325</v>
      </c>
      <c r="B57" s="21" t="s">
        <v>81</v>
      </c>
      <c r="C57" s="21" t="s">
        <v>82</v>
      </c>
      <c r="D57" s="49">
        <f>IFERROR(VLOOKUP($B57,'Orçamento Distribuído'!$A$3:$I$45,9,FALSE),0)</f>
        <v>450000</v>
      </c>
      <c r="E57" s="40">
        <f>SUMIFS(Tabela1[VALOR],Tabela1[DE (ÁREA / ORIGEM)],'Saldos CUSTEIO AEO LOA 24'!A57,Tabela1[CUSTEIO ou INVESTIMENTO?],'Tabelas auxiliares'!$B$225)</f>
        <v>0</v>
      </c>
      <c r="F57" s="41">
        <f>SUMIFS(Tabela1[VALOR],Tabela1[PARA (ÁREA / DESTINO)],'Saldos CUSTEIO AEO LOA 24'!A57,Tabela1[CUSTEIO ou INVESTIMENTO?],'Tabelas auxiliares'!$B$225)</f>
        <v>0</v>
      </c>
      <c r="G57" s="48">
        <f t="shared" si="6"/>
        <v>450000</v>
      </c>
      <c r="H57" s="25">
        <f>SUMIFS('1. Pré-Empenhos'!$S$4:$S$320,'1. Pré-Empenhos'!$D$4:$D$320,'Saldos CUSTEIO AEO LOA 24'!B57,'1. Pré-Empenhos'!$R$4:$R$320,'Tabelas auxiliares'!$B$225)</f>
        <v>0</v>
      </c>
      <c r="I57" s="10">
        <f>SUMIFS('2. Empenho LOA 2024'!$AA$4:$AA$1676,'2. Empenho LOA 2024'!$D$4:$D$1676,'Saldos CUSTEIO AEO LOA 24'!B57,'2. Empenho LOA 2024'!$Z$4:$Z$1676,'Tabelas auxiliares'!$B$225)</f>
        <v>58760</v>
      </c>
      <c r="J57" s="20">
        <f t="shared" si="1"/>
        <v>391240</v>
      </c>
    </row>
    <row r="58" spans="1:10" ht="30" x14ac:dyDescent="0.25">
      <c r="A58" t="s">
        <v>326</v>
      </c>
      <c r="B58" s="21" t="s">
        <v>83</v>
      </c>
      <c r="C58" s="21" t="s">
        <v>84</v>
      </c>
      <c r="D58" s="49">
        <f>IFERROR(VLOOKUP($B58,'Orçamento Distribuído'!$A$3:$I$45,9,FALSE),0)</f>
        <v>2430670</v>
      </c>
      <c r="E58" s="40">
        <f>SUMIFS(Tabela1[VALOR],Tabela1[DE (ÁREA / ORIGEM)],'Saldos CUSTEIO AEO LOA 24'!A58,Tabela1[CUSTEIO ou INVESTIMENTO?],'Tabelas auxiliares'!$B$225)</f>
        <v>0</v>
      </c>
      <c r="F58" s="41">
        <f>SUMIFS(Tabela1[VALOR],Tabela1[PARA (ÁREA / DESTINO)],'Saldos CUSTEIO AEO LOA 24'!A58,Tabela1[CUSTEIO ou INVESTIMENTO?],'Tabelas auxiliares'!$B$225)</f>
        <v>0</v>
      </c>
      <c r="G58" s="48">
        <f t="shared" si="6"/>
        <v>2430670</v>
      </c>
      <c r="H58" s="25">
        <f>SUMIFS('1. Pré-Empenhos'!$S$4:$S$320,'1. Pré-Empenhos'!$D$4:$D$320,'Saldos CUSTEIO AEO LOA 24'!B58,'1. Pré-Empenhos'!$R$4:$R$320,'Tabelas auxiliares'!$B$225)</f>
        <v>0</v>
      </c>
      <c r="I58" s="10">
        <f>SUMIFS('2. Empenho LOA 2024'!$AA$4:$AA$1676,'2. Empenho LOA 2024'!$D$4:$D$1676,'Saldos CUSTEIO AEO LOA 24'!B58,'2. Empenho LOA 2024'!$Z$4:$Z$1676,'Tabelas auxiliares'!$B$225)</f>
        <v>197705.86</v>
      </c>
      <c r="J58" s="20">
        <f t="shared" si="1"/>
        <v>2232964.14</v>
      </c>
    </row>
    <row r="59" spans="1:10" ht="30" x14ac:dyDescent="0.25">
      <c r="A59" t="s">
        <v>327</v>
      </c>
      <c r="B59" s="21" t="s">
        <v>85</v>
      </c>
      <c r="C59" s="21" t="s">
        <v>86</v>
      </c>
      <c r="D59" s="49">
        <f>IFERROR(VLOOKUP($B59,'Orçamento Distribuído'!$A$3:$I$45,9,FALSE),0)</f>
        <v>500000</v>
      </c>
      <c r="E59" s="40">
        <f>SUMIFS(Tabela1[VALOR],Tabela1[DE (ÁREA / ORIGEM)],'Saldos CUSTEIO AEO LOA 24'!A59,Tabela1[CUSTEIO ou INVESTIMENTO?],'Tabelas auxiliares'!$B$225)</f>
        <v>0</v>
      </c>
      <c r="F59" s="41">
        <f>SUMIFS(Tabela1[VALOR],Tabela1[PARA (ÁREA / DESTINO)],'Saldos CUSTEIO AEO LOA 24'!A59,Tabela1[CUSTEIO ou INVESTIMENTO?],'Tabelas auxiliares'!$B$225)</f>
        <v>0</v>
      </c>
      <c r="G59" s="48">
        <f t="shared" si="6"/>
        <v>500000</v>
      </c>
      <c r="H59" s="25">
        <f>SUMIFS('1. Pré-Empenhos'!$S$4:$S$320,'1. Pré-Empenhos'!$D$4:$D$320,'Saldos CUSTEIO AEO LOA 24'!B59,'1. Pré-Empenhos'!$R$4:$R$320,'Tabelas auxiliares'!$B$225)</f>
        <v>0</v>
      </c>
      <c r="I59" s="10">
        <f>SUMIFS('2. Empenho LOA 2024'!$AA$4:$AA$1676,'2. Empenho LOA 2024'!$D$4:$D$1676,'Saldos CUSTEIO AEO LOA 24'!B59,'2. Empenho LOA 2024'!$Z$4:$Z$1676,'Tabelas auxiliares'!$B$225)</f>
        <v>43308.78</v>
      </c>
      <c r="J59" s="20">
        <f t="shared" si="1"/>
        <v>456691.22</v>
      </c>
    </row>
    <row r="60" spans="1:10" x14ac:dyDescent="0.25">
      <c r="A60" t="s">
        <v>328</v>
      </c>
      <c r="B60" s="21" t="s">
        <v>79</v>
      </c>
      <c r="C60" s="21" t="s">
        <v>80</v>
      </c>
      <c r="D60" s="49">
        <f>IFERROR(VLOOKUP($B60,'Orçamento Distribuído'!$A$3:$I$45,9,FALSE),0)</f>
        <v>160000</v>
      </c>
      <c r="E60" s="40">
        <f>SUMIFS(Tabela1[VALOR],Tabela1[DE (ÁREA / ORIGEM)],'Saldos CUSTEIO AEO LOA 24'!A60,Tabela1[CUSTEIO ou INVESTIMENTO?],'Tabelas auxiliares'!$B$225)</f>
        <v>0</v>
      </c>
      <c r="F60" s="41">
        <f>SUMIFS(Tabela1[VALOR],Tabela1[PARA (ÁREA / DESTINO)],'Saldos CUSTEIO AEO LOA 24'!A60,Tabela1[CUSTEIO ou INVESTIMENTO?],'Tabelas auxiliares'!$B$225)</f>
        <v>0</v>
      </c>
      <c r="G60" s="48">
        <f t="shared" si="6"/>
        <v>160000</v>
      </c>
      <c r="H60" s="25">
        <f>SUMIFS('1. Pré-Empenhos'!$S$4:$S$320,'1. Pré-Empenhos'!$D$4:$D$320,'Saldos CUSTEIO AEO LOA 24'!B60,'1. Pré-Empenhos'!$R$4:$R$320,'Tabelas auxiliares'!$B$225)</f>
        <v>0</v>
      </c>
      <c r="I60" s="10">
        <f>SUMIFS('2. Empenho LOA 2024'!$AA$4:$AA$1676,'2. Empenho LOA 2024'!$D$4:$D$1676,'Saldos CUSTEIO AEO LOA 24'!B60,'2. Empenho LOA 2024'!$Z$4:$Z$1676,'Tabelas auxiliares'!$B$225)</f>
        <v>0</v>
      </c>
      <c r="J60" s="20">
        <f t="shared" si="1"/>
        <v>160000</v>
      </c>
    </row>
    <row r="61" spans="1:10" x14ac:dyDescent="0.25">
      <c r="A61" t="s">
        <v>272</v>
      </c>
      <c r="B61" s="21" t="s">
        <v>89</v>
      </c>
      <c r="C61" s="21" t="s">
        <v>90</v>
      </c>
      <c r="D61" s="49">
        <f>IFERROR(VLOOKUP($B61,'Orçamento Distribuído'!$A$3:$I$45,9,FALSE),0)</f>
        <v>2369078</v>
      </c>
      <c r="E61" s="40">
        <f>SUMIFS(Tabela1[VALOR],Tabela1[DE (ÁREA / ORIGEM)],'Saldos CUSTEIO AEO LOA 24'!A61,Tabela1[CUSTEIO ou INVESTIMENTO?],'Tabelas auxiliares'!$B$225)</f>
        <v>0</v>
      </c>
      <c r="F61" s="41">
        <f>SUMIFS(Tabela1[VALOR],Tabela1[PARA (ÁREA / DESTINO)],'Saldos CUSTEIO AEO LOA 24'!A61,Tabela1[CUSTEIO ou INVESTIMENTO?],'Tabelas auxiliares'!$B$225)</f>
        <v>0</v>
      </c>
      <c r="G61" s="48">
        <f>D61-E61+F61-(F62-E62)</f>
        <v>2369078</v>
      </c>
      <c r="H61" s="25">
        <f>SUMIFS('1. Pré-Empenhos'!$S$4:$S$320,'1. Pré-Empenhos'!$D$4:$D$320,'Saldos CUSTEIO AEO LOA 24'!B61,'1. Pré-Empenhos'!$R$4:$R$320,'Tabelas auxiliares'!$B$225)</f>
        <v>0</v>
      </c>
      <c r="I61" s="10">
        <f>SUMIFS('2. Empenho LOA 2024'!$AA$4:$AA$1676,'2. Empenho LOA 2024'!$D$4:$D$1676,'Saldos CUSTEIO AEO LOA 24'!B61,'2. Empenho LOA 2024'!$Z$4:$Z$1676,'Tabelas auxiliares'!$B$225)</f>
        <v>0</v>
      </c>
      <c r="J61" s="20">
        <f t="shared" si="1"/>
        <v>2369078</v>
      </c>
    </row>
    <row r="62" spans="1:10" x14ac:dyDescent="0.25">
      <c r="B62" s="33"/>
      <c r="C62" s="79" t="s">
        <v>91</v>
      </c>
      <c r="D62" s="80">
        <f t="shared" ref="D62:J62" si="7">SUBTOTAL(9,D2:D61)</f>
        <v>57859290</v>
      </c>
      <c r="E62" s="80">
        <f t="shared" si="7"/>
        <v>2000</v>
      </c>
      <c r="F62" s="80">
        <f t="shared" si="7"/>
        <v>2000</v>
      </c>
      <c r="G62" s="80">
        <f t="shared" si="7"/>
        <v>56859290</v>
      </c>
      <c r="H62" s="80">
        <f t="shared" si="7"/>
        <v>0</v>
      </c>
      <c r="I62" s="80">
        <f t="shared" si="7"/>
        <v>1401837.78</v>
      </c>
      <c r="J62" s="20">
        <f t="shared" si="7"/>
        <v>55457452.220000006</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D2" sqref="D2"/>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37" t="s">
        <v>7</v>
      </c>
      <c r="C1" s="237"/>
      <c r="D1" s="2" t="s">
        <v>523</v>
      </c>
      <c r="E1" s="1" t="s">
        <v>99</v>
      </c>
      <c r="F1" s="1" t="s">
        <v>100</v>
      </c>
      <c r="G1" s="1" t="s">
        <v>187</v>
      </c>
      <c r="H1" s="1" t="s">
        <v>188</v>
      </c>
      <c r="I1" s="50" t="s">
        <v>521</v>
      </c>
      <c r="J1" s="1" t="s">
        <v>101</v>
      </c>
      <c r="K1" s="1" t="s">
        <v>102</v>
      </c>
      <c r="L1" s="50" t="s">
        <v>522</v>
      </c>
    </row>
    <row r="2" spans="1:12" ht="30" x14ac:dyDescent="0.25">
      <c r="A2" t="s">
        <v>273</v>
      </c>
      <c r="B2" s="21" t="s">
        <v>8</v>
      </c>
      <c r="C2" s="21" t="s">
        <v>9</v>
      </c>
      <c r="D2" s="49">
        <f>IFERROR(VLOOKUP($B2,'Orçamento Distribuído'!$X$5:$Y$13,2,FALSE),0)</f>
        <v>76434</v>
      </c>
      <c r="E2" s="23">
        <f>IFERROR(VLOOKUP($B2,'Tabelas auxiliares'!$A$112:$E$153,4,FALSE),0)</f>
        <v>0</v>
      </c>
      <c r="F2" s="24">
        <f>IFERROR(VLOOKUP($B2,'Tabelas auxiliares'!$A$112:$E$153,5,FALSE),0)</f>
        <v>0</v>
      </c>
      <c r="G2" s="40">
        <f>SUMIFS(Tabela1[VALOR],Tabela1[DE (ÁREA / ORIGEM)],'Saldos INVESTIMENTO AEO LOA 24'!A2,Tabela1[CUSTEIO ou INVESTIMENTO?],'Tabelas auxiliares'!$B$226)</f>
        <v>0</v>
      </c>
      <c r="H2" s="41">
        <f>SUMIFS(Tabela1[VALOR],Tabela1[PARA (ÁREA / DESTINO)],'Saldos INVESTIMENTO AEO LOA 24'!A2,Tabela1[CUSTEIO ou INVESTIMENTO?],'Tabelas auxiliares'!$B$226)</f>
        <v>0</v>
      </c>
      <c r="I2" s="48">
        <f>D2-G2+H2</f>
        <v>76434</v>
      </c>
      <c r="J2" s="25">
        <f>SUMIFS('1. Pré-Empenhos'!$S$4:$S$320,'1. Pré-Empenhos'!$D$4:$D$320,'Saldos INVESTIMENTO AEO LOA 24'!B2,'1. Pré-Empenhos'!$R$4:$R$320,'Tabelas auxiliares'!$B$226)</f>
        <v>0</v>
      </c>
      <c r="K2" s="10">
        <f>SUMIFS('2. Empenho LOA 2024'!$AA$4:$AA$1676,'2. Empenho LOA 2024'!$D$4:$D$1676,'Saldos INVESTIMENTO AEO LOA 24'!B2,'2. Empenho LOA 2024'!$Z$4:$Z$1676,'Tabelas auxiliares'!$B$226)</f>
        <v>0</v>
      </c>
      <c r="L2" s="20">
        <f t="shared" ref="L2:L60" si="0">I2-J2-K2</f>
        <v>76434</v>
      </c>
    </row>
    <row r="3" spans="1:12" x14ac:dyDescent="0.25">
      <c r="A3" t="s">
        <v>274</v>
      </c>
      <c r="B3" s="21" t="s">
        <v>14</v>
      </c>
      <c r="C3" s="21" t="s">
        <v>15</v>
      </c>
      <c r="D3" s="49">
        <f>IFERROR(VLOOKUP($B3,'Orçamento Distribuído'!$X$5:$Y$13,2,FALSE),0)</f>
        <v>0</v>
      </c>
      <c r="E3" s="23">
        <f>IFERROR(VLOOKUP($B3,'Tabelas auxiliares'!$A$112:$E$153,4,FALSE),0)</f>
        <v>0</v>
      </c>
      <c r="F3" s="24">
        <f>IFERROR(VLOOKUP($B3,'Tabelas auxiliares'!$A$112:$E$153,5,FALSE),0)</f>
        <v>0</v>
      </c>
      <c r="G3" s="40">
        <f>SUMIFS(Tabela1[VALOR],Tabela1[DE (ÁREA / ORIGEM)],'Saldos INVESTIMENTO AEO LOA 24'!A3,Tabela1[CUSTEIO ou INVESTIMENTO?],'Tabelas auxiliares'!$B$226)</f>
        <v>0</v>
      </c>
      <c r="H3" s="41">
        <f>SUMIFS(Tabela1[VALOR],Tabela1[PARA (ÁREA / DESTINO)],'Saldos INVESTIMENTO AEO LOA 24'!A3,Tabela1[CUSTEIO ou INVESTIMENTO?],'Tabelas auxiliares'!$B$226)</f>
        <v>0</v>
      </c>
      <c r="I3" s="48">
        <f t="shared" ref="I3:I60" si="1">D3-G3+H3</f>
        <v>0</v>
      </c>
      <c r="J3" s="25">
        <f>SUMIFS('1. Pré-Empenhos'!$S$4:$S$320,'1. Pré-Empenhos'!$D$4:$D$320,'Saldos INVESTIMENTO AEO LOA 24'!B3,'1. Pré-Empenhos'!$R$4:$R$320,'Tabelas auxiliares'!$B$226)</f>
        <v>0</v>
      </c>
      <c r="K3" s="10">
        <f>SUMIFS('2. Empenho LOA 2024'!$AA$4:$AA$1676,'2. Empenho LOA 2024'!$D$4:$D$1676,'Saldos INVESTIMENTO AEO LOA 24'!B3,'2. Empenho LOA 2024'!$Z$4:$Z$1676,'Tabelas auxiliares'!$B$226)</f>
        <v>0</v>
      </c>
      <c r="L3" s="20">
        <f t="shared" si="0"/>
        <v>0</v>
      </c>
    </row>
    <row r="4" spans="1:12" x14ac:dyDescent="0.25">
      <c r="A4" t="s">
        <v>275</v>
      </c>
      <c r="B4" s="21" t="s">
        <v>163</v>
      </c>
      <c r="C4" s="21" t="s">
        <v>179</v>
      </c>
      <c r="D4" s="49">
        <f>IFERROR(VLOOKUP($B4,'Orçamento Distribuído'!$X$5:$Y$13,2,FALSE),0)</f>
        <v>0</v>
      </c>
      <c r="E4" s="23">
        <f>IFERROR(VLOOKUP($B4,'Tabelas auxiliares'!$A$112:$E$153,4,FALSE),0)</f>
        <v>0</v>
      </c>
      <c r="F4" s="24">
        <f>IFERROR(VLOOKUP($B4,'Tabelas auxiliares'!$A$112:$E$153,5,FALSE),0)</f>
        <v>0</v>
      </c>
      <c r="G4" s="40">
        <f>SUMIFS(Tabela1[VALOR],Tabela1[DE (ÁREA / ORIGEM)],'Saldos INVESTIMENTO AEO LOA 24'!A4,Tabela1[CUSTEIO ou INVESTIMENTO?],'Tabelas auxiliares'!$B$226)</f>
        <v>0</v>
      </c>
      <c r="H4" s="41">
        <f>SUMIFS(Tabela1[VALOR],Tabela1[PARA (ÁREA / DESTINO)],'Saldos INVESTIMENTO AEO LOA 24'!A4,Tabela1[CUSTEIO ou INVESTIMENTO?],'Tabelas auxiliares'!$B$226)</f>
        <v>0</v>
      </c>
      <c r="I4" s="48">
        <f t="shared" si="1"/>
        <v>0</v>
      </c>
      <c r="J4" s="25">
        <f>SUMIFS('1. Pré-Empenhos'!$S$4:$S$320,'1. Pré-Empenhos'!$D$4:$D$320,'Saldos INVESTIMENTO AEO LOA 24'!B4,'1. Pré-Empenhos'!$R$4:$R$320,'Tabelas auxiliares'!$B$226)</f>
        <v>0</v>
      </c>
      <c r="K4" s="10">
        <f>SUMIFS('2. Empenho LOA 2024'!$AA$4:$AA$1676,'2. Empenho LOA 2024'!$D$4:$D$1676,'Saldos INVESTIMENTO AEO LOA 24'!B4,'2. Empenho LOA 2024'!$Z$4:$Z$1676,'Tabelas auxiliares'!$B$226)</f>
        <v>0</v>
      </c>
      <c r="L4" s="20">
        <f t="shared" si="0"/>
        <v>0</v>
      </c>
    </row>
    <row r="5" spans="1:12" x14ac:dyDescent="0.25">
      <c r="A5" t="s">
        <v>276</v>
      </c>
      <c r="B5" s="21" t="s">
        <v>10</v>
      </c>
      <c r="C5" s="21" t="s">
        <v>11</v>
      </c>
      <c r="D5" s="49">
        <f>IFERROR(VLOOKUP($B5,'Orçamento Distribuído'!$X$5:$Y$13,2,FALSE),0)</f>
        <v>0</v>
      </c>
      <c r="E5" s="23">
        <f>IFERROR(VLOOKUP($B5,'Tabelas auxiliares'!$A$112:$E$153,4,FALSE),0)</f>
        <v>0</v>
      </c>
      <c r="F5" s="24">
        <f>IFERROR(VLOOKUP($B5,'Tabelas auxiliares'!$A$112:$E$153,5,FALSE),0)</f>
        <v>0</v>
      </c>
      <c r="G5" s="40">
        <f>SUMIFS(Tabela1[VALOR],Tabela1[DE (ÁREA / ORIGEM)],'Saldos INVESTIMENTO AEO LOA 24'!A5,Tabela1[CUSTEIO ou INVESTIMENTO?],'Tabelas auxiliares'!$B$226)</f>
        <v>0</v>
      </c>
      <c r="H5" s="41">
        <f>SUMIFS(Tabela1[VALOR],Tabela1[PARA (ÁREA / DESTINO)],'Saldos INVESTIMENTO AEO LOA 24'!A5,Tabela1[CUSTEIO ou INVESTIMENTO?],'Tabelas auxiliares'!$B$226)</f>
        <v>0</v>
      </c>
      <c r="I5" s="48">
        <f t="shared" si="1"/>
        <v>0</v>
      </c>
      <c r="J5" s="25">
        <f>SUMIFS('1. Pré-Empenhos'!$S$4:$S$320,'1. Pré-Empenhos'!$D$4:$D$320,'Saldos INVESTIMENTO AEO LOA 24'!B5,'1. Pré-Empenhos'!$R$4:$R$320,'Tabelas auxiliares'!$B$226)</f>
        <v>0</v>
      </c>
      <c r="K5" s="10">
        <f>SUMIFS('2. Empenho LOA 2024'!$AA$4:$AA$1676,'2. Empenho LOA 2024'!$D$4:$D$1676,'Saldos INVESTIMENTO AEO LOA 24'!B5,'2. Empenho LOA 2024'!$Z$4:$Z$1676,'Tabelas auxiliares'!$B$226)</f>
        <v>0</v>
      </c>
      <c r="L5" s="20">
        <f t="shared" si="0"/>
        <v>0</v>
      </c>
    </row>
    <row r="6" spans="1:12" x14ac:dyDescent="0.25">
      <c r="A6" t="s">
        <v>277</v>
      </c>
      <c r="B6" s="21" t="s">
        <v>12</v>
      </c>
      <c r="C6" s="21" t="s">
        <v>13</v>
      </c>
      <c r="D6" s="49">
        <f>IFERROR(VLOOKUP($B6,'Orçamento Distribuído'!$X$5:$Y$13,2,FALSE),0)</f>
        <v>0</v>
      </c>
      <c r="E6" s="23">
        <f>IFERROR(VLOOKUP($B6,'Tabelas auxiliares'!$A$112:$E$153,4,FALSE),0)</f>
        <v>0</v>
      </c>
      <c r="F6" s="24">
        <f>IFERROR(VLOOKUP($B6,'Tabelas auxiliares'!$A$112:$E$153,5,FALSE),0)</f>
        <v>0</v>
      </c>
      <c r="G6" s="40">
        <f>SUMIFS(Tabela1[VALOR],Tabela1[DE (ÁREA / ORIGEM)],'Saldos INVESTIMENTO AEO LOA 24'!A6,Tabela1[CUSTEIO ou INVESTIMENTO?],'Tabelas auxiliares'!$B$226)</f>
        <v>0</v>
      </c>
      <c r="H6" s="41">
        <f>SUMIFS(Tabela1[VALOR],Tabela1[PARA (ÁREA / DESTINO)],'Saldos INVESTIMENTO AEO LOA 24'!A6,Tabela1[CUSTEIO ou INVESTIMENTO?],'Tabelas auxiliares'!$B$226)</f>
        <v>0</v>
      </c>
      <c r="I6" s="48">
        <f t="shared" si="1"/>
        <v>0</v>
      </c>
      <c r="J6" s="25">
        <f>SUMIFS('1. Pré-Empenhos'!$S$4:$S$320,'1. Pré-Empenhos'!$D$4:$D$320,'Saldos INVESTIMENTO AEO LOA 24'!B6,'1. Pré-Empenhos'!$R$4:$R$320,'Tabelas auxiliares'!$B$226)</f>
        <v>0</v>
      </c>
      <c r="K6" s="10">
        <f>SUMIFS('2. Empenho LOA 2024'!$AA$4:$AA$1676,'2. Empenho LOA 2024'!$D$4:$D$1676,'Saldos INVESTIMENTO AEO LOA 24'!B6,'2. Empenho LOA 2024'!$Z$4:$Z$1676,'Tabelas auxiliares'!$B$226)</f>
        <v>0</v>
      </c>
      <c r="L6" s="20">
        <f t="shared" si="0"/>
        <v>0</v>
      </c>
    </row>
    <row r="7" spans="1:12" x14ac:dyDescent="0.25">
      <c r="A7" t="s">
        <v>278</v>
      </c>
      <c r="B7" s="21" t="s">
        <v>16</v>
      </c>
      <c r="C7" s="21" t="s">
        <v>17</v>
      </c>
      <c r="D7" s="49">
        <f>IFERROR(VLOOKUP($B7,'Orçamento Distribuído'!$X$5:$Y$13,2,FALSE),0)</f>
        <v>0</v>
      </c>
      <c r="E7" s="23">
        <f>IFERROR(VLOOKUP($B7,'Tabelas auxiliares'!$A$112:$E$153,4,FALSE),0)</f>
        <v>0</v>
      </c>
      <c r="F7" s="24">
        <f>IFERROR(VLOOKUP($B7,'Tabelas auxiliares'!$A$112:$E$153,5,FALSE),0)</f>
        <v>0</v>
      </c>
      <c r="G7" s="40">
        <f>SUMIFS(Tabela1[VALOR],Tabela1[DE (ÁREA / ORIGEM)],'Saldos INVESTIMENTO AEO LOA 24'!A7,Tabela1[CUSTEIO ou INVESTIMENTO?],'Tabelas auxiliares'!$B$226)</f>
        <v>0</v>
      </c>
      <c r="H7" s="41">
        <f>SUMIFS(Tabela1[VALOR],Tabela1[PARA (ÁREA / DESTINO)],'Saldos INVESTIMENTO AEO LOA 24'!A7,Tabela1[CUSTEIO ou INVESTIMENTO?],'Tabelas auxiliares'!$B$226)</f>
        <v>0</v>
      </c>
      <c r="I7" s="48">
        <f t="shared" si="1"/>
        <v>0</v>
      </c>
      <c r="J7" s="25">
        <f>SUMIFS('1. Pré-Empenhos'!$S$4:$S$320,'1. Pré-Empenhos'!$D$4:$D$320,'Saldos INVESTIMENTO AEO LOA 24'!B7,'1. Pré-Empenhos'!$R$4:$R$320,'Tabelas auxiliares'!$B$226)</f>
        <v>0</v>
      </c>
      <c r="K7" s="10">
        <f>SUMIFS('2. Empenho LOA 2024'!$AA$4:$AA$1676,'2. Empenho LOA 2024'!$D$4:$D$1676,'Saldos INVESTIMENTO AEO LOA 24'!B7,'2. Empenho LOA 2024'!$Z$4:$Z$1676,'Tabelas auxiliares'!$B$226)</f>
        <v>0</v>
      </c>
      <c r="L7" s="20">
        <f t="shared" si="0"/>
        <v>0</v>
      </c>
    </row>
    <row r="8" spans="1:12" x14ac:dyDescent="0.25">
      <c r="A8" t="s">
        <v>279</v>
      </c>
      <c r="B8" s="21" t="s">
        <v>87</v>
      </c>
      <c r="C8" s="21" t="s">
        <v>88</v>
      </c>
      <c r="D8" s="49">
        <f>IFERROR(VLOOKUP($B8,'Orçamento Distribuído'!$X$5:$Y$13,2,FALSE),0)</f>
        <v>0</v>
      </c>
      <c r="E8" s="23">
        <f>IFERROR(VLOOKUP($B8,'Tabelas auxiliares'!$A$112:$E$153,4,FALSE),0)</f>
        <v>0</v>
      </c>
      <c r="F8" s="24">
        <f>IFERROR(VLOOKUP($B8,'Tabelas auxiliares'!$A$112:$E$153,5,FALSE),0)</f>
        <v>0</v>
      </c>
      <c r="G8" s="40">
        <f>SUMIFS(Tabela1[VALOR],Tabela1[DE (ÁREA / ORIGEM)],'Saldos INVESTIMENTO AEO LOA 24'!A8,Tabela1[CUSTEIO ou INVESTIMENTO?],'Tabelas auxiliares'!$B$226)</f>
        <v>0</v>
      </c>
      <c r="H8" s="41">
        <f>SUMIFS(Tabela1[VALOR],Tabela1[PARA (ÁREA / DESTINO)],'Saldos INVESTIMENTO AEO LOA 24'!A8,Tabela1[CUSTEIO ou INVESTIMENTO?],'Tabelas auxiliares'!$B$226)</f>
        <v>0</v>
      </c>
      <c r="I8" s="48">
        <f t="shared" si="1"/>
        <v>0</v>
      </c>
      <c r="J8" s="25">
        <f>SUMIFS('1. Pré-Empenhos'!$S$4:$S$320,'1. Pré-Empenhos'!$D$4:$D$320,'Saldos INVESTIMENTO AEO LOA 24'!B8,'1. Pré-Empenhos'!$R$4:$R$320,'Tabelas auxiliares'!$B$226)</f>
        <v>0</v>
      </c>
      <c r="K8" s="10">
        <f>SUMIFS('2. Empenho LOA 2024'!$AA$4:$AA$1676,'2. Empenho LOA 2024'!$D$4:$D$1676,'Saldos INVESTIMENTO AEO LOA 24'!B8,'2. Empenho LOA 2024'!$Z$4:$Z$1676,'Tabelas auxiliares'!$B$226)</f>
        <v>0</v>
      </c>
      <c r="L8" s="20">
        <f t="shared" si="0"/>
        <v>0</v>
      </c>
    </row>
    <row r="9" spans="1:12" x14ac:dyDescent="0.25">
      <c r="A9" t="s">
        <v>355</v>
      </c>
      <c r="B9" s="9" t="s">
        <v>339</v>
      </c>
      <c r="C9" s="9" t="s">
        <v>354</v>
      </c>
      <c r="D9" s="49">
        <f>IFERROR(VLOOKUP($B9,'Orçamento Distribuído'!$X$5:$Y$13,2,FALSE),0)</f>
        <v>0</v>
      </c>
      <c r="E9" s="23">
        <f>IFERROR(VLOOKUP($B9,'Tabelas auxiliares'!$A$112:$E$153,4,FALSE),0)</f>
        <v>0</v>
      </c>
      <c r="F9" s="24">
        <f>IFERROR(VLOOKUP($B9,'Tabelas auxiliares'!$A$112:$E$153,5,FALSE),0)</f>
        <v>0</v>
      </c>
      <c r="G9" s="40">
        <f>SUMIFS(Tabela1[VALOR],Tabela1[DE (ÁREA / ORIGEM)],'Saldos INVESTIMENTO AEO LOA 24'!A9,Tabela1[CUSTEIO ou INVESTIMENTO?],'Tabelas auxiliares'!$B$226)</f>
        <v>0</v>
      </c>
      <c r="H9" s="41">
        <f>SUMIFS(Tabela1[VALOR],Tabela1[PARA (ÁREA / DESTINO)],'Saldos INVESTIMENTO AEO LOA 24'!A9,Tabela1[CUSTEIO ou INVESTIMENTO?],'Tabelas auxiliares'!$B$226)</f>
        <v>0</v>
      </c>
      <c r="I9" s="48">
        <f t="shared" ref="I9" si="2">D9-G9+H9</f>
        <v>0</v>
      </c>
      <c r="J9" s="25">
        <f>SUMIFS('1. Pré-Empenhos'!$S$4:$S$320,'1. Pré-Empenhos'!$D$4:$D$320,'Saldos INVESTIMENTO AEO LOA 24'!B9,'1. Pré-Empenhos'!$R$4:$R$320,'Tabelas auxiliares'!$B$226)</f>
        <v>0</v>
      </c>
      <c r="K9" s="10">
        <f>SUMIFS('2. Empenho LOA 2024'!$AA$4:$AA$1676,'2. Empenho LOA 2024'!$D$4:$D$1676,'Saldos INVESTIMENTO AEO LOA 24'!B9,'2. Empenho LOA 2024'!$Z$4:$Z$1676,'Tabelas auxiliares'!$B$226)</f>
        <v>0</v>
      </c>
      <c r="L9" s="20">
        <f t="shared" ref="L9" si="3">I9-J9-K9</f>
        <v>0</v>
      </c>
    </row>
    <row r="10" spans="1:12" x14ac:dyDescent="0.25">
      <c r="A10" t="s">
        <v>280</v>
      </c>
      <c r="B10" s="21" t="s">
        <v>18</v>
      </c>
      <c r="C10" s="21" t="s">
        <v>19</v>
      </c>
      <c r="D10" s="49">
        <f>IFERROR(VLOOKUP($B10,'Orçamento Distribuído'!$X$5:$Y$13,2,FALSE),0)</f>
        <v>0</v>
      </c>
      <c r="E10" s="23">
        <f>IFERROR(VLOOKUP($B10,'Tabelas auxiliares'!$A$112:$E$153,4,FALSE),0)</f>
        <v>0</v>
      </c>
      <c r="F10" s="24">
        <f>IFERROR(VLOOKUP($B10,'Tabelas auxiliares'!$A$112:$E$153,5,FALSE),0)</f>
        <v>0</v>
      </c>
      <c r="G10" s="40">
        <f>SUMIFS(Tabela1[VALOR],Tabela1[DE (ÁREA / ORIGEM)],'Saldos INVESTIMENTO AEO LOA 24'!A10,Tabela1[CUSTEIO ou INVESTIMENTO?],'Tabelas auxiliares'!$B$226)</f>
        <v>0</v>
      </c>
      <c r="H10" s="41">
        <f>SUMIFS(Tabela1[VALOR],Tabela1[PARA (ÁREA / DESTINO)],'Saldos INVESTIMENTO AEO LOA 24'!A10,Tabela1[CUSTEIO ou INVESTIMENTO?],'Tabelas auxiliares'!$B$226)</f>
        <v>0</v>
      </c>
      <c r="I10" s="48">
        <f t="shared" si="1"/>
        <v>0</v>
      </c>
      <c r="J10" s="25">
        <f>SUMIFS('1. Pré-Empenhos'!$S$4:$S$320,'1. Pré-Empenhos'!$D$4:$D$320,'Saldos INVESTIMENTO AEO LOA 24'!B10,'1. Pré-Empenhos'!$R$4:$R$320,'Tabelas auxiliares'!$B$226)</f>
        <v>0</v>
      </c>
      <c r="K10" s="10">
        <f>SUMIFS('2. Empenho LOA 2024'!$AA$4:$AA$1676,'2. Empenho LOA 2024'!$D$4:$D$1676,'Saldos INVESTIMENTO AEO LOA 24'!B10,'2. Empenho LOA 2024'!$Z$4:$Z$1676,'Tabelas auxiliares'!$B$226)</f>
        <v>0</v>
      </c>
      <c r="L10" s="20">
        <f t="shared" si="0"/>
        <v>0</v>
      </c>
    </row>
    <row r="11" spans="1:12" ht="30" x14ac:dyDescent="0.25">
      <c r="A11" t="s">
        <v>281</v>
      </c>
      <c r="B11" s="21" t="s">
        <v>20</v>
      </c>
      <c r="C11" s="21" t="s">
        <v>21</v>
      </c>
      <c r="D11" s="49">
        <f>IFERROR(VLOOKUP($B11,'Orçamento Distribuído'!$X$5:$Y$13,2,FALSE),0)</f>
        <v>0</v>
      </c>
      <c r="E11" s="23">
        <f>IFERROR(VLOOKUP($B11,'Tabelas auxiliares'!$A$112:$E$153,4,FALSE),0)</f>
        <v>0</v>
      </c>
      <c r="F11" s="24">
        <f>IFERROR(VLOOKUP($B11,'Tabelas auxiliares'!$A$112:$E$153,5,FALSE),0)</f>
        <v>0</v>
      </c>
      <c r="G11" s="40">
        <f>SUMIFS(Tabela1[VALOR],Tabela1[DE (ÁREA / ORIGEM)],'Saldos INVESTIMENTO AEO LOA 24'!A11,Tabela1[CUSTEIO ou INVESTIMENTO?],'Tabelas auxiliares'!$B$226)</f>
        <v>0</v>
      </c>
      <c r="H11" s="41">
        <f>SUMIFS(Tabela1[VALOR],Tabela1[PARA (ÁREA / DESTINO)],'Saldos INVESTIMENTO AEO LOA 24'!A11,Tabela1[CUSTEIO ou INVESTIMENTO?],'Tabelas auxiliares'!$B$226)</f>
        <v>0</v>
      </c>
      <c r="I11" s="48">
        <f t="shared" si="1"/>
        <v>0</v>
      </c>
      <c r="J11" s="25">
        <f>SUMIFS('1. Pré-Empenhos'!$S$4:$S$320,'1. Pré-Empenhos'!$D$4:$D$320,'Saldos INVESTIMENTO AEO LOA 24'!B11,'1. Pré-Empenhos'!$R$4:$R$320,'Tabelas auxiliares'!$B$226)</f>
        <v>0</v>
      </c>
      <c r="K11" s="10">
        <f>SUMIFS('2. Empenho LOA 2024'!$AA$4:$AA$1676,'2. Empenho LOA 2024'!$D$4:$D$1676,'Saldos INVESTIMENTO AEO LOA 24'!B11,'2. Empenho LOA 2024'!$Z$4:$Z$1676,'Tabelas auxiliares'!$B$226)</f>
        <v>0</v>
      </c>
      <c r="L11" s="20">
        <f t="shared" si="0"/>
        <v>0</v>
      </c>
    </row>
    <row r="12" spans="1:12" x14ac:dyDescent="0.25">
      <c r="A12" t="s">
        <v>282</v>
      </c>
      <c r="B12" s="21" t="s">
        <v>24</v>
      </c>
      <c r="C12" s="21" t="s">
        <v>25</v>
      </c>
      <c r="D12" s="49">
        <f>IFERROR(VLOOKUP($B12,'Orçamento Distribuído'!$X$5:$Y$13,2,FALSE),0)</f>
        <v>0</v>
      </c>
      <c r="E12" s="23">
        <f>IFERROR(VLOOKUP($B12,'Tabelas auxiliares'!$A$112:$E$153,4,FALSE),0)</f>
        <v>0</v>
      </c>
      <c r="F12" s="24">
        <f>IFERROR(VLOOKUP($B12,'Tabelas auxiliares'!$A$112:$E$153,5,FALSE),0)</f>
        <v>0</v>
      </c>
      <c r="G12" s="40">
        <f>SUMIFS(Tabela1[VALOR],Tabela1[DE (ÁREA / ORIGEM)],'Saldos INVESTIMENTO AEO LOA 24'!A12,Tabela1[CUSTEIO ou INVESTIMENTO?],'Tabelas auxiliares'!$B$226)</f>
        <v>0</v>
      </c>
      <c r="H12" s="41">
        <f>SUMIFS(Tabela1[VALOR],Tabela1[PARA (ÁREA / DESTINO)],'Saldos INVESTIMENTO AEO LOA 24'!A12,Tabela1[CUSTEIO ou INVESTIMENTO?],'Tabelas auxiliares'!$B$226)</f>
        <v>0</v>
      </c>
      <c r="I12" s="48">
        <f t="shared" si="1"/>
        <v>0</v>
      </c>
      <c r="J12" s="25">
        <f>SUMIFS('1. Pré-Empenhos'!$S$4:$S$320,'1. Pré-Empenhos'!$D$4:$D$320,'Saldos INVESTIMENTO AEO LOA 24'!B12,'1. Pré-Empenhos'!$R$4:$R$320,'Tabelas auxiliares'!$B$226)</f>
        <v>0</v>
      </c>
      <c r="K12" s="10">
        <f>SUMIFS('2. Empenho LOA 2024'!$AA$4:$AA$1676,'2. Empenho LOA 2024'!$D$4:$D$1676,'Saldos INVESTIMENTO AEO LOA 24'!B12,'2. Empenho LOA 2024'!$Z$4:$Z$1676,'Tabelas auxiliares'!$B$226)</f>
        <v>0</v>
      </c>
      <c r="L12" s="20">
        <f t="shared" si="0"/>
        <v>0</v>
      </c>
    </row>
    <row r="13" spans="1:12" x14ac:dyDescent="0.25">
      <c r="A13" t="s">
        <v>283</v>
      </c>
      <c r="B13" s="21" t="s">
        <v>26</v>
      </c>
      <c r="C13" s="21" t="s">
        <v>27</v>
      </c>
      <c r="D13" s="49">
        <f>IFERROR(VLOOKUP($B13,'Orçamento Distribuído'!$X$5:$Y$13,2,FALSE),0)</f>
        <v>0</v>
      </c>
      <c r="E13" s="23">
        <f>IFERROR(VLOOKUP($B13,'Tabelas auxiliares'!$A$112:$E$153,4,FALSE),0)</f>
        <v>0</v>
      </c>
      <c r="F13" s="24">
        <f>IFERROR(VLOOKUP($B13,'Tabelas auxiliares'!$A$112:$E$153,5,FALSE),0)</f>
        <v>0</v>
      </c>
      <c r="G13" s="40">
        <f>SUMIFS(Tabela1[VALOR],Tabela1[DE (ÁREA / ORIGEM)],'Saldos INVESTIMENTO AEO LOA 24'!A13,Tabela1[CUSTEIO ou INVESTIMENTO?],'Tabelas auxiliares'!$B$226)</f>
        <v>0</v>
      </c>
      <c r="H13" s="41">
        <f>SUMIFS(Tabela1[VALOR],Tabela1[PARA (ÁREA / DESTINO)],'Saldos INVESTIMENTO AEO LOA 24'!A13,Tabela1[CUSTEIO ou INVESTIMENTO?],'Tabelas auxiliares'!$B$226)</f>
        <v>0</v>
      </c>
      <c r="I13" s="48">
        <f t="shared" si="1"/>
        <v>0</v>
      </c>
      <c r="J13" s="25">
        <f>SUMIFS('1. Pré-Empenhos'!$S$4:$S$320,'1. Pré-Empenhos'!$D$4:$D$320,'Saldos INVESTIMENTO AEO LOA 24'!B13,'1. Pré-Empenhos'!$R$4:$R$320,'Tabelas auxiliares'!$B$226)</f>
        <v>0</v>
      </c>
      <c r="K13" s="10">
        <f>SUMIFS('2. Empenho LOA 2024'!$AA$4:$AA$1676,'2. Empenho LOA 2024'!$D$4:$D$1676,'Saldos INVESTIMENTO AEO LOA 24'!B13,'2. Empenho LOA 2024'!$Z$4:$Z$1676,'Tabelas auxiliares'!$B$226)</f>
        <v>0</v>
      </c>
      <c r="L13" s="20">
        <f t="shared" si="0"/>
        <v>0</v>
      </c>
    </row>
    <row r="14" spans="1:12" x14ac:dyDescent="0.25">
      <c r="A14" t="s">
        <v>271</v>
      </c>
      <c r="B14" s="21" t="s">
        <v>28</v>
      </c>
      <c r="C14" s="21" t="s">
        <v>29</v>
      </c>
      <c r="D14" s="49">
        <f>IFERROR(VLOOKUP($B14,'Orçamento Distribuído'!$X$5:$Y$13,2,FALSE),0)</f>
        <v>500000</v>
      </c>
      <c r="E14" s="23">
        <f>IFERROR(VLOOKUP($B14,'Tabelas auxiliares'!$A$112:$E$153,4,FALSE),0)</f>
        <v>0</v>
      </c>
      <c r="F14" s="24">
        <f>IFERROR(VLOOKUP($B14,'Tabelas auxiliares'!$A$112:$E$153,5,FALSE),0)</f>
        <v>0</v>
      </c>
      <c r="G14" s="40">
        <f>SUMIFS(Tabela1[VALOR],Tabela1[DE (ÁREA / ORIGEM)],'Saldos INVESTIMENTO AEO LOA 24'!A14,Tabela1[CUSTEIO ou INVESTIMENTO?],'Tabelas auxiliares'!$B$226)</f>
        <v>0</v>
      </c>
      <c r="H14" s="41">
        <f>SUMIFS(Tabela1[VALOR],Tabela1[PARA (ÁREA / DESTINO)],'Saldos INVESTIMENTO AEO LOA 24'!A14,Tabela1[CUSTEIO ou INVESTIMENTO?],'Tabelas auxiliares'!$B$226)</f>
        <v>0</v>
      </c>
      <c r="I14" s="48">
        <f t="shared" si="1"/>
        <v>500000</v>
      </c>
      <c r="J14" s="25">
        <f>SUMIFS('1. Pré-Empenhos'!$S$4:$S$320,'1. Pré-Empenhos'!$D$4:$D$320,'Saldos INVESTIMENTO AEO LOA 24'!B14,'1. Pré-Empenhos'!$R$4:$R$320,'Tabelas auxiliares'!$B$226)</f>
        <v>0</v>
      </c>
      <c r="K14" s="10">
        <f>SUMIFS('2. Empenho LOA 2024'!$AA$4:$AA$1676,'2. Empenho LOA 2024'!$D$4:$D$1676,'Saldos INVESTIMENTO AEO LOA 24'!B14,'2. Empenho LOA 2024'!$Z$4:$Z$1676,'Tabelas auxiliares'!$B$226)</f>
        <v>0</v>
      </c>
      <c r="L14" s="20">
        <f t="shared" si="0"/>
        <v>500000</v>
      </c>
    </row>
    <row r="15" spans="1:12" x14ac:dyDescent="0.25">
      <c r="A15" t="s">
        <v>284</v>
      </c>
      <c r="B15" s="21" t="s">
        <v>30</v>
      </c>
      <c r="C15" s="21" t="s">
        <v>31</v>
      </c>
      <c r="D15" s="49">
        <f>IFERROR(VLOOKUP($B15,'Orçamento Distribuído'!$X$5:$Y$13,2,FALSE),0)</f>
        <v>0</v>
      </c>
      <c r="E15" s="23">
        <f>IFERROR(VLOOKUP($B15,'Tabelas auxiliares'!$A$112:$E$153,4,FALSE),0)</f>
        <v>0</v>
      </c>
      <c r="F15" s="24">
        <f>IFERROR(VLOOKUP($B15,'Tabelas auxiliares'!$A$112:$E$153,5,FALSE),0)</f>
        <v>0</v>
      </c>
      <c r="G15" s="40">
        <f>SUMIFS(Tabela1[VALOR],Tabela1[DE (ÁREA / ORIGEM)],'Saldos INVESTIMENTO AEO LOA 24'!A15,Tabela1[CUSTEIO ou INVESTIMENTO?],'Tabelas auxiliares'!$B$226)</f>
        <v>0</v>
      </c>
      <c r="H15" s="41">
        <f>SUMIFS(Tabela1[VALOR],Tabela1[PARA (ÁREA / DESTINO)],'Saldos INVESTIMENTO AEO LOA 24'!A15,Tabela1[CUSTEIO ou INVESTIMENTO?],'Tabelas auxiliares'!$B$226)</f>
        <v>0</v>
      </c>
      <c r="I15" s="48">
        <f t="shared" si="1"/>
        <v>0</v>
      </c>
      <c r="J15" s="25">
        <f>SUMIFS('1. Pré-Empenhos'!$S$4:$S$320,'1. Pré-Empenhos'!$D$4:$D$320,'Saldos INVESTIMENTO AEO LOA 24'!B15,'1. Pré-Empenhos'!$R$4:$R$320,'Tabelas auxiliares'!$B$226)</f>
        <v>0</v>
      </c>
      <c r="K15" s="10">
        <f>SUMIFS('2. Empenho LOA 2024'!$AA$4:$AA$1676,'2. Empenho LOA 2024'!$D$4:$D$1676,'Saldos INVESTIMENTO AEO LOA 24'!B15,'2. Empenho LOA 2024'!$Z$4:$Z$1676,'Tabelas auxiliares'!$B$226)</f>
        <v>0</v>
      </c>
      <c r="L15" s="20">
        <f t="shared" si="0"/>
        <v>0</v>
      </c>
    </row>
    <row r="16" spans="1:12" x14ac:dyDescent="0.25">
      <c r="A16" t="s">
        <v>285</v>
      </c>
      <c r="B16" s="21" t="s">
        <v>136</v>
      </c>
      <c r="C16" s="21" t="s">
        <v>140</v>
      </c>
      <c r="D16" s="49">
        <f>IFERROR(VLOOKUP($B16,'Orçamento Distribuído'!$X$5:$Y$13,2,FALSE),0)</f>
        <v>0</v>
      </c>
      <c r="E16" s="23">
        <f>IFERROR(VLOOKUP($B16,'Tabelas auxiliares'!$A$112:$E$153,4,FALSE),0)</f>
        <v>0</v>
      </c>
      <c r="F16" s="24">
        <f>IFERROR(VLOOKUP($B16,'Tabelas auxiliares'!$A$112:$E$153,5,FALSE),0)</f>
        <v>0</v>
      </c>
      <c r="G16" s="40">
        <f>SUMIFS(Tabela1[VALOR],Tabela1[DE (ÁREA / ORIGEM)],'Saldos INVESTIMENTO AEO LOA 24'!A16,Tabela1[CUSTEIO ou INVESTIMENTO?],'Tabelas auxiliares'!$B$226)</f>
        <v>0</v>
      </c>
      <c r="H16" s="41">
        <f>SUMIFS(Tabela1[VALOR],Tabela1[PARA (ÁREA / DESTINO)],'Saldos INVESTIMENTO AEO LOA 24'!A16,Tabela1[CUSTEIO ou INVESTIMENTO?],'Tabelas auxiliares'!$B$226)</f>
        <v>0</v>
      </c>
      <c r="I16" s="48">
        <f t="shared" si="1"/>
        <v>0</v>
      </c>
      <c r="J16" s="25">
        <f>SUMIFS('1. Pré-Empenhos'!$S$4:$S$320,'1. Pré-Empenhos'!$D$4:$D$320,'Saldos INVESTIMENTO AEO LOA 24'!B16,'1. Pré-Empenhos'!$R$4:$R$320,'Tabelas auxiliares'!$B$226)</f>
        <v>0</v>
      </c>
      <c r="K16" s="10">
        <f>SUMIFS('2. Empenho LOA 2024'!$AA$4:$AA$1676,'2. Empenho LOA 2024'!$D$4:$D$1676,'Saldos INVESTIMENTO AEO LOA 24'!B16,'2. Empenho LOA 2024'!$Z$4:$Z$1676,'Tabelas auxiliares'!$B$226)</f>
        <v>0</v>
      </c>
      <c r="L16" s="20">
        <f t="shared" si="0"/>
        <v>0</v>
      </c>
    </row>
    <row r="17" spans="1:12" x14ac:dyDescent="0.25">
      <c r="A17" t="s">
        <v>286</v>
      </c>
      <c r="B17" s="21" t="s">
        <v>139</v>
      </c>
      <c r="C17" s="21" t="s">
        <v>141</v>
      </c>
      <c r="D17" s="49">
        <f>IFERROR(VLOOKUP($B17,'Orçamento Distribuído'!$X$5:$Y$13,2,FALSE),0)</f>
        <v>0</v>
      </c>
      <c r="E17" s="23">
        <f>IFERROR(VLOOKUP($B17,'Tabelas auxiliares'!$A$112:$E$153,4,FALSE),0)</f>
        <v>0</v>
      </c>
      <c r="F17" s="24">
        <f>IFERROR(VLOOKUP($B17,'Tabelas auxiliares'!$A$112:$E$153,5,FALSE),0)</f>
        <v>0</v>
      </c>
      <c r="G17" s="40">
        <f>SUMIFS(Tabela1[VALOR],Tabela1[DE (ÁREA / ORIGEM)],'Saldos INVESTIMENTO AEO LOA 24'!A17,Tabela1[CUSTEIO ou INVESTIMENTO?],'Tabelas auxiliares'!$B$226)</f>
        <v>0</v>
      </c>
      <c r="H17" s="41">
        <f>SUMIFS(Tabela1[VALOR],Tabela1[PARA (ÁREA / DESTINO)],'Saldos INVESTIMENTO AEO LOA 24'!A17,Tabela1[CUSTEIO ou INVESTIMENTO?],'Tabelas auxiliares'!$B$226)</f>
        <v>0</v>
      </c>
      <c r="I17" s="48">
        <f t="shared" si="1"/>
        <v>0</v>
      </c>
      <c r="J17" s="25">
        <f>SUMIFS('1. Pré-Empenhos'!$S$4:$S$320,'1. Pré-Empenhos'!$D$4:$D$320,'Saldos INVESTIMENTO AEO LOA 24'!B17,'1. Pré-Empenhos'!$R$4:$R$320,'Tabelas auxiliares'!$B$226)</f>
        <v>0</v>
      </c>
      <c r="K17" s="10">
        <f>SUMIFS('2. Empenho LOA 2024'!$AA$4:$AA$1676,'2. Empenho LOA 2024'!$D$4:$D$1676,'Saldos INVESTIMENTO AEO LOA 24'!B17,'2. Empenho LOA 2024'!$Z$4:$Z$1676,'Tabelas auxiliares'!$B$226)</f>
        <v>0</v>
      </c>
      <c r="L17" s="20">
        <f t="shared" si="0"/>
        <v>0</v>
      </c>
    </row>
    <row r="18" spans="1:12" x14ac:dyDescent="0.25">
      <c r="A18" t="s">
        <v>287</v>
      </c>
      <c r="B18" s="21" t="s">
        <v>32</v>
      </c>
      <c r="C18" s="21" t="s">
        <v>33</v>
      </c>
      <c r="D18" s="49">
        <f>IFERROR(VLOOKUP($B18,'Orçamento Distribuído'!$X$5:$Y$13,2,FALSE),0)</f>
        <v>0</v>
      </c>
      <c r="E18" s="23">
        <f>IFERROR(VLOOKUP($B18,'Tabelas auxiliares'!$A$112:$E$153,4,FALSE),0)</f>
        <v>0</v>
      </c>
      <c r="F18" s="24">
        <f>IFERROR(VLOOKUP($B18,'Tabelas auxiliares'!$A$112:$E$153,5,FALSE),0)</f>
        <v>0</v>
      </c>
      <c r="G18" s="40">
        <f>SUMIFS(Tabela1[VALOR],Tabela1[DE (ÁREA / ORIGEM)],'Saldos INVESTIMENTO AEO LOA 24'!A18,Tabela1[CUSTEIO ou INVESTIMENTO?],'Tabelas auxiliares'!$B$226)</f>
        <v>0</v>
      </c>
      <c r="H18" s="41">
        <f>SUMIFS(Tabela1[VALOR],Tabela1[PARA (ÁREA / DESTINO)],'Saldos INVESTIMENTO AEO LOA 24'!A18,Tabela1[CUSTEIO ou INVESTIMENTO?],'Tabelas auxiliares'!$B$226)</f>
        <v>0</v>
      </c>
      <c r="I18" s="48">
        <f t="shared" si="1"/>
        <v>0</v>
      </c>
      <c r="J18" s="25">
        <f>SUMIFS('1. Pré-Empenhos'!$S$4:$S$320,'1. Pré-Empenhos'!$D$4:$D$320,'Saldos INVESTIMENTO AEO LOA 24'!B18,'1. Pré-Empenhos'!$R$4:$R$320,'Tabelas auxiliares'!$B$226)</f>
        <v>0</v>
      </c>
      <c r="K18" s="10">
        <f>SUMIFS('2. Empenho LOA 2024'!$AA$4:$AA$1676,'2. Empenho LOA 2024'!$D$4:$D$1676,'Saldos INVESTIMENTO AEO LOA 24'!B18,'2. Empenho LOA 2024'!$Z$4:$Z$1676,'Tabelas auxiliares'!$B$226)</f>
        <v>0</v>
      </c>
      <c r="L18" s="20">
        <f t="shared" si="0"/>
        <v>0</v>
      </c>
    </row>
    <row r="19" spans="1:12" x14ac:dyDescent="0.25">
      <c r="A19" t="s">
        <v>288</v>
      </c>
      <c r="B19" s="21" t="s">
        <v>22</v>
      </c>
      <c r="C19" s="21" t="s">
        <v>23</v>
      </c>
      <c r="D19" s="49">
        <f>IFERROR(VLOOKUP($B19,'Orçamento Distribuído'!$X$5:$Y$13,2,FALSE),0)</f>
        <v>0</v>
      </c>
      <c r="E19" s="23">
        <f>IFERROR(VLOOKUP($B19,'Tabelas auxiliares'!$A$112:$E$153,4,FALSE),0)</f>
        <v>0</v>
      </c>
      <c r="F19" s="24">
        <f>IFERROR(VLOOKUP($B19,'Tabelas auxiliares'!$A$112:$E$153,5,FALSE),0)</f>
        <v>0</v>
      </c>
      <c r="G19" s="40">
        <f>SUMIFS(Tabela1[VALOR],Tabela1[DE (ÁREA / ORIGEM)],'Saldos INVESTIMENTO AEO LOA 24'!A19,Tabela1[CUSTEIO ou INVESTIMENTO?],'Tabelas auxiliares'!$B$226)</f>
        <v>0</v>
      </c>
      <c r="H19" s="41">
        <f>SUMIFS(Tabela1[VALOR],Tabela1[PARA (ÁREA / DESTINO)],'Saldos INVESTIMENTO AEO LOA 24'!A19,Tabela1[CUSTEIO ou INVESTIMENTO?],'Tabelas auxiliares'!$B$226)</f>
        <v>0</v>
      </c>
      <c r="I19" s="48">
        <f t="shared" si="1"/>
        <v>0</v>
      </c>
      <c r="J19" s="25">
        <f>SUMIFS('1. Pré-Empenhos'!$S$4:$S$320,'1. Pré-Empenhos'!$D$4:$D$320,'Saldos INVESTIMENTO AEO LOA 24'!B19,'1. Pré-Empenhos'!$R$4:$R$320,'Tabelas auxiliares'!$B$226)</f>
        <v>0</v>
      </c>
      <c r="K19" s="10">
        <f>SUMIFS('2. Empenho LOA 2024'!$AA$4:$AA$1676,'2. Empenho LOA 2024'!$D$4:$D$1676,'Saldos INVESTIMENTO AEO LOA 24'!B19,'2. Empenho LOA 2024'!$Z$4:$Z$1676,'Tabelas auxiliares'!$B$226)</f>
        <v>0</v>
      </c>
      <c r="L19" s="20">
        <f t="shared" si="0"/>
        <v>0</v>
      </c>
    </row>
    <row r="20" spans="1:12" ht="30" x14ac:dyDescent="0.25">
      <c r="A20" t="s">
        <v>289</v>
      </c>
      <c r="B20" s="21" t="s">
        <v>34</v>
      </c>
      <c r="C20" s="21" t="s">
        <v>35</v>
      </c>
      <c r="D20" s="49">
        <f>IFERROR(VLOOKUP($B20,'Orçamento Distribuído'!$X$5:$Y$13,2,FALSE),0)</f>
        <v>100000</v>
      </c>
      <c r="E20" s="23">
        <f>IFERROR(VLOOKUP($B20,'Tabelas auxiliares'!$A$112:$E$153,4,FALSE),0)</f>
        <v>0</v>
      </c>
      <c r="F20" s="24">
        <f>IFERROR(VLOOKUP($B20,'Tabelas auxiliares'!$A$112:$E$153,5,FALSE),0)</f>
        <v>0</v>
      </c>
      <c r="G20" s="40">
        <f>SUMIFS(Tabela1[VALOR],Tabela1[DE (ÁREA / ORIGEM)],'Saldos INVESTIMENTO AEO LOA 24'!A20,Tabela1[CUSTEIO ou INVESTIMENTO?],'Tabelas auxiliares'!$B$226)</f>
        <v>0</v>
      </c>
      <c r="H20" s="41">
        <f>SUMIFS(Tabela1[VALOR],Tabela1[PARA (ÁREA / DESTINO)],'Saldos INVESTIMENTO AEO LOA 24'!A20,Tabela1[CUSTEIO ou INVESTIMENTO?],'Tabelas auxiliares'!$B$226)</f>
        <v>0</v>
      </c>
      <c r="I20" s="48">
        <f t="shared" si="1"/>
        <v>100000</v>
      </c>
      <c r="J20" s="25">
        <f>SUMIFS('1. Pré-Empenhos'!$S$4:$S$320,'1. Pré-Empenhos'!$D$4:$D$320,'Saldos INVESTIMENTO AEO LOA 24'!B20,'1. Pré-Empenhos'!$R$4:$R$320,'Tabelas auxiliares'!$B$226)</f>
        <v>0</v>
      </c>
      <c r="K20" s="10">
        <f>SUMIFS('2. Empenho LOA 2024'!$AA$4:$AA$1676,'2. Empenho LOA 2024'!$D$4:$D$1676,'Saldos INVESTIMENTO AEO LOA 24'!B20,'2. Empenho LOA 2024'!$Z$4:$Z$1676,'Tabelas auxiliares'!$B$226)</f>
        <v>0</v>
      </c>
      <c r="L20" s="20">
        <f t="shared" si="0"/>
        <v>100000</v>
      </c>
    </row>
    <row r="21" spans="1:12" x14ac:dyDescent="0.25">
      <c r="A21" t="s">
        <v>290</v>
      </c>
      <c r="B21" s="21" t="s">
        <v>36</v>
      </c>
      <c r="C21" s="21" t="s">
        <v>37</v>
      </c>
      <c r="D21" s="49">
        <f>IFERROR(VLOOKUP($B21,'Orçamento Distribuído'!$X$5:$Y$13,2,FALSE),0)</f>
        <v>0</v>
      </c>
      <c r="E21" s="23">
        <f>IFERROR(VLOOKUP($B21,'Tabelas auxiliares'!$A$112:$E$153,4,FALSE),0)</f>
        <v>0</v>
      </c>
      <c r="F21" s="24">
        <f>IFERROR(VLOOKUP($B21,'Tabelas auxiliares'!$A$112:$E$153,5,FALSE),0)</f>
        <v>0</v>
      </c>
      <c r="G21" s="40">
        <f>SUMIFS(Tabela1[VALOR],Tabela1[DE (ÁREA / ORIGEM)],'Saldos INVESTIMENTO AEO LOA 24'!A21,Tabela1[CUSTEIO ou INVESTIMENTO?],'Tabelas auxiliares'!$B$226)</f>
        <v>0</v>
      </c>
      <c r="H21" s="41">
        <f>SUMIFS(Tabela1[VALOR],Tabela1[PARA (ÁREA / DESTINO)],'Saldos INVESTIMENTO AEO LOA 24'!A21,Tabela1[CUSTEIO ou INVESTIMENTO?],'Tabelas auxiliares'!$B$226)</f>
        <v>0</v>
      </c>
      <c r="I21" s="48">
        <f t="shared" si="1"/>
        <v>0</v>
      </c>
      <c r="J21" s="25">
        <f>SUMIFS('1. Pré-Empenhos'!$S$4:$S$320,'1. Pré-Empenhos'!$D$4:$D$320,'Saldos INVESTIMENTO AEO LOA 24'!B21,'1. Pré-Empenhos'!$R$4:$R$320,'Tabelas auxiliares'!$B$226)</f>
        <v>0</v>
      </c>
      <c r="K21" s="10">
        <f>SUMIFS('2. Empenho LOA 2024'!$AA$4:$AA$1676,'2. Empenho LOA 2024'!$D$4:$D$1676,'Saldos INVESTIMENTO AEO LOA 24'!B21,'2. Empenho LOA 2024'!$Z$4:$Z$1676,'Tabelas auxiliares'!$B$226)</f>
        <v>0</v>
      </c>
      <c r="L21" s="20">
        <f t="shared" si="0"/>
        <v>0</v>
      </c>
    </row>
    <row r="22" spans="1:12" x14ac:dyDescent="0.25">
      <c r="A22" t="s">
        <v>291</v>
      </c>
      <c r="B22" s="21" t="s">
        <v>169</v>
      </c>
      <c r="C22" s="21" t="s">
        <v>166</v>
      </c>
      <c r="D22" s="49">
        <f>IFERROR(VLOOKUP($B22,'Orçamento Distribuído'!$X$5:$Y$13,2,FALSE),0)</f>
        <v>0</v>
      </c>
      <c r="E22" s="23">
        <f>IFERROR(VLOOKUP($B22,'Tabelas auxiliares'!$A$112:$E$153,4,FALSE),0)</f>
        <v>0</v>
      </c>
      <c r="F22" s="24">
        <f>IFERROR(VLOOKUP($B22,'Tabelas auxiliares'!$A$112:$E$153,5,FALSE),0)</f>
        <v>0</v>
      </c>
      <c r="G22" s="40">
        <f>SUMIFS(Tabela1[VALOR],Tabela1[DE (ÁREA / ORIGEM)],'Saldos INVESTIMENTO AEO LOA 24'!A22,Tabela1[CUSTEIO ou INVESTIMENTO?],'Tabelas auxiliares'!$B$226)</f>
        <v>0</v>
      </c>
      <c r="H22" s="41">
        <f>SUMIFS(Tabela1[VALOR],Tabela1[PARA (ÁREA / DESTINO)],'Saldos INVESTIMENTO AEO LOA 24'!A22,Tabela1[CUSTEIO ou INVESTIMENTO?],'Tabelas auxiliares'!$B$226)</f>
        <v>0</v>
      </c>
      <c r="I22" s="48">
        <f t="shared" si="1"/>
        <v>0</v>
      </c>
      <c r="J22" s="25">
        <f>SUMIFS('1. Pré-Empenhos'!$S$4:$S$320,'1. Pré-Empenhos'!$D$4:$D$320,'Saldos INVESTIMENTO AEO LOA 24'!B22,'1. Pré-Empenhos'!$R$4:$R$320,'Tabelas auxiliares'!$B$226)</f>
        <v>0</v>
      </c>
      <c r="K22" s="10">
        <f>SUMIFS('2. Empenho LOA 2024'!$AA$4:$AA$1676,'2. Empenho LOA 2024'!$D$4:$D$1676,'Saldos INVESTIMENTO AEO LOA 24'!B22,'2. Empenho LOA 2024'!$Z$4:$Z$1676,'Tabelas auxiliares'!$B$226)</f>
        <v>0</v>
      </c>
      <c r="L22" s="20">
        <f t="shared" si="0"/>
        <v>0</v>
      </c>
    </row>
    <row r="23" spans="1:12" x14ac:dyDescent="0.25">
      <c r="A23" t="s">
        <v>292</v>
      </c>
      <c r="B23" s="21" t="s">
        <v>162</v>
      </c>
      <c r="C23" s="21" t="s">
        <v>180</v>
      </c>
      <c r="D23" s="49">
        <f>IFERROR(VLOOKUP($B23,'Orçamento Distribuído'!$X$5:$Y$13,2,FALSE),0)</f>
        <v>0</v>
      </c>
      <c r="E23" s="23">
        <f>IFERROR(VLOOKUP($B23,'Tabelas auxiliares'!$A$112:$E$153,4,FALSE),0)</f>
        <v>0</v>
      </c>
      <c r="F23" s="24">
        <f>IFERROR(VLOOKUP($B23,'Tabelas auxiliares'!$A$112:$E$153,5,FALSE),0)</f>
        <v>0</v>
      </c>
      <c r="G23" s="40">
        <f>SUMIFS(Tabela1[VALOR],Tabela1[DE (ÁREA / ORIGEM)],'Saldos INVESTIMENTO AEO LOA 24'!A23,Tabela1[CUSTEIO ou INVESTIMENTO?],'Tabelas auxiliares'!$B$226)</f>
        <v>0</v>
      </c>
      <c r="H23" s="41">
        <f>SUMIFS(Tabela1[VALOR],Tabela1[PARA (ÁREA / DESTINO)],'Saldos INVESTIMENTO AEO LOA 24'!A23,Tabela1[CUSTEIO ou INVESTIMENTO?],'Tabelas auxiliares'!$B$226)</f>
        <v>0</v>
      </c>
      <c r="I23" s="48">
        <f t="shared" si="1"/>
        <v>0</v>
      </c>
      <c r="J23" s="25">
        <f>SUMIFS('1. Pré-Empenhos'!$S$4:$S$320,'1. Pré-Empenhos'!$D$4:$D$320,'Saldos INVESTIMENTO AEO LOA 24'!B23,'1. Pré-Empenhos'!$R$4:$R$320,'Tabelas auxiliares'!$B$226)</f>
        <v>0</v>
      </c>
      <c r="K23" s="10">
        <f>SUMIFS('2. Empenho LOA 2024'!$AA$4:$AA$1676,'2. Empenho LOA 2024'!$D$4:$D$1676,'Saldos INVESTIMENTO AEO LOA 24'!B23,'2. Empenho LOA 2024'!$Z$4:$Z$1676,'Tabelas auxiliares'!$B$226)</f>
        <v>0</v>
      </c>
      <c r="L23" s="20">
        <f t="shared" si="0"/>
        <v>0</v>
      </c>
    </row>
    <row r="24" spans="1:12" ht="30" x14ac:dyDescent="0.25">
      <c r="A24" t="s">
        <v>293</v>
      </c>
      <c r="B24" s="21" t="s">
        <v>38</v>
      </c>
      <c r="C24" s="21" t="s">
        <v>39</v>
      </c>
      <c r="D24" s="49">
        <f>IFERROR(VLOOKUP($B24,'Orçamento Distribuído'!$X$5:$Y$13,2,FALSE),0)</f>
        <v>100000</v>
      </c>
      <c r="E24" s="23">
        <f>IFERROR(VLOOKUP($B24,'Tabelas auxiliares'!$A$112:$E$153,4,FALSE),0)</f>
        <v>0</v>
      </c>
      <c r="F24" s="24">
        <f>IFERROR(VLOOKUP($B24,'Tabelas auxiliares'!$A$112:$E$153,5,FALSE),0)</f>
        <v>0</v>
      </c>
      <c r="G24" s="40">
        <f>SUMIFS(Tabela1[VALOR],Tabela1[DE (ÁREA / ORIGEM)],'Saldos INVESTIMENTO AEO LOA 24'!A24,Tabela1[CUSTEIO ou INVESTIMENTO?],'Tabelas auxiliares'!$B$226)</f>
        <v>0</v>
      </c>
      <c r="H24" s="41">
        <f>SUMIFS(Tabela1[VALOR],Tabela1[PARA (ÁREA / DESTINO)],'Saldos INVESTIMENTO AEO LOA 24'!A24,Tabela1[CUSTEIO ou INVESTIMENTO?],'Tabelas auxiliares'!$B$226)</f>
        <v>0</v>
      </c>
      <c r="I24" s="48">
        <f t="shared" si="1"/>
        <v>100000</v>
      </c>
      <c r="J24" s="25">
        <f>SUMIFS('1. Pré-Empenhos'!$S$4:$S$320,'1. Pré-Empenhos'!$D$4:$D$320,'Saldos INVESTIMENTO AEO LOA 24'!B24,'1. Pré-Empenhos'!$R$4:$R$320,'Tabelas auxiliares'!$B$226)</f>
        <v>0</v>
      </c>
      <c r="K24" s="10">
        <f>SUMIFS('2. Empenho LOA 2024'!$AA$4:$AA$1676,'2. Empenho LOA 2024'!$D$4:$D$1676,'Saldos INVESTIMENTO AEO LOA 24'!B24,'2. Empenho LOA 2024'!$Z$4:$Z$1676,'Tabelas auxiliares'!$B$226)</f>
        <v>0</v>
      </c>
      <c r="L24" s="20">
        <f t="shared" si="0"/>
        <v>100000</v>
      </c>
    </row>
    <row r="25" spans="1:12" x14ac:dyDescent="0.25">
      <c r="A25" t="s">
        <v>294</v>
      </c>
      <c r="B25" s="21" t="s">
        <v>40</v>
      </c>
      <c r="C25" s="21" t="s">
        <v>41</v>
      </c>
      <c r="D25" s="49">
        <f>IFERROR(VLOOKUP($B25,'Orçamento Distribuído'!$X$5:$Y$13,2,FALSE),0)</f>
        <v>0</v>
      </c>
      <c r="E25" s="23">
        <f>IFERROR(VLOOKUP($B25,'Tabelas auxiliares'!$A$112:$E$153,4,FALSE),0)</f>
        <v>0</v>
      </c>
      <c r="F25" s="24">
        <f>IFERROR(VLOOKUP($B25,'Tabelas auxiliares'!$A$112:$E$153,5,FALSE),0)</f>
        <v>0</v>
      </c>
      <c r="G25" s="40">
        <f>SUMIFS(Tabela1[VALOR],Tabela1[DE (ÁREA / ORIGEM)],'Saldos INVESTIMENTO AEO LOA 24'!A25,Tabela1[CUSTEIO ou INVESTIMENTO?],'Tabelas auxiliares'!$B$226)</f>
        <v>0</v>
      </c>
      <c r="H25" s="41">
        <f>SUMIFS(Tabela1[VALOR],Tabela1[PARA (ÁREA / DESTINO)],'Saldos INVESTIMENTO AEO LOA 24'!A25,Tabela1[CUSTEIO ou INVESTIMENTO?],'Tabelas auxiliares'!$B$226)</f>
        <v>0</v>
      </c>
      <c r="I25" s="48">
        <f t="shared" si="1"/>
        <v>0</v>
      </c>
      <c r="J25" s="25">
        <f>SUMIFS('1. Pré-Empenhos'!$S$4:$S$320,'1. Pré-Empenhos'!$D$4:$D$320,'Saldos INVESTIMENTO AEO LOA 24'!B25,'1. Pré-Empenhos'!$R$4:$R$320,'Tabelas auxiliares'!$B$226)</f>
        <v>0</v>
      </c>
      <c r="K25" s="10">
        <f>SUMIFS('2. Empenho LOA 2024'!$AA$4:$AA$1676,'2. Empenho LOA 2024'!$D$4:$D$1676,'Saldos INVESTIMENTO AEO LOA 24'!B25,'2. Empenho LOA 2024'!$Z$4:$Z$1676,'Tabelas auxiliares'!$B$226)</f>
        <v>0</v>
      </c>
      <c r="L25" s="20">
        <f t="shared" si="0"/>
        <v>0</v>
      </c>
    </row>
    <row r="26" spans="1:12" x14ac:dyDescent="0.25">
      <c r="A26" t="s">
        <v>295</v>
      </c>
      <c r="B26" s="21" t="s">
        <v>170</v>
      </c>
      <c r="C26" s="21" t="s">
        <v>167</v>
      </c>
      <c r="D26" s="49">
        <f>IFERROR(VLOOKUP($B26,'Orçamento Distribuído'!$X$5:$Y$13,2,FALSE),0)</f>
        <v>0</v>
      </c>
      <c r="E26" s="23">
        <f>IFERROR(VLOOKUP($B26,'Tabelas auxiliares'!$A$112:$E$153,4,FALSE),0)</f>
        <v>0</v>
      </c>
      <c r="F26" s="24">
        <f>IFERROR(VLOOKUP($B26,'Tabelas auxiliares'!$A$112:$E$153,5,FALSE),0)</f>
        <v>0</v>
      </c>
      <c r="G26" s="40">
        <f>SUMIFS(Tabela1[VALOR],Tabela1[DE (ÁREA / ORIGEM)],'Saldos INVESTIMENTO AEO LOA 24'!A26,Tabela1[CUSTEIO ou INVESTIMENTO?],'Tabelas auxiliares'!$B$226)</f>
        <v>0</v>
      </c>
      <c r="H26" s="41">
        <f>SUMIFS(Tabela1[VALOR],Tabela1[PARA (ÁREA / DESTINO)],'Saldos INVESTIMENTO AEO LOA 24'!A26,Tabela1[CUSTEIO ou INVESTIMENTO?],'Tabelas auxiliares'!$B$226)</f>
        <v>0</v>
      </c>
      <c r="I26" s="48">
        <f t="shared" si="1"/>
        <v>0</v>
      </c>
      <c r="J26" s="25">
        <f>SUMIFS('1. Pré-Empenhos'!$S$4:$S$320,'1. Pré-Empenhos'!$D$4:$D$320,'Saldos INVESTIMENTO AEO LOA 24'!B26,'1. Pré-Empenhos'!$R$4:$R$320,'Tabelas auxiliares'!$B$226)</f>
        <v>0</v>
      </c>
      <c r="K26" s="10">
        <f>SUMIFS('2. Empenho LOA 2024'!$AA$4:$AA$1676,'2. Empenho LOA 2024'!$D$4:$D$1676,'Saldos INVESTIMENTO AEO LOA 24'!B26,'2. Empenho LOA 2024'!$Z$4:$Z$1676,'Tabelas auxiliares'!$B$226)</f>
        <v>0</v>
      </c>
      <c r="L26" s="20">
        <f t="shared" si="0"/>
        <v>0</v>
      </c>
    </row>
    <row r="27" spans="1:12" x14ac:dyDescent="0.25">
      <c r="A27" t="s">
        <v>296</v>
      </c>
      <c r="B27" s="21" t="s">
        <v>267</v>
      </c>
      <c r="C27" s="21" t="s">
        <v>268</v>
      </c>
      <c r="D27" s="49">
        <f>IFERROR(VLOOKUP($B27,'Orçamento Distribuído'!$X$5:$Y$13,2,FALSE),0)</f>
        <v>0</v>
      </c>
      <c r="E27" s="23">
        <f>IFERROR(VLOOKUP($B27,'Tabelas auxiliares'!$A$112:$E$153,4,FALSE),0)</f>
        <v>0</v>
      </c>
      <c r="F27" s="24">
        <f>IFERROR(VLOOKUP($B27,'Tabelas auxiliares'!$A$112:$E$153,5,FALSE),0)</f>
        <v>0</v>
      </c>
      <c r="G27" s="40">
        <f>SUMIFS(Tabela1[VALOR],Tabela1[DE (ÁREA / ORIGEM)],'Saldos INVESTIMENTO AEO LOA 24'!A27,Tabela1[CUSTEIO ou INVESTIMENTO?],'Tabelas auxiliares'!$B$226)</f>
        <v>0</v>
      </c>
      <c r="H27" s="41">
        <f>SUMIFS(Tabela1[VALOR],Tabela1[PARA (ÁREA / DESTINO)],'Saldos INVESTIMENTO AEO LOA 24'!A27,Tabela1[CUSTEIO ou INVESTIMENTO?],'Tabelas auxiliares'!$B$226)</f>
        <v>0</v>
      </c>
      <c r="I27" s="48">
        <f t="shared" ref="I27" si="4">D27-G27+H27</f>
        <v>0</v>
      </c>
      <c r="J27" s="25">
        <f>SUMIFS('1. Pré-Empenhos'!$S$4:$S$320,'1. Pré-Empenhos'!$D$4:$D$320,'Saldos INVESTIMENTO AEO LOA 24'!B27,'1. Pré-Empenhos'!$R$4:$R$320,'Tabelas auxiliares'!$B$226)</f>
        <v>0</v>
      </c>
      <c r="K27" s="10">
        <f>SUMIFS('2. Empenho LOA 2024'!$AA$4:$AA$1676,'2. Empenho LOA 2024'!$D$4:$D$1676,'Saldos INVESTIMENTO AEO LOA 24'!B27,'2. Empenho LOA 2024'!$Z$4:$Z$1676,'Tabelas auxiliares'!$B$226)</f>
        <v>0</v>
      </c>
      <c r="L27" s="20">
        <f t="shared" ref="L27" si="5">I27-J27-K27</f>
        <v>0</v>
      </c>
    </row>
    <row r="28" spans="1:12" ht="30" x14ac:dyDescent="0.25">
      <c r="A28" t="s">
        <v>297</v>
      </c>
      <c r="B28" s="21" t="s">
        <v>42</v>
      </c>
      <c r="C28" s="21" t="s">
        <v>43</v>
      </c>
      <c r="D28" s="49">
        <f>IFERROR(VLOOKUP($B28,'Orçamento Distribuído'!$X$5:$Y$13,2,FALSE),0)</f>
        <v>100000</v>
      </c>
      <c r="E28" s="23">
        <f>IFERROR(VLOOKUP($B28,'Tabelas auxiliares'!$A$112:$E$153,4,FALSE),0)</f>
        <v>0</v>
      </c>
      <c r="F28" s="24">
        <f>IFERROR(VLOOKUP($B28,'Tabelas auxiliares'!$A$112:$E$153,5,FALSE),0)</f>
        <v>0</v>
      </c>
      <c r="G28" s="40">
        <f>SUMIFS(Tabela1[VALOR],Tabela1[DE (ÁREA / ORIGEM)],'Saldos INVESTIMENTO AEO LOA 24'!A28,Tabela1[CUSTEIO ou INVESTIMENTO?],'Tabelas auxiliares'!$B$226)</f>
        <v>0</v>
      </c>
      <c r="H28" s="41">
        <f>SUMIFS(Tabela1[VALOR],Tabela1[PARA (ÁREA / DESTINO)],'Saldos INVESTIMENTO AEO LOA 24'!A28,Tabela1[CUSTEIO ou INVESTIMENTO?],'Tabelas auxiliares'!$B$226)</f>
        <v>0</v>
      </c>
      <c r="I28" s="48">
        <f t="shared" si="1"/>
        <v>100000</v>
      </c>
      <c r="J28" s="25">
        <f>SUMIFS('1. Pré-Empenhos'!$S$4:$S$320,'1. Pré-Empenhos'!$D$4:$D$320,'Saldos INVESTIMENTO AEO LOA 24'!B28,'1. Pré-Empenhos'!$R$4:$R$320,'Tabelas auxiliares'!$B$226)</f>
        <v>0</v>
      </c>
      <c r="K28" s="10">
        <f>SUMIFS('2. Empenho LOA 2024'!$AA$4:$AA$1676,'2. Empenho LOA 2024'!$D$4:$D$1676,'Saldos INVESTIMENTO AEO LOA 24'!B28,'2. Empenho LOA 2024'!$Z$4:$Z$1676,'Tabelas auxiliares'!$B$226)</f>
        <v>3527.13</v>
      </c>
      <c r="L28" s="20">
        <f t="shared" si="0"/>
        <v>96472.87</v>
      </c>
    </row>
    <row r="29" spans="1:12" x14ac:dyDescent="0.25">
      <c r="A29" t="s">
        <v>298</v>
      </c>
      <c r="B29" s="21" t="s">
        <v>44</v>
      </c>
      <c r="C29" s="21" t="s">
        <v>45</v>
      </c>
      <c r="D29" s="49">
        <f>IFERROR(VLOOKUP($B29,'Orçamento Distribuído'!$X$5:$Y$13,2,FALSE),0)</f>
        <v>0</v>
      </c>
      <c r="E29" s="23">
        <f>IFERROR(VLOOKUP($B29,'Tabelas auxiliares'!$A$112:$E$153,4,FALSE),0)</f>
        <v>0</v>
      </c>
      <c r="F29" s="24">
        <f>IFERROR(VLOOKUP($B29,'Tabelas auxiliares'!$A$112:$E$153,5,FALSE),0)</f>
        <v>0</v>
      </c>
      <c r="G29" s="40">
        <f>SUMIFS(Tabela1[VALOR],Tabela1[DE (ÁREA / ORIGEM)],'Saldos INVESTIMENTO AEO LOA 24'!A29,Tabela1[CUSTEIO ou INVESTIMENTO?],'Tabelas auxiliares'!$B$226)</f>
        <v>0</v>
      </c>
      <c r="H29" s="41">
        <f>SUMIFS(Tabela1[VALOR],Tabela1[PARA (ÁREA / DESTINO)],'Saldos INVESTIMENTO AEO LOA 24'!A29,Tabela1[CUSTEIO ou INVESTIMENTO?],'Tabelas auxiliares'!$B$226)</f>
        <v>0</v>
      </c>
      <c r="I29" s="48">
        <f t="shared" si="1"/>
        <v>0</v>
      </c>
      <c r="J29" s="25">
        <f>SUMIFS('1. Pré-Empenhos'!$S$4:$S$320,'1. Pré-Empenhos'!$D$4:$D$320,'Saldos INVESTIMENTO AEO LOA 24'!B29,'1. Pré-Empenhos'!$R$4:$R$320,'Tabelas auxiliares'!$B$226)</f>
        <v>0</v>
      </c>
      <c r="K29" s="10">
        <f>SUMIFS('2. Empenho LOA 2024'!$AA$4:$AA$1676,'2. Empenho LOA 2024'!$D$4:$D$1676,'Saldos INVESTIMENTO AEO LOA 24'!B29,'2. Empenho LOA 2024'!$Z$4:$Z$1676,'Tabelas auxiliares'!$B$226)</f>
        <v>0</v>
      </c>
      <c r="L29" s="20">
        <f t="shared" si="0"/>
        <v>0</v>
      </c>
    </row>
    <row r="30" spans="1:12" x14ac:dyDescent="0.25">
      <c r="A30" t="s">
        <v>299</v>
      </c>
      <c r="B30" s="21" t="s">
        <v>171</v>
      </c>
      <c r="C30" s="21" t="s">
        <v>168</v>
      </c>
      <c r="D30" s="49">
        <f>IFERROR(VLOOKUP($B30,'Orçamento Distribuído'!$X$5:$Y$13,2,FALSE),0)</f>
        <v>0</v>
      </c>
      <c r="E30" s="23">
        <f>IFERROR(VLOOKUP($B30,'Tabelas auxiliares'!$A$112:$E$153,4,FALSE),0)</f>
        <v>0</v>
      </c>
      <c r="F30" s="24">
        <f>IFERROR(VLOOKUP($B30,'Tabelas auxiliares'!$A$112:$E$153,5,FALSE),0)</f>
        <v>0</v>
      </c>
      <c r="G30" s="40">
        <f>SUMIFS(Tabela1[VALOR],Tabela1[DE (ÁREA / ORIGEM)],'Saldos INVESTIMENTO AEO LOA 24'!A30,Tabela1[CUSTEIO ou INVESTIMENTO?],'Tabelas auxiliares'!$B$226)</f>
        <v>0</v>
      </c>
      <c r="H30" s="41">
        <f>SUMIFS(Tabela1[VALOR],Tabela1[PARA (ÁREA / DESTINO)],'Saldos INVESTIMENTO AEO LOA 24'!A30,Tabela1[CUSTEIO ou INVESTIMENTO?],'Tabelas auxiliares'!$B$226)</f>
        <v>0</v>
      </c>
      <c r="I30" s="48">
        <f t="shared" si="1"/>
        <v>0</v>
      </c>
      <c r="J30" s="25">
        <f>SUMIFS('1. Pré-Empenhos'!$S$4:$S$320,'1. Pré-Empenhos'!$D$4:$D$320,'Saldos INVESTIMENTO AEO LOA 24'!B30,'1. Pré-Empenhos'!$R$4:$R$320,'Tabelas auxiliares'!$B$226)</f>
        <v>0</v>
      </c>
      <c r="K30" s="10">
        <f>SUMIFS('2. Empenho LOA 2024'!$AA$4:$AA$1676,'2. Empenho LOA 2024'!$D$4:$D$1676,'Saldos INVESTIMENTO AEO LOA 24'!B30,'2. Empenho LOA 2024'!$Z$4:$Z$1676,'Tabelas auxiliares'!$B$226)</f>
        <v>0</v>
      </c>
      <c r="L30" s="20">
        <f t="shared" si="0"/>
        <v>0</v>
      </c>
    </row>
    <row r="31" spans="1:12" x14ac:dyDescent="0.25">
      <c r="A31" t="s">
        <v>300</v>
      </c>
      <c r="B31" s="21" t="s">
        <v>269</v>
      </c>
      <c r="C31" s="21" t="s">
        <v>270</v>
      </c>
      <c r="D31" s="49">
        <f>IFERROR(VLOOKUP($B31,'Orçamento Distribuído'!$X$5:$Y$13,2,FALSE),0)</f>
        <v>0</v>
      </c>
      <c r="E31" s="23">
        <f>IFERROR(VLOOKUP($B31,'Tabelas auxiliares'!$A$112:$E$153,4,FALSE),0)</f>
        <v>0</v>
      </c>
      <c r="F31" s="24">
        <f>IFERROR(VLOOKUP($B31,'Tabelas auxiliares'!$A$112:$E$153,5,FALSE),0)</f>
        <v>0</v>
      </c>
      <c r="G31" s="40">
        <f>SUMIFS(Tabela1[VALOR],Tabela1[DE (ÁREA / ORIGEM)],'Saldos INVESTIMENTO AEO LOA 24'!A31,Tabela1[CUSTEIO ou INVESTIMENTO?],'Tabelas auxiliares'!$B$226)</f>
        <v>0</v>
      </c>
      <c r="H31" s="41">
        <f>SUMIFS(Tabela1[VALOR],Tabela1[PARA (ÁREA / DESTINO)],'Saldos INVESTIMENTO AEO LOA 24'!A31,Tabela1[CUSTEIO ou INVESTIMENTO?],'Tabelas auxiliares'!$B$226)</f>
        <v>0</v>
      </c>
      <c r="I31" s="48">
        <f t="shared" ref="I31" si="6">D31-G31+H31</f>
        <v>0</v>
      </c>
      <c r="J31" s="25">
        <f>SUMIFS('1. Pré-Empenhos'!$S$4:$S$320,'1. Pré-Empenhos'!$D$4:$D$320,'Saldos INVESTIMENTO AEO LOA 24'!B31,'1. Pré-Empenhos'!$R$4:$R$320,'Tabelas auxiliares'!$B$226)</f>
        <v>0</v>
      </c>
      <c r="K31" s="10">
        <f>SUMIFS('2. Empenho LOA 2024'!$AA$4:$AA$1676,'2. Empenho LOA 2024'!$D$4:$D$1676,'Saldos INVESTIMENTO AEO LOA 24'!B31,'2. Empenho LOA 2024'!$Z$4:$Z$1676,'Tabelas auxiliares'!$B$226)</f>
        <v>0</v>
      </c>
      <c r="L31" s="20">
        <f t="shared" ref="L31" si="7">I31-J31-K31</f>
        <v>0</v>
      </c>
    </row>
    <row r="32" spans="1:12" ht="30" x14ac:dyDescent="0.25">
      <c r="A32" t="s">
        <v>301</v>
      </c>
      <c r="B32" s="21" t="s">
        <v>46</v>
      </c>
      <c r="C32" s="21" t="s">
        <v>47</v>
      </c>
      <c r="D32" s="49">
        <f>IFERROR(VLOOKUP($B32,'Orçamento Distribuído'!$X$5:$Y$13,2,FALSE),0)</f>
        <v>230000</v>
      </c>
      <c r="E32" s="23">
        <f>IFERROR(VLOOKUP($B32,'Tabelas auxiliares'!$A$112:$E$153,4,FALSE),0)</f>
        <v>0</v>
      </c>
      <c r="F32" s="24">
        <f>IFERROR(VLOOKUP($B32,'Tabelas auxiliares'!$A$112:$E$153,5,FALSE),0)</f>
        <v>0</v>
      </c>
      <c r="G32" s="40">
        <f>SUMIFS(Tabela1[VALOR],Tabela1[DE (ÁREA / ORIGEM)],'Saldos INVESTIMENTO AEO LOA 24'!A32,Tabela1[CUSTEIO ou INVESTIMENTO?],'Tabelas auxiliares'!$B$226)</f>
        <v>0</v>
      </c>
      <c r="H32" s="41">
        <f>SUMIFS(Tabela1[VALOR],Tabela1[PARA (ÁREA / DESTINO)],'Saldos INVESTIMENTO AEO LOA 24'!A32,Tabela1[CUSTEIO ou INVESTIMENTO?],'Tabelas auxiliares'!$B$226)</f>
        <v>0</v>
      </c>
      <c r="I32" s="48">
        <f t="shared" si="1"/>
        <v>230000</v>
      </c>
      <c r="J32" s="25">
        <f>SUMIFS('1. Pré-Empenhos'!$S$4:$S$320,'1. Pré-Empenhos'!$D$4:$D$320,'Saldos INVESTIMENTO AEO LOA 24'!B32,'1. Pré-Empenhos'!$R$4:$R$320,'Tabelas auxiliares'!$B$226)</f>
        <v>0</v>
      </c>
      <c r="K32" s="10">
        <f>SUMIFS('2. Empenho LOA 2024'!$AA$4:$AA$1676,'2. Empenho LOA 2024'!$D$4:$D$1676,'Saldos INVESTIMENTO AEO LOA 24'!B32,'2. Empenho LOA 2024'!$Z$4:$Z$1676,'Tabelas auxiliares'!$B$226)</f>
        <v>0</v>
      </c>
      <c r="L32" s="20">
        <f t="shared" si="0"/>
        <v>230000</v>
      </c>
    </row>
    <row r="33" spans="1:12" x14ac:dyDescent="0.25">
      <c r="A33" t="s">
        <v>302</v>
      </c>
      <c r="B33" s="21" t="s">
        <v>172</v>
      </c>
      <c r="C33" s="21" t="s">
        <v>173</v>
      </c>
      <c r="D33" s="49">
        <f>IFERROR(VLOOKUP($B33,'Orçamento Distribuído'!$X$5:$Y$13,2,FALSE),0)</f>
        <v>0</v>
      </c>
      <c r="E33" s="23">
        <f>IFERROR(VLOOKUP($B33,'Tabelas auxiliares'!$A$112:$E$153,4,FALSE),0)</f>
        <v>0</v>
      </c>
      <c r="F33" s="24">
        <f>IFERROR(VLOOKUP($B33,'Tabelas auxiliares'!$A$112:$E$153,5,FALSE),0)</f>
        <v>0</v>
      </c>
      <c r="G33" s="40">
        <f>SUMIFS(Tabela1[VALOR],Tabela1[DE (ÁREA / ORIGEM)],'Saldos INVESTIMENTO AEO LOA 24'!A33,Tabela1[CUSTEIO ou INVESTIMENTO?],'Tabelas auxiliares'!$B$226)</f>
        <v>0</v>
      </c>
      <c r="H33" s="41">
        <f>SUMIFS(Tabela1[VALOR],Tabela1[PARA (ÁREA / DESTINO)],'Saldos INVESTIMENTO AEO LOA 24'!A33,Tabela1[CUSTEIO ou INVESTIMENTO?],'Tabelas auxiliares'!$B$226)</f>
        <v>0</v>
      </c>
      <c r="I33" s="48">
        <f t="shared" si="1"/>
        <v>0</v>
      </c>
      <c r="J33" s="25">
        <f>SUMIFS('1. Pré-Empenhos'!$S$4:$S$320,'1. Pré-Empenhos'!$D$4:$D$320,'Saldos INVESTIMENTO AEO LOA 24'!B33,'1. Pré-Empenhos'!$R$4:$R$320,'Tabelas auxiliares'!$B$226)</f>
        <v>0</v>
      </c>
      <c r="K33" s="10">
        <f>SUMIFS('2. Empenho LOA 2024'!$AA$4:$AA$1676,'2. Empenho LOA 2024'!$D$4:$D$1676,'Saldos INVESTIMENTO AEO LOA 24'!B33,'2. Empenho LOA 2024'!$Z$4:$Z$1676,'Tabelas auxiliares'!$B$226)</f>
        <v>0</v>
      </c>
      <c r="L33" s="20">
        <f t="shared" si="0"/>
        <v>0</v>
      </c>
    </row>
    <row r="34" spans="1:12" ht="30" x14ac:dyDescent="0.25">
      <c r="A34" t="s">
        <v>303</v>
      </c>
      <c r="B34" s="21" t="s">
        <v>48</v>
      </c>
      <c r="C34" s="21" t="s">
        <v>49</v>
      </c>
      <c r="D34" s="49">
        <f>IFERROR(VLOOKUP($B34,'Orçamento Distribuído'!$X$5:$Y$13,2,FALSE),0)</f>
        <v>0</v>
      </c>
      <c r="E34" s="23">
        <f>IFERROR(VLOOKUP($B34,'Tabelas auxiliares'!$A$112:$E$153,4,FALSE),0)</f>
        <v>0</v>
      </c>
      <c r="F34" s="24">
        <f>IFERROR(VLOOKUP($B34,'Tabelas auxiliares'!$A$112:$E$153,5,FALSE),0)</f>
        <v>0</v>
      </c>
      <c r="G34" s="40">
        <f>SUMIFS(Tabela1[VALOR],Tabela1[DE (ÁREA / ORIGEM)],'Saldos INVESTIMENTO AEO LOA 24'!A34,Tabela1[CUSTEIO ou INVESTIMENTO?],'Tabelas auxiliares'!$B$226)</f>
        <v>0</v>
      </c>
      <c r="H34" s="41">
        <f>SUMIFS(Tabela1[VALOR],Tabela1[PARA (ÁREA / DESTINO)],'Saldos INVESTIMENTO AEO LOA 24'!A34,Tabela1[CUSTEIO ou INVESTIMENTO?],'Tabelas auxiliares'!$B$226)</f>
        <v>0</v>
      </c>
      <c r="I34" s="48">
        <f t="shared" si="1"/>
        <v>0</v>
      </c>
      <c r="J34" s="25">
        <f>SUMIFS('1. Pré-Empenhos'!$S$4:$S$320,'1. Pré-Empenhos'!$D$4:$D$320,'Saldos INVESTIMENTO AEO LOA 24'!B34,'1. Pré-Empenhos'!$R$4:$R$320,'Tabelas auxiliares'!$B$226)</f>
        <v>0</v>
      </c>
      <c r="K34" s="10">
        <f>SUMIFS('2. Empenho LOA 2024'!$AA$4:$AA$1676,'2. Empenho LOA 2024'!$D$4:$D$1676,'Saldos INVESTIMENTO AEO LOA 24'!B34,'2. Empenho LOA 2024'!$Z$4:$Z$1676,'Tabelas auxiliares'!$B$226)</f>
        <v>0</v>
      </c>
      <c r="L34" s="20">
        <f t="shared" si="0"/>
        <v>0</v>
      </c>
    </row>
    <row r="35" spans="1:12" x14ac:dyDescent="0.25">
      <c r="A35" t="s">
        <v>304</v>
      </c>
      <c r="B35" s="21" t="s">
        <v>50</v>
      </c>
      <c r="C35" s="21" t="s">
        <v>51</v>
      </c>
      <c r="D35" s="49">
        <f>IFERROR(VLOOKUP($B35,'Orçamento Distribuído'!$X$5:$Y$13,2,FALSE),0)</f>
        <v>0</v>
      </c>
      <c r="E35" s="23">
        <f>IFERROR(VLOOKUP($B35,'Tabelas auxiliares'!$A$112:$E$153,4,FALSE),0)</f>
        <v>0</v>
      </c>
      <c r="F35" s="24">
        <f>IFERROR(VLOOKUP($B35,'Tabelas auxiliares'!$A$112:$E$153,5,FALSE),0)</f>
        <v>0</v>
      </c>
      <c r="G35" s="40">
        <f>SUMIFS(Tabela1[VALOR],Tabela1[DE (ÁREA / ORIGEM)],'Saldos INVESTIMENTO AEO LOA 24'!A35,Tabela1[CUSTEIO ou INVESTIMENTO?],'Tabelas auxiliares'!$B$226)</f>
        <v>0</v>
      </c>
      <c r="H35" s="41">
        <f>SUMIFS(Tabela1[VALOR],Tabela1[PARA (ÁREA / DESTINO)],'Saldos INVESTIMENTO AEO LOA 24'!A35,Tabela1[CUSTEIO ou INVESTIMENTO?],'Tabelas auxiliares'!$B$226)</f>
        <v>0</v>
      </c>
      <c r="I35" s="48">
        <f t="shared" si="1"/>
        <v>0</v>
      </c>
      <c r="J35" s="25">
        <f>SUMIFS('1. Pré-Empenhos'!$S$4:$S$320,'1. Pré-Empenhos'!$D$4:$D$320,'Saldos INVESTIMENTO AEO LOA 24'!B35,'1. Pré-Empenhos'!$R$4:$R$320,'Tabelas auxiliares'!$B$226)</f>
        <v>0</v>
      </c>
      <c r="K35" s="10">
        <f>SUMIFS('2. Empenho LOA 2024'!$AA$4:$AA$1676,'2. Empenho LOA 2024'!$D$4:$D$1676,'Saldos INVESTIMENTO AEO LOA 24'!B35,'2. Empenho LOA 2024'!$Z$4:$Z$1676,'Tabelas auxiliares'!$B$226)</f>
        <v>0</v>
      </c>
      <c r="L35" s="20">
        <f t="shared" si="0"/>
        <v>0</v>
      </c>
    </row>
    <row r="36" spans="1:12" ht="30" x14ac:dyDescent="0.25">
      <c r="A36" t="s">
        <v>305</v>
      </c>
      <c r="B36" s="21" t="s">
        <v>52</v>
      </c>
      <c r="C36" s="21" t="s">
        <v>53</v>
      </c>
      <c r="D36" s="49">
        <f>IFERROR(VLOOKUP($B36,'Orçamento Distribuído'!$X$5:$Y$13,2,FALSE),0)</f>
        <v>0</v>
      </c>
      <c r="E36" s="23">
        <f>IFERROR(VLOOKUP($B36,'Tabelas auxiliares'!$A$112:$E$153,4,FALSE),0)</f>
        <v>0</v>
      </c>
      <c r="F36" s="24">
        <f>IFERROR(VLOOKUP($B36,'Tabelas auxiliares'!$A$112:$E$153,5,FALSE),0)</f>
        <v>0</v>
      </c>
      <c r="G36" s="40">
        <f>SUMIFS(Tabela1[VALOR],Tabela1[DE (ÁREA / ORIGEM)],'Saldos INVESTIMENTO AEO LOA 24'!A36,Tabela1[CUSTEIO ou INVESTIMENTO?],'Tabelas auxiliares'!$B$226)</f>
        <v>0</v>
      </c>
      <c r="H36" s="41">
        <f>SUMIFS(Tabela1[VALOR],Tabela1[PARA (ÁREA / DESTINO)],'Saldos INVESTIMENTO AEO LOA 24'!A36,Tabela1[CUSTEIO ou INVESTIMENTO?],'Tabelas auxiliares'!$B$226)</f>
        <v>0</v>
      </c>
      <c r="I36" s="48">
        <f t="shared" si="1"/>
        <v>0</v>
      </c>
      <c r="J36" s="25">
        <f>SUMIFS('1. Pré-Empenhos'!$S$4:$S$320,'1. Pré-Empenhos'!$D$4:$D$320,'Saldos INVESTIMENTO AEO LOA 24'!B36,'1. Pré-Empenhos'!$R$4:$R$320,'Tabelas auxiliares'!$B$226)</f>
        <v>0</v>
      </c>
      <c r="K36" s="10">
        <f>SUMIFS('2. Empenho LOA 2024'!$AA$4:$AA$1676,'2. Empenho LOA 2024'!$D$4:$D$1676,'Saldos INVESTIMENTO AEO LOA 24'!B36,'2. Empenho LOA 2024'!$Z$4:$Z$1676,'Tabelas auxiliares'!$B$226)</f>
        <v>0</v>
      </c>
      <c r="L36" s="20">
        <f t="shared" si="0"/>
        <v>0</v>
      </c>
    </row>
    <row r="37" spans="1:12" x14ac:dyDescent="0.25">
      <c r="A37" t="s">
        <v>306</v>
      </c>
      <c r="B37" s="21" t="s">
        <v>165</v>
      </c>
      <c r="C37" s="21" t="s">
        <v>174</v>
      </c>
      <c r="D37" s="49">
        <f>IFERROR(VLOOKUP($B37,'Orçamento Distribuído'!$X$5:$Y$13,2,FALSE),0)</f>
        <v>0</v>
      </c>
      <c r="E37" s="23">
        <f>IFERROR(VLOOKUP($B37,'Tabelas auxiliares'!$A$112:$E$153,4,FALSE),0)</f>
        <v>0</v>
      </c>
      <c r="F37" s="24">
        <f>IFERROR(VLOOKUP($B37,'Tabelas auxiliares'!$A$112:$E$153,5,FALSE),0)</f>
        <v>0</v>
      </c>
      <c r="G37" s="40">
        <f>SUMIFS(Tabela1[VALOR],Tabela1[DE (ÁREA / ORIGEM)],'Saldos INVESTIMENTO AEO LOA 24'!A37,Tabela1[CUSTEIO ou INVESTIMENTO?],'Tabelas auxiliares'!$B$226)</f>
        <v>0</v>
      </c>
      <c r="H37" s="41">
        <f>SUMIFS(Tabela1[VALOR],Tabela1[PARA (ÁREA / DESTINO)],'Saldos INVESTIMENTO AEO LOA 24'!A37,Tabela1[CUSTEIO ou INVESTIMENTO?],'Tabelas auxiliares'!$B$226)</f>
        <v>0</v>
      </c>
      <c r="I37" s="48">
        <f t="shared" si="1"/>
        <v>0</v>
      </c>
      <c r="J37" s="25">
        <f>SUMIFS('1. Pré-Empenhos'!$S$4:$S$320,'1. Pré-Empenhos'!$D$4:$D$320,'Saldos INVESTIMENTO AEO LOA 24'!B37,'1. Pré-Empenhos'!$R$4:$R$320,'Tabelas auxiliares'!$B$226)</f>
        <v>0</v>
      </c>
      <c r="K37" s="10">
        <f>SUMIFS('2. Empenho LOA 2024'!$AA$4:$AA$1676,'2. Empenho LOA 2024'!$D$4:$D$1676,'Saldos INVESTIMENTO AEO LOA 24'!B37,'2. Empenho LOA 2024'!$Z$4:$Z$1676,'Tabelas auxiliares'!$B$226)</f>
        <v>0</v>
      </c>
      <c r="L37" s="20">
        <f t="shared" si="0"/>
        <v>0</v>
      </c>
    </row>
    <row r="38" spans="1:12" ht="30" x14ac:dyDescent="0.25">
      <c r="A38" t="s">
        <v>307</v>
      </c>
      <c r="B38" s="21" t="s">
        <v>54</v>
      </c>
      <c r="C38" s="21" t="s">
        <v>55</v>
      </c>
      <c r="D38" s="49">
        <f>IFERROR(VLOOKUP($B38,'Orçamento Distribuído'!$X$5:$Y$13,2,FALSE),0)</f>
        <v>0</v>
      </c>
      <c r="E38" s="23">
        <f>IFERROR(VLOOKUP($B38,'Tabelas auxiliares'!$A$112:$E$153,4,FALSE),0)</f>
        <v>0</v>
      </c>
      <c r="F38" s="24">
        <f>IFERROR(VLOOKUP($B38,'Tabelas auxiliares'!$A$112:$E$153,5,FALSE),0)</f>
        <v>0</v>
      </c>
      <c r="G38" s="40">
        <f>SUMIFS(Tabela1[VALOR],Tabela1[DE (ÁREA / ORIGEM)],'Saldos INVESTIMENTO AEO LOA 24'!A38,Tabela1[CUSTEIO ou INVESTIMENTO?],'Tabelas auxiliares'!$B$226)</f>
        <v>0</v>
      </c>
      <c r="H38" s="41">
        <f>SUMIFS(Tabela1[VALOR],Tabela1[PARA (ÁREA / DESTINO)],'Saldos INVESTIMENTO AEO LOA 24'!A38,Tabela1[CUSTEIO ou INVESTIMENTO?],'Tabelas auxiliares'!$B$226)</f>
        <v>0</v>
      </c>
      <c r="I38" s="48">
        <f t="shared" si="1"/>
        <v>0</v>
      </c>
      <c r="J38" s="25">
        <f>SUMIFS('1. Pré-Empenhos'!$S$4:$S$320,'1. Pré-Empenhos'!$D$4:$D$320,'Saldos INVESTIMENTO AEO LOA 24'!B38,'1. Pré-Empenhos'!$R$4:$R$320,'Tabelas auxiliares'!$B$226)</f>
        <v>0</v>
      </c>
      <c r="K38" s="10">
        <f>SUMIFS('2. Empenho LOA 2024'!$AA$4:$AA$1676,'2. Empenho LOA 2024'!$D$4:$D$1676,'Saldos INVESTIMENTO AEO LOA 24'!B38,'2. Empenho LOA 2024'!$Z$4:$Z$1676,'Tabelas auxiliares'!$B$226)</f>
        <v>0</v>
      </c>
      <c r="L38" s="20">
        <f t="shared" si="0"/>
        <v>0</v>
      </c>
    </row>
    <row r="39" spans="1:12" x14ac:dyDescent="0.25">
      <c r="A39" t="s">
        <v>308</v>
      </c>
      <c r="B39" s="21" t="s">
        <v>56</v>
      </c>
      <c r="C39" s="21" t="s">
        <v>57</v>
      </c>
      <c r="D39" s="49">
        <f>IFERROR(VLOOKUP($B39,'Orçamento Distribuído'!$X$5:$Y$13,2,FALSE),0)</f>
        <v>0</v>
      </c>
      <c r="E39" s="23">
        <f>IFERROR(VLOOKUP($B39,'Tabelas auxiliares'!$A$112:$E$153,4,FALSE),0)</f>
        <v>0</v>
      </c>
      <c r="F39" s="24">
        <f>IFERROR(VLOOKUP($B39,'Tabelas auxiliares'!$A$112:$E$153,5,FALSE),0)</f>
        <v>0</v>
      </c>
      <c r="G39" s="40">
        <f>SUMIFS(Tabela1[VALOR],Tabela1[DE (ÁREA / ORIGEM)],'Saldos INVESTIMENTO AEO LOA 24'!A39,Tabela1[CUSTEIO ou INVESTIMENTO?],'Tabelas auxiliares'!$B$226)</f>
        <v>0</v>
      </c>
      <c r="H39" s="41">
        <f>SUMIFS(Tabela1[VALOR],Tabela1[PARA (ÁREA / DESTINO)],'Saldos INVESTIMENTO AEO LOA 24'!A39,Tabela1[CUSTEIO ou INVESTIMENTO?],'Tabelas auxiliares'!$B$226)</f>
        <v>0</v>
      </c>
      <c r="I39" s="48">
        <f t="shared" si="1"/>
        <v>0</v>
      </c>
      <c r="J39" s="25">
        <f>SUMIFS('1. Pré-Empenhos'!$S$4:$S$320,'1. Pré-Empenhos'!$D$4:$D$320,'Saldos INVESTIMENTO AEO LOA 24'!B39,'1. Pré-Empenhos'!$R$4:$R$320,'Tabelas auxiliares'!$B$226)</f>
        <v>0</v>
      </c>
      <c r="K39" s="10">
        <f>SUMIFS('2. Empenho LOA 2024'!$AA$4:$AA$1676,'2. Empenho LOA 2024'!$D$4:$D$1676,'Saldos INVESTIMENTO AEO LOA 24'!B39,'2. Empenho LOA 2024'!$Z$4:$Z$1676,'Tabelas auxiliares'!$B$226)</f>
        <v>0</v>
      </c>
      <c r="L39" s="20">
        <f t="shared" si="0"/>
        <v>0</v>
      </c>
    </row>
    <row r="40" spans="1:12" ht="30" x14ac:dyDescent="0.25">
      <c r="A40" t="s">
        <v>309</v>
      </c>
      <c r="B40" s="21" t="s">
        <v>58</v>
      </c>
      <c r="C40" s="21" t="s">
        <v>59</v>
      </c>
      <c r="D40" s="49">
        <f>IFERROR(VLOOKUP($B40,'Orçamento Distribuído'!$X$5:$Y$13,2,FALSE),0)</f>
        <v>0</v>
      </c>
      <c r="E40" s="23">
        <f>IFERROR(VLOOKUP($B40,'Tabelas auxiliares'!$A$112:$E$153,4,FALSE),0)</f>
        <v>0</v>
      </c>
      <c r="F40" s="24">
        <f>IFERROR(VLOOKUP($B40,'Tabelas auxiliares'!$A$112:$E$153,5,FALSE),0)</f>
        <v>0</v>
      </c>
      <c r="G40" s="40">
        <f>SUMIFS(Tabela1[VALOR],Tabela1[DE (ÁREA / ORIGEM)],'Saldos INVESTIMENTO AEO LOA 24'!A40,Tabela1[CUSTEIO ou INVESTIMENTO?],'Tabelas auxiliares'!$B$226)</f>
        <v>0</v>
      </c>
      <c r="H40" s="41">
        <f>SUMIFS(Tabela1[VALOR],Tabela1[PARA (ÁREA / DESTINO)],'Saldos INVESTIMENTO AEO LOA 24'!A40,Tabela1[CUSTEIO ou INVESTIMENTO?],'Tabelas auxiliares'!$B$226)</f>
        <v>0</v>
      </c>
      <c r="I40" s="48">
        <f t="shared" si="1"/>
        <v>0</v>
      </c>
      <c r="J40" s="25">
        <f>SUMIFS('1. Pré-Empenhos'!$S$4:$S$320,'1. Pré-Empenhos'!$D$4:$D$320,'Saldos INVESTIMENTO AEO LOA 24'!B40,'1. Pré-Empenhos'!$R$4:$R$320,'Tabelas auxiliares'!$B$226)</f>
        <v>0</v>
      </c>
      <c r="K40" s="10">
        <f>SUMIFS('2. Empenho LOA 2024'!$AA$4:$AA$1676,'2. Empenho LOA 2024'!$D$4:$D$1676,'Saldos INVESTIMENTO AEO LOA 24'!B40,'2. Empenho LOA 2024'!$Z$4:$Z$1676,'Tabelas auxiliares'!$B$226)</f>
        <v>0</v>
      </c>
      <c r="L40" s="20">
        <f t="shared" si="0"/>
        <v>0</v>
      </c>
    </row>
    <row r="41" spans="1:12" x14ac:dyDescent="0.25">
      <c r="A41" t="s">
        <v>310</v>
      </c>
      <c r="B41" s="21" t="s">
        <v>62</v>
      </c>
      <c r="C41" s="21" t="s">
        <v>63</v>
      </c>
      <c r="D41" s="49">
        <f>IFERROR(VLOOKUP($B41,'Orçamento Distribuído'!$X$5:$Y$13,2,FALSE),0)</f>
        <v>0</v>
      </c>
      <c r="E41" s="23">
        <f>IFERROR(VLOOKUP($B41,'Tabelas auxiliares'!$A$112:$E$153,4,FALSE),0)</f>
        <v>0</v>
      </c>
      <c r="F41" s="24">
        <f>IFERROR(VLOOKUP($B41,'Tabelas auxiliares'!$A$112:$E$153,5,FALSE),0)</f>
        <v>0</v>
      </c>
      <c r="G41" s="40">
        <f>SUMIFS(Tabela1[VALOR],Tabela1[DE (ÁREA / ORIGEM)],'Saldos INVESTIMENTO AEO LOA 24'!A41,Tabela1[CUSTEIO ou INVESTIMENTO?],'Tabelas auxiliares'!$B$226)</f>
        <v>0</v>
      </c>
      <c r="H41" s="41">
        <f>SUMIFS(Tabela1[VALOR],Tabela1[PARA (ÁREA / DESTINO)],'Saldos INVESTIMENTO AEO LOA 24'!A41,Tabela1[CUSTEIO ou INVESTIMENTO?],'Tabelas auxiliares'!$B$226)</f>
        <v>0</v>
      </c>
      <c r="I41" s="48">
        <f t="shared" si="1"/>
        <v>0</v>
      </c>
      <c r="J41" s="25">
        <f>SUMIFS('1. Pré-Empenhos'!$S$4:$S$320,'1. Pré-Empenhos'!$D$4:$D$320,'Saldos INVESTIMENTO AEO LOA 24'!B41,'1. Pré-Empenhos'!$R$4:$R$320,'Tabelas auxiliares'!$B$226)</f>
        <v>0</v>
      </c>
      <c r="K41" s="10">
        <f>SUMIFS('2. Empenho LOA 2024'!$AA$4:$AA$1676,'2. Empenho LOA 2024'!$D$4:$D$1676,'Saldos INVESTIMENTO AEO LOA 24'!B41,'2. Empenho LOA 2024'!$Z$4:$Z$1676,'Tabelas auxiliares'!$B$226)</f>
        <v>0</v>
      </c>
      <c r="L41" s="20">
        <f t="shared" si="0"/>
        <v>0</v>
      </c>
    </row>
    <row r="42" spans="1:12" ht="30" x14ac:dyDescent="0.25">
      <c r="A42" t="s">
        <v>311</v>
      </c>
      <c r="B42" s="21" t="s">
        <v>60</v>
      </c>
      <c r="C42" s="21" t="s">
        <v>61</v>
      </c>
      <c r="D42" s="49">
        <f>IFERROR(VLOOKUP($B42,'Orçamento Distribuído'!$X$5:$Y$13,2,FALSE),0)</f>
        <v>0</v>
      </c>
      <c r="E42" s="23">
        <f>IFERROR(VLOOKUP($B42,'Tabelas auxiliares'!$A$112:$E$153,4,FALSE),0)</f>
        <v>0</v>
      </c>
      <c r="F42" s="24">
        <f>IFERROR(VLOOKUP($B42,'Tabelas auxiliares'!$A$112:$E$153,5,FALSE),0)</f>
        <v>0</v>
      </c>
      <c r="G42" s="40">
        <f>SUMIFS(Tabela1[VALOR],Tabela1[DE (ÁREA / ORIGEM)],'Saldos INVESTIMENTO AEO LOA 24'!A42,Tabela1[CUSTEIO ou INVESTIMENTO?],'Tabelas auxiliares'!$B$226)</f>
        <v>0</v>
      </c>
      <c r="H42" s="41">
        <f>SUMIFS(Tabela1[VALOR],Tabela1[PARA (ÁREA / DESTINO)],'Saldos INVESTIMENTO AEO LOA 24'!A42,Tabela1[CUSTEIO ou INVESTIMENTO?],'Tabelas auxiliares'!$B$226)</f>
        <v>0</v>
      </c>
      <c r="I42" s="48">
        <f t="shared" si="1"/>
        <v>0</v>
      </c>
      <c r="J42" s="25">
        <f>SUMIFS('1. Pré-Empenhos'!$S$4:$S$320,'1. Pré-Empenhos'!$D$4:$D$320,'Saldos INVESTIMENTO AEO LOA 24'!B42,'1. Pré-Empenhos'!$R$4:$R$320,'Tabelas auxiliares'!$B$226)</f>
        <v>0</v>
      </c>
      <c r="K42" s="10">
        <f>SUMIFS('2. Empenho LOA 2024'!$AA$4:$AA$1676,'2. Empenho LOA 2024'!$D$4:$D$1676,'Saldos INVESTIMENTO AEO LOA 24'!B42,'2. Empenho LOA 2024'!$Z$4:$Z$1676,'Tabelas auxiliares'!$B$226)</f>
        <v>0</v>
      </c>
      <c r="L42" s="20">
        <f t="shared" si="0"/>
        <v>0</v>
      </c>
    </row>
    <row r="43" spans="1:12" x14ac:dyDescent="0.25">
      <c r="A43" t="s">
        <v>312</v>
      </c>
      <c r="B43" s="21" t="s">
        <v>175</v>
      </c>
      <c r="C43" s="21" t="s">
        <v>176</v>
      </c>
      <c r="D43" s="49">
        <f>IFERROR(VLOOKUP($B43,'Orçamento Distribuído'!$X$5:$Y$13,2,FALSE),0)</f>
        <v>0</v>
      </c>
      <c r="E43" s="23">
        <f>IFERROR(VLOOKUP($B43,'Tabelas auxiliares'!$A$112:$E$153,4,FALSE),0)</f>
        <v>0</v>
      </c>
      <c r="F43" s="24">
        <f>IFERROR(VLOOKUP($B43,'Tabelas auxiliares'!$A$112:$E$153,5,FALSE),0)</f>
        <v>0</v>
      </c>
      <c r="G43" s="40">
        <f>SUMIFS(Tabela1[VALOR],Tabela1[DE (ÁREA / ORIGEM)],'Saldos INVESTIMENTO AEO LOA 24'!A43,Tabela1[CUSTEIO ou INVESTIMENTO?],'Tabelas auxiliares'!$B$226)</f>
        <v>0</v>
      </c>
      <c r="H43" s="41">
        <f>SUMIFS(Tabela1[VALOR],Tabela1[PARA (ÁREA / DESTINO)],'Saldos INVESTIMENTO AEO LOA 24'!A43,Tabela1[CUSTEIO ou INVESTIMENTO?],'Tabelas auxiliares'!$B$226)</f>
        <v>0</v>
      </c>
      <c r="I43" s="48">
        <f t="shared" si="1"/>
        <v>0</v>
      </c>
      <c r="J43" s="25">
        <f>SUMIFS('1. Pré-Empenhos'!$S$4:$S$320,'1. Pré-Empenhos'!$D$4:$D$320,'Saldos INVESTIMENTO AEO LOA 24'!B43,'1. Pré-Empenhos'!$R$4:$R$320,'Tabelas auxiliares'!$B$226)</f>
        <v>0</v>
      </c>
      <c r="K43" s="10">
        <f>SUMIFS('2. Empenho LOA 2024'!$AA$4:$AA$1676,'2. Empenho LOA 2024'!$D$4:$D$1676,'Saldos INVESTIMENTO AEO LOA 24'!B43,'2. Empenho LOA 2024'!$Z$4:$Z$1676,'Tabelas auxiliares'!$B$226)</f>
        <v>0</v>
      </c>
      <c r="L43" s="20">
        <f t="shared" si="0"/>
        <v>0</v>
      </c>
    </row>
    <row r="44" spans="1:12" ht="30" x14ac:dyDescent="0.25">
      <c r="A44" t="s">
        <v>313</v>
      </c>
      <c r="B44" s="21" t="s">
        <v>64</v>
      </c>
      <c r="C44" s="21" t="s">
        <v>65</v>
      </c>
      <c r="D44" s="49">
        <f>IFERROR(VLOOKUP($B44,'Orçamento Distribuído'!$X$5:$Y$13,2,FALSE),0)</f>
        <v>0</v>
      </c>
      <c r="E44" s="23">
        <f>IFERROR(VLOOKUP($B44,'Tabelas auxiliares'!$A$112:$E$153,4,FALSE),0)</f>
        <v>0</v>
      </c>
      <c r="F44" s="24">
        <f>IFERROR(VLOOKUP($B44,'Tabelas auxiliares'!$A$112:$E$153,5,FALSE),0)</f>
        <v>0</v>
      </c>
      <c r="G44" s="40">
        <f>SUMIFS(Tabela1[VALOR],Tabela1[DE (ÁREA / ORIGEM)],'Saldos INVESTIMENTO AEO LOA 24'!A44,Tabela1[CUSTEIO ou INVESTIMENTO?],'Tabelas auxiliares'!$B$226)</f>
        <v>0</v>
      </c>
      <c r="H44" s="41">
        <f>SUMIFS(Tabela1[VALOR],Tabela1[PARA (ÁREA / DESTINO)],'Saldos INVESTIMENTO AEO LOA 24'!A44,Tabela1[CUSTEIO ou INVESTIMENTO?],'Tabelas auxiliares'!$B$226)</f>
        <v>0</v>
      </c>
      <c r="I44" s="48">
        <f t="shared" si="1"/>
        <v>0</v>
      </c>
      <c r="J44" s="25">
        <f>SUMIFS('1. Pré-Empenhos'!$S$4:$S$320,'1. Pré-Empenhos'!$D$4:$D$320,'Saldos INVESTIMENTO AEO LOA 24'!B44,'1. Pré-Empenhos'!$R$4:$R$320,'Tabelas auxiliares'!$B$226)</f>
        <v>0</v>
      </c>
      <c r="K44" s="10">
        <f>SUMIFS('2. Empenho LOA 2024'!$AA$4:$AA$1676,'2. Empenho LOA 2024'!$D$4:$D$1676,'Saldos INVESTIMENTO AEO LOA 24'!B44,'2. Empenho LOA 2024'!$Z$4:$Z$1676,'Tabelas auxiliares'!$B$226)</f>
        <v>0</v>
      </c>
      <c r="L44" s="20">
        <f t="shared" si="0"/>
        <v>0</v>
      </c>
    </row>
    <row r="45" spans="1:12" ht="30" x14ac:dyDescent="0.25">
      <c r="A45" t="s">
        <v>314</v>
      </c>
      <c r="B45" s="21" t="s">
        <v>66</v>
      </c>
      <c r="C45" s="21" t="s">
        <v>67</v>
      </c>
      <c r="D45" s="49">
        <f>IFERROR(VLOOKUP($B45,'Orçamento Distribuído'!$X$5:$Y$13,2,FALSE),0)</f>
        <v>0</v>
      </c>
      <c r="E45" s="23">
        <f>IFERROR(VLOOKUP($B45,'Tabelas auxiliares'!$A$112:$E$153,4,FALSE),0)</f>
        <v>0</v>
      </c>
      <c r="F45" s="24">
        <f>IFERROR(VLOOKUP($B45,'Tabelas auxiliares'!$A$112:$E$153,5,FALSE),0)</f>
        <v>0</v>
      </c>
      <c r="G45" s="40">
        <f>SUMIFS(Tabela1[VALOR],Tabela1[DE (ÁREA / ORIGEM)],'Saldos INVESTIMENTO AEO LOA 24'!A45,Tabela1[CUSTEIO ou INVESTIMENTO?],'Tabelas auxiliares'!$B$226)</f>
        <v>0</v>
      </c>
      <c r="H45" s="41">
        <f>SUMIFS(Tabela1[VALOR],Tabela1[PARA (ÁREA / DESTINO)],'Saldos INVESTIMENTO AEO LOA 24'!A45,Tabela1[CUSTEIO ou INVESTIMENTO?],'Tabelas auxiliares'!$B$226)</f>
        <v>0</v>
      </c>
      <c r="I45" s="48">
        <f t="shared" si="1"/>
        <v>0</v>
      </c>
      <c r="J45" s="25">
        <f>SUMIFS('1. Pré-Empenhos'!$S$4:$S$320,'1. Pré-Empenhos'!$D$4:$D$320,'Saldos INVESTIMENTO AEO LOA 24'!B45,'1. Pré-Empenhos'!$R$4:$R$320,'Tabelas auxiliares'!$B$226)</f>
        <v>0</v>
      </c>
      <c r="K45" s="10">
        <f>SUMIFS('2. Empenho LOA 2024'!$AA$4:$AA$1676,'2. Empenho LOA 2024'!$D$4:$D$1676,'Saldos INVESTIMENTO AEO LOA 24'!B45,'2. Empenho LOA 2024'!$Z$4:$Z$1676,'Tabelas auxiliares'!$B$226)</f>
        <v>0</v>
      </c>
      <c r="L45" s="20">
        <f t="shared" si="0"/>
        <v>0</v>
      </c>
    </row>
    <row r="46" spans="1:12" x14ac:dyDescent="0.25">
      <c r="A46" t="s">
        <v>315</v>
      </c>
      <c r="B46" s="21" t="s">
        <v>177</v>
      </c>
      <c r="C46" s="21" t="s">
        <v>178</v>
      </c>
      <c r="D46" s="49">
        <f>IFERROR(VLOOKUP($B46,'Orçamento Distribuído'!$X$5:$Y$13,2,FALSE),0)</f>
        <v>0</v>
      </c>
      <c r="E46" s="23">
        <f>IFERROR(VLOOKUP($B46,'Tabelas auxiliares'!$A$112:$E$153,4,FALSE),0)</f>
        <v>0</v>
      </c>
      <c r="F46" s="24">
        <f>IFERROR(VLOOKUP($B46,'Tabelas auxiliares'!$A$112:$E$153,5,FALSE),0)</f>
        <v>0</v>
      </c>
      <c r="G46" s="40">
        <f>SUMIFS(Tabela1[VALOR],Tabela1[DE (ÁREA / ORIGEM)],'Saldos INVESTIMENTO AEO LOA 24'!A46,Tabela1[CUSTEIO ou INVESTIMENTO?],'Tabelas auxiliares'!$B$226)</f>
        <v>0</v>
      </c>
      <c r="H46" s="41">
        <f>SUMIFS(Tabela1[VALOR],Tabela1[PARA (ÁREA / DESTINO)],'Saldos INVESTIMENTO AEO LOA 24'!A46,Tabela1[CUSTEIO ou INVESTIMENTO?],'Tabelas auxiliares'!$B$226)</f>
        <v>0</v>
      </c>
      <c r="I46" s="48">
        <f t="shared" si="1"/>
        <v>0</v>
      </c>
      <c r="J46" s="25">
        <f>SUMIFS('1. Pré-Empenhos'!$S$4:$S$320,'1. Pré-Empenhos'!$D$4:$D$320,'Saldos INVESTIMENTO AEO LOA 24'!B46,'1. Pré-Empenhos'!$R$4:$R$320,'Tabelas auxiliares'!$B$226)</f>
        <v>0</v>
      </c>
      <c r="K46" s="10">
        <f>SUMIFS('2. Empenho LOA 2024'!$AA$4:$AA$1676,'2. Empenho LOA 2024'!$D$4:$D$1676,'Saldos INVESTIMENTO AEO LOA 24'!B46,'2. Empenho LOA 2024'!$Z$4:$Z$1676,'Tabelas auxiliares'!$B$226)</f>
        <v>0</v>
      </c>
      <c r="L46" s="20">
        <f t="shared" si="0"/>
        <v>0</v>
      </c>
    </row>
    <row r="47" spans="1:12" ht="15.75" customHeight="1" x14ac:dyDescent="0.25">
      <c r="A47" t="s">
        <v>316</v>
      </c>
      <c r="B47" s="21" t="s">
        <v>68</v>
      </c>
      <c r="C47" s="21" t="s">
        <v>69</v>
      </c>
      <c r="D47" s="49">
        <f>IFERROR(VLOOKUP($B47,'Orçamento Distribuído'!$X$5:$Y$13,2,FALSE),0)</f>
        <v>0</v>
      </c>
      <c r="E47" s="23">
        <f>IFERROR(VLOOKUP($B47,'Tabelas auxiliares'!$A$112:$E$153,4,FALSE),0)</f>
        <v>0</v>
      </c>
      <c r="F47" s="24">
        <f>IFERROR(VLOOKUP($B47,'Tabelas auxiliares'!$A$112:$E$153,5,FALSE),0)</f>
        <v>0</v>
      </c>
      <c r="G47" s="40">
        <f>SUMIFS(Tabela1[VALOR],Tabela1[DE (ÁREA / ORIGEM)],'Saldos INVESTIMENTO AEO LOA 24'!A47,Tabela1[CUSTEIO ou INVESTIMENTO?],'Tabelas auxiliares'!$B$226)</f>
        <v>0</v>
      </c>
      <c r="H47" s="41">
        <f>SUMIFS(Tabela1[VALOR],Tabela1[PARA (ÁREA / DESTINO)],'Saldos INVESTIMENTO AEO LOA 24'!A47,Tabela1[CUSTEIO ou INVESTIMENTO?],'Tabelas auxiliares'!$B$226)</f>
        <v>0</v>
      </c>
      <c r="I47" s="48">
        <f t="shared" si="1"/>
        <v>0</v>
      </c>
      <c r="J47" s="25">
        <f>SUMIFS('1. Pré-Empenhos'!$S$4:$S$320,'1. Pré-Empenhos'!$D$4:$D$320,'Saldos INVESTIMENTO AEO LOA 24'!B47,'1. Pré-Empenhos'!$R$4:$R$320,'Tabelas auxiliares'!$B$226)</f>
        <v>0</v>
      </c>
      <c r="K47" s="10">
        <f>SUMIFS('2. Empenho LOA 2024'!$AA$4:$AA$1676,'2. Empenho LOA 2024'!$D$4:$D$1676,'Saldos INVESTIMENTO AEO LOA 24'!B47,'2. Empenho LOA 2024'!$Z$4:$Z$1676,'Tabelas auxiliares'!$B$226)</f>
        <v>0</v>
      </c>
      <c r="L47" s="20">
        <f t="shared" si="0"/>
        <v>0</v>
      </c>
    </row>
    <row r="48" spans="1:12" ht="30" x14ac:dyDescent="0.25">
      <c r="A48" t="s">
        <v>317</v>
      </c>
      <c r="B48" s="21" t="s">
        <v>70</v>
      </c>
      <c r="C48" s="21" t="s">
        <v>71</v>
      </c>
      <c r="D48" s="49">
        <f>IFERROR(VLOOKUP($B48,'Orçamento Distribuído'!$X$5:$Y$13,2,FALSE),0)</f>
        <v>600000</v>
      </c>
      <c r="E48" s="23">
        <f>IFERROR(VLOOKUP($B48,'Tabelas auxiliares'!$A$112:$E$153,4,FALSE),0)</f>
        <v>0</v>
      </c>
      <c r="F48" s="24">
        <f>IFERROR(VLOOKUP($B48,'Tabelas auxiliares'!$A$112:$E$153,5,FALSE),0)</f>
        <v>0</v>
      </c>
      <c r="G48" s="40">
        <f>SUMIFS(Tabela1[VALOR],Tabela1[DE (ÁREA / ORIGEM)],'Saldos INVESTIMENTO AEO LOA 24'!A48,Tabela1[CUSTEIO ou INVESTIMENTO?],'Tabelas auxiliares'!$B$226)</f>
        <v>0</v>
      </c>
      <c r="H48" s="41">
        <f>SUMIFS(Tabela1[VALOR],Tabela1[PARA (ÁREA / DESTINO)],'Saldos INVESTIMENTO AEO LOA 24'!A48,Tabela1[CUSTEIO ou INVESTIMENTO?],'Tabelas auxiliares'!$B$226)</f>
        <v>0</v>
      </c>
      <c r="I48" s="48">
        <f t="shared" si="1"/>
        <v>600000</v>
      </c>
      <c r="J48" s="25">
        <f>SUMIFS('1. Pré-Empenhos'!$S$4:$S$320,'1. Pré-Empenhos'!$D$4:$D$320,'Saldos INVESTIMENTO AEO LOA 24'!B48,'1. Pré-Empenhos'!$R$4:$R$320,'Tabelas auxiliares'!$B$226)</f>
        <v>0</v>
      </c>
      <c r="K48" s="10">
        <f>SUMIFS('2. Empenho LOA 2024'!$AA$4:$AA$1676,'2. Empenho LOA 2024'!$D$4:$D$1676,'Saldos INVESTIMENTO AEO LOA 24'!B48,'2. Empenho LOA 2024'!$Z$4:$Z$1676,'Tabelas auxiliares'!$B$226)</f>
        <v>0</v>
      </c>
      <c r="L48" s="20">
        <f t="shared" si="0"/>
        <v>600000</v>
      </c>
    </row>
    <row r="49" spans="1:12" ht="30" x14ac:dyDescent="0.25">
      <c r="A49" t="s">
        <v>318</v>
      </c>
      <c r="B49" s="21" t="s">
        <v>137</v>
      </c>
      <c r="C49" s="21" t="s">
        <v>138</v>
      </c>
      <c r="D49" s="49">
        <f>IFERROR(VLOOKUP($B49,'Orçamento Distribuído'!$X$5:$Y$13,2,FALSE),0)</f>
        <v>0</v>
      </c>
      <c r="E49" s="23">
        <f>IFERROR(VLOOKUP($B49,'Tabelas auxiliares'!$A$112:$E$153,4,FALSE),0)</f>
        <v>0</v>
      </c>
      <c r="F49" s="24">
        <f>IFERROR(VLOOKUP($B49,'Tabelas auxiliares'!$A$112:$E$153,5,FALSE),0)</f>
        <v>0</v>
      </c>
      <c r="G49" s="40">
        <f>SUMIFS(Tabela1[VALOR],Tabela1[DE (ÁREA / ORIGEM)],'Saldos INVESTIMENTO AEO LOA 24'!A49,Tabela1[CUSTEIO ou INVESTIMENTO?],'Tabelas auxiliares'!$B$226)</f>
        <v>0</v>
      </c>
      <c r="H49" s="41">
        <f>SUMIFS(Tabela1[VALOR],Tabela1[PARA (ÁREA / DESTINO)],'Saldos INVESTIMENTO AEO LOA 24'!A49,Tabela1[CUSTEIO ou INVESTIMENTO?],'Tabelas auxiliares'!$B$226)</f>
        <v>0</v>
      </c>
      <c r="I49" s="48">
        <f t="shared" si="1"/>
        <v>0</v>
      </c>
      <c r="J49" s="25">
        <f>SUMIFS('1. Pré-Empenhos'!$S$4:$S$320,'1. Pré-Empenhos'!$D$4:$D$320,'Saldos INVESTIMENTO AEO LOA 24'!B49,'1. Pré-Empenhos'!$R$4:$R$320,'Tabelas auxiliares'!$B$226)</f>
        <v>0</v>
      </c>
      <c r="K49" s="10">
        <f>SUMIFS('2. Empenho LOA 2024'!$AA$4:$AA$1676,'2. Empenho LOA 2024'!$D$4:$D$1676,'Saldos INVESTIMENTO AEO LOA 24'!B49,'2. Empenho LOA 2024'!$Z$4:$Z$1676,'Tabelas auxiliares'!$B$226)</f>
        <v>0</v>
      </c>
      <c r="L49" s="20">
        <f t="shared" si="0"/>
        <v>0</v>
      </c>
    </row>
    <row r="50" spans="1:12" ht="30" x14ac:dyDescent="0.25">
      <c r="A50" t="s">
        <v>319</v>
      </c>
      <c r="B50" s="21" t="s">
        <v>72</v>
      </c>
      <c r="C50" s="21" t="s">
        <v>73</v>
      </c>
      <c r="D50" s="49">
        <f>IFERROR(VLOOKUP($B50,'Orçamento Distribuído'!$X$5:$Y$13,2,FALSE),0)</f>
        <v>0</v>
      </c>
      <c r="E50" s="23">
        <f>IFERROR(VLOOKUP($B50,'Tabelas auxiliares'!$A$112:$E$153,4,FALSE),0)</f>
        <v>0</v>
      </c>
      <c r="F50" s="24">
        <f>IFERROR(VLOOKUP($B50,'Tabelas auxiliares'!$A$112:$E$153,5,FALSE),0)</f>
        <v>0</v>
      </c>
      <c r="G50" s="40">
        <f>SUMIFS(Tabela1[VALOR],Tabela1[DE (ÁREA / ORIGEM)],'Saldos INVESTIMENTO AEO LOA 24'!A50,Tabela1[CUSTEIO ou INVESTIMENTO?],'Tabelas auxiliares'!$B$226)</f>
        <v>0</v>
      </c>
      <c r="H50" s="41">
        <f>SUMIFS(Tabela1[VALOR],Tabela1[PARA (ÁREA / DESTINO)],'Saldos INVESTIMENTO AEO LOA 24'!A50,Tabela1[CUSTEIO ou INVESTIMENTO?],'Tabelas auxiliares'!$B$226)</f>
        <v>0</v>
      </c>
      <c r="I50" s="48">
        <f t="shared" si="1"/>
        <v>0</v>
      </c>
      <c r="J50" s="25">
        <f>SUMIFS('1. Pré-Empenhos'!$S$4:$S$320,'1. Pré-Empenhos'!$D$4:$D$320,'Saldos INVESTIMENTO AEO LOA 24'!B50,'1. Pré-Empenhos'!$R$4:$R$320,'Tabelas auxiliares'!$B$226)</f>
        <v>0</v>
      </c>
      <c r="K50" s="10">
        <f>SUMIFS('2. Empenho LOA 2024'!$AA$4:$AA$1676,'2. Empenho LOA 2024'!$D$4:$D$1676,'Saldos INVESTIMENTO AEO LOA 24'!B50,'2. Empenho LOA 2024'!$Z$4:$Z$1676,'Tabelas auxiliares'!$B$226)</f>
        <v>0</v>
      </c>
      <c r="L50" s="20">
        <f t="shared" si="0"/>
        <v>0</v>
      </c>
    </row>
    <row r="51" spans="1:12" x14ac:dyDescent="0.25">
      <c r="A51" t="s">
        <v>320</v>
      </c>
      <c r="B51" s="21" t="s">
        <v>74</v>
      </c>
      <c r="C51" s="21" t="s">
        <v>197</v>
      </c>
      <c r="D51" s="49">
        <f>IFERROR(VLOOKUP($B51,'Orçamento Distribuído'!$X$5:$Y$13,2,FALSE),0)</f>
        <v>1384549</v>
      </c>
      <c r="E51" s="23">
        <f>IFERROR(VLOOKUP($B51,'Tabelas auxiliares'!$A$112:$E$153,4,FALSE),0)</f>
        <v>0</v>
      </c>
      <c r="F51" s="24">
        <f>IFERROR(VLOOKUP($B51,'Tabelas auxiliares'!$A$112:$E$153,5,FALSE),0)</f>
        <v>0</v>
      </c>
      <c r="G51" s="40">
        <f>SUMIFS(Tabela1[VALOR],Tabela1[DE (ÁREA / ORIGEM)],'Saldos INVESTIMENTO AEO LOA 24'!A51,Tabela1[CUSTEIO ou INVESTIMENTO?],'Tabelas auxiliares'!$B$226)</f>
        <v>0</v>
      </c>
      <c r="H51" s="41">
        <f>SUMIFS(Tabela1[VALOR],Tabela1[PARA (ÁREA / DESTINO)],'Saldos INVESTIMENTO AEO LOA 24'!A51,Tabela1[CUSTEIO ou INVESTIMENTO?],'Tabelas auxiliares'!$B$226)</f>
        <v>0</v>
      </c>
      <c r="I51" s="48">
        <f t="shared" si="1"/>
        <v>1384549</v>
      </c>
      <c r="J51" s="25">
        <f>SUMIFS('1. Pré-Empenhos'!$S$4:$S$320,'1. Pré-Empenhos'!$D$4:$D$320,'Saldos INVESTIMENTO AEO LOA 24'!B51,'1. Pré-Empenhos'!$R$4:$R$320,'Tabelas auxiliares'!$B$226)</f>
        <v>0</v>
      </c>
      <c r="K51" s="10">
        <f>SUMIFS('2. Empenho LOA 2024'!$AA$4:$AA$1676,'2. Empenho LOA 2024'!$D$4:$D$1676,'Saldos INVESTIMENTO AEO LOA 24'!B51,'2. Empenho LOA 2024'!$Z$4:$Z$1676,'Tabelas auxiliares'!$B$226)</f>
        <v>0</v>
      </c>
      <c r="L51" s="20">
        <f t="shared" si="0"/>
        <v>1384549</v>
      </c>
    </row>
    <row r="52" spans="1:12" x14ac:dyDescent="0.25">
      <c r="A52" t="s">
        <v>321</v>
      </c>
      <c r="B52" s="21" t="s">
        <v>164</v>
      </c>
      <c r="C52" s="21" t="s">
        <v>182</v>
      </c>
      <c r="D52" s="49">
        <f>IFERROR(VLOOKUP($B52,'Orçamento Distribuído'!$X$5:$Y$13,2,FALSE),0)</f>
        <v>0</v>
      </c>
      <c r="E52" s="23">
        <f>IFERROR(VLOOKUP($B52,'Tabelas auxiliares'!$A$112:$E$153,4,FALSE),0)</f>
        <v>0</v>
      </c>
      <c r="F52" s="24">
        <f>IFERROR(VLOOKUP($B52,'Tabelas auxiliares'!$A$112:$E$153,5,FALSE),0)</f>
        <v>0</v>
      </c>
      <c r="G52" s="40">
        <f>SUMIFS(Tabela1[VALOR],Tabela1[DE (ÁREA / ORIGEM)],'Saldos INVESTIMENTO AEO LOA 24'!A52,Tabela1[CUSTEIO ou INVESTIMENTO?],'Tabelas auxiliares'!$B$226)</f>
        <v>0</v>
      </c>
      <c r="H52" s="41">
        <f>SUMIFS(Tabela1[VALOR],Tabela1[PARA (ÁREA / DESTINO)],'Saldos INVESTIMENTO AEO LOA 24'!A52,Tabela1[CUSTEIO ou INVESTIMENTO?],'Tabelas auxiliares'!$B$226)</f>
        <v>0</v>
      </c>
      <c r="I52" s="48">
        <f t="shared" si="1"/>
        <v>0</v>
      </c>
      <c r="J52" s="25">
        <f>SUMIFS('1. Pré-Empenhos'!$S$4:$S$320,'1. Pré-Empenhos'!$D$4:$D$320,'Saldos INVESTIMENTO AEO LOA 24'!B52,'1. Pré-Empenhos'!$R$4:$R$320,'Tabelas auxiliares'!$B$226)</f>
        <v>0</v>
      </c>
      <c r="K52" s="10">
        <f>SUMIFS('2. Empenho LOA 2024'!$AA$4:$AA$1676,'2. Empenho LOA 2024'!$D$4:$D$1676,'Saldos INVESTIMENTO AEO LOA 24'!B52,'2. Empenho LOA 2024'!$Z$4:$Z$1676,'Tabelas auxiliares'!$B$226)</f>
        <v>0</v>
      </c>
      <c r="L52" s="20">
        <f t="shared" si="0"/>
        <v>0</v>
      </c>
    </row>
    <row r="53" spans="1:12" ht="30" x14ac:dyDescent="0.25">
      <c r="A53" t="s">
        <v>322</v>
      </c>
      <c r="B53" s="21" t="s">
        <v>181</v>
      </c>
      <c r="C53" s="21" t="s">
        <v>183</v>
      </c>
      <c r="D53" s="49">
        <f>IFERROR(VLOOKUP($B53,'Orçamento Distribuído'!$X$5:$Y$13,2,FALSE),0)</f>
        <v>0</v>
      </c>
      <c r="E53" s="23">
        <f>IFERROR(VLOOKUP($B53,'Tabelas auxiliares'!$A$112:$E$153,4,FALSE),0)</f>
        <v>0</v>
      </c>
      <c r="F53" s="24">
        <f>IFERROR(VLOOKUP($B53,'Tabelas auxiliares'!$A$112:$E$153,5,FALSE),0)</f>
        <v>0</v>
      </c>
      <c r="G53" s="40">
        <f>SUMIFS(Tabela1[VALOR],Tabela1[DE (ÁREA / ORIGEM)],'Saldos INVESTIMENTO AEO LOA 24'!A53,Tabela1[CUSTEIO ou INVESTIMENTO?],'Tabelas auxiliares'!$B$226)</f>
        <v>0</v>
      </c>
      <c r="H53" s="41">
        <f>SUMIFS(Tabela1[VALOR],Tabela1[PARA (ÁREA / DESTINO)],'Saldos INVESTIMENTO AEO LOA 24'!A53,Tabela1[CUSTEIO ou INVESTIMENTO?],'Tabelas auxiliares'!$B$226)</f>
        <v>0</v>
      </c>
      <c r="I53" s="48">
        <f t="shared" si="1"/>
        <v>0</v>
      </c>
      <c r="J53" s="25">
        <f>SUMIFS('1. Pré-Empenhos'!$S$4:$S$320,'1. Pré-Empenhos'!$D$4:$D$320,'Saldos INVESTIMENTO AEO LOA 24'!B53,'1. Pré-Empenhos'!$R$4:$R$320,'Tabelas auxiliares'!$B$226)</f>
        <v>0</v>
      </c>
      <c r="K53" s="10">
        <f>SUMIFS('2. Empenho LOA 2024'!$AA$4:$AA$1676,'2. Empenho LOA 2024'!$D$4:$D$1676,'Saldos INVESTIMENTO AEO LOA 24'!B53,'2. Empenho LOA 2024'!$Z$4:$Z$1676,'Tabelas auxiliares'!$B$226)</f>
        <v>0</v>
      </c>
      <c r="L53" s="20">
        <f t="shared" si="0"/>
        <v>0</v>
      </c>
    </row>
    <row r="54" spans="1:12" ht="30" x14ac:dyDescent="0.25">
      <c r="A54" t="s">
        <v>323</v>
      </c>
      <c r="B54" s="21" t="s">
        <v>76</v>
      </c>
      <c r="C54" s="21" t="s">
        <v>196</v>
      </c>
      <c r="D54" s="49">
        <f>IFERROR(VLOOKUP($B54,'Orçamento Distribuído'!$X$5:$Y$13,2,FALSE),0)</f>
        <v>0</v>
      </c>
      <c r="E54" s="23">
        <f>IFERROR(VLOOKUP($B54,'Tabelas auxiliares'!$A$112:$E$153,4,FALSE),0)</f>
        <v>0</v>
      </c>
      <c r="F54" s="24">
        <f>IFERROR(VLOOKUP($B54,'Tabelas auxiliares'!$A$112:$E$153,5,FALSE),0)</f>
        <v>0</v>
      </c>
      <c r="G54" s="40">
        <f>SUMIFS(Tabela1[VALOR],Tabela1[DE (ÁREA / ORIGEM)],'Saldos INVESTIMENTO AEO LOA 24'!A54,Tabela1[CUSTEIO ou INVESTIMENTO?],'Tabelas auxiliares'!$B$226)</f>
        <v>0</v>
      </c>
      <c r="H54" s="41">
        <f>SUMIFS(Tabela1[VALOR],Tabela1[PARA (ÁREA / DESTINO)],'Saldos INVESTIMENTO AEO LOA 24'!A54,Tabela1[CUSTEIO ou INVESTIMENTO?],'Tabelas auxiliares'!$B$226)</f>
        <v>0</v>
      </c>
      <c r="I54" s="48">
        <f t="shared" si="1"/>
        <v>0</v>
      </c>
      <c r="J54" s="25">
        <f>SUMIFS('1. Pré-Empenhos'!$S$4:$S$320,'1. Pré-Empenhos'!$D$4:$D$320,'Saldos INVESTIMENTO AEO LOA 24'!B54,'1. Pré-Empenhos'!$R$4:$R$320,'Tabelas auxiliares'!$B$226)</f>
        <v>0</v>
      </c>
      <c r="K54" s="10">
        <f>SUMIFS('2. Empenho LOA 2024'!$AA$4:$AA$1676,'2. Empenho LOA 2024'!$D$4:$D$1676,'Saldos INVESTIMENTO AEO LOA 24'!B54,'2. Empenho LOA 2024'!$Z$4:$Z$1676,'Tabelas auxiliares'!$B$226)</f>
        <v>0</v>
      </c>
      <c r="L54" s="20">
        <f t="shared" si="0"/>
        <v>0</v>
      </c>
    </row>
    <row r="55" spans="1:12" x14ac:dyDescent="0.25">
      <c r="A55" t="s">
        <v>324</v>
      </c>
      <c r="B55" s="21" t="s">
        <v>77</v>
      </c>
      <c r="C55" s="21" t="s">
        <v>78</v>
      </c>
      <c r="D55" s="49">
        <f>IFERROR(VLOOKUP($B55,'Orçamento Distribuído'!$X$5:$Y$13,2,FALSE),0)</f>
        <v>0</v>
      </c>
      <c r="E55" s="23">
        <f>IFERROR(VLOOKUP($B55,'Tabelas auxiliares'!$A$112:$E$153,4,FALSE),0)</f>
        <v>0</v>
      </c>
      <c r="F55" s="24">
        <f>IFERROR(VLOOKUP($B55,'Tabelas auxiliares'!$A$112:$E$153,5,FALSE),0)</f>
        <v>0</v>
      </c>
      <c r="G55" s="40">
        <f>SUMIFS(Tabela1[VALOR],Tabela1[DE (ÁREA / ORIGEM)],'Saldos INVESTIMENTO AEO LOA 24'!A55,Tabela1[CUSTEIO ou INVESTIMENTO?],'Tabelas auxiliares'!$B$226)</f>
        <v>0</v>
      </c>
      <c r="H55" s="41">
        <f>SUMIFS(Tabela1[VALOR],Tabela1[PARA (ÁREA / DESTINO)],'Saldos INVESTIMENTO AEO LOA 24'!A55,Tabela1[CUSTEIO ou INVESTIMENTO?],'Tabelas auxiliares'!$B$226)</f>
        <v>0</v>
      </c>
      <c r="I55" s="48">
        <f t="shared" si="1"/>
        <v>0</v>
      </c>
      <c r="J55" s="25">
        <f>SUMIFS('1. Pré-Empenhos'!$S$4:$S$320,'1. Pré-Empenhos'!$D$4:$D$320,'Saldos INVESTIMENTO AEO LOA 24'!B55,'1. Pré-Empenhos'!$R$4:$R$320,'Tabelas auxiliares'!$B$226)</f>
        <v>0</v>
      </c>
      <c r="K55" s="10">
        <f>SUMIFS('2. Empenho LOA 2024'!$AA$4:$AA$1676,'2. Empenho LOA 2024'!$D$4:$D$1676,'Saldos INVESTIMENTO AEO LOA 24'!B55,'2. Empenho LOA 2024'!$Z$4:$Z$1676,'Tabelas auxiliares'!$B$226)</f>
        <v>0</v>
      </c>
      <c r="L55" s="20">
        <f t="shared" si="0"/>
        <v>0</v>
      </c>
    </row>
    <row r="56" spans="1:12" ht="30" x14ac:dyDescent="0.25">
      <c r="A56" t="s">
        <v>325</v>
      </c>
      <c r="B56" s="21" t="s">
        <v>81</v>
      </c>
      <c r="C56" s="21" t="s">
        <v>82</v>
      </c>
      <c r="D56" s="49">
        <f>IFERROR(VLOOKUP($B56,'Orçamento Distribuído'!$X$5:$Y$13,2,FALSE),0)</f>
        <v>0</v>
      </c>
      <c r="E56" s="23">
        <f>IFERROR(VLOOKUP($B56,'Tabelas auxiliares'!$A$112:$E$153,4,FALSE),0)</f>
        <v>0</v>
      </c>
      <c r="F56" s="24">
        <f>IFERROR(VLOOKUP($B56,'Tabelas auxiliares'!$A$112:$E$153,5,FALSE),0)</f>
        <v>0</v>
      </c>
      <c r="G56" s="40">
        <f>SUMIFS(Tabela1[VALOR],Tabela1[DE (ÁREA / ORIGEM)],'Saldos INVESTIMENTO AEO LOA 24'!A56,Tabela1[CUSTEIO ou INVESTIMENTO?],'Tabelas auxiliares'!$B$226)</f>
        <v>0</v>
      </c>
      <c r="H56" s="41">
        <f>SUMIFS(Tabela1[VALOR],Tabela1[PARA (ÁREA / DESTINO)],'Saldos INVESTIMENTO AEO LOA 24'!A56,Tabela1[CUSTEIO ou INVESTIMENTO?],'Tabelas auxiliares'!$B$226)</f>
        <v>0</v>
      </c>
      <c r="I56" s="48">
        <f t="shared" si="1"/>
        <v>0</v>
      </c>
      <c r="J56" s="25">
        <f>SUMIFS('1. Pré-Empenhos'!$S$4:$S$320,'1. Pré-Empenhos'!$D$4:$D$320,'Saldos INVESTIMENTO AEO LOA 24'!B56,'1. Pré-Empenhos'!$R$4:$R$320,'Tabelas auxiliares'!$B$226)</f>
        <v>0</v>
      </c>
      <c r="K56" s="10">
        <f>SUMIFS('2. Empenho LOA 2024'!$AA$4:$AA$1676,'2. Empenho LOA 2024'!$D$4:$D$1676,'Saldos INVESTIMENTO AEO LOA 24'!B56,'2. Empenho LOA 2024'!$Z$4:$Z$1676,'Tabelas auxiliares'!$B$226)</f>
        <v>0</v>
      </c>
      <c r="L56" s="20">
        <f t="shared" si="0"/>
        <v>0</v>
      </c>
    </row>
    <row r="57" spans="1:12" ht="30" x14ac:dyDescent="0.25">
      <c r="A57" t="s">
        <v>326</v>
      </c>
      <c r="B57" s="21" t="s">
        <v>83</v>
      </c>
      <c r="C57" s="21" t="s">
        <v>84</v>
      </c>
      <c r="D57" s="49">
        <f>IFERROR(VLOOKUP($B57,'Orçamento Distribuído'!$X$5:$Y$13,2,FALSE),0)</f>
        <v>0</v>
      </c>
      <c r="E57" s="23">
        <f>IFERROR(VLOOKUP($B57,'Tabelas auxiliares'!$A$112:$E$153,4,FALSE),0)</f>
        <v>0</v>
      </c>
      <c r="F57" s="24">
        <f>IFERROR(VLOOKUP($B57,'Tabelas auxiliares'!$A$112:$E$153,5,FALSE),0)</f>
        <v>0</v>
      </c>
      <c r="G57" s="40">
        <f>SUMIFS(Tabela1[VALOR],Tabela1[DE (ÁREA / ORIGEM)],'Saldos INVESTIMENTO AEO LOA 24'!A57,Tabela1[CUSTEIO ou INVESTIMENTO?],'Tabelas auxiliares'!$B$226)</f>
        <v>0</v>
      </c>
      <c r="H57" s="41">
        <f>SUMIFS(Tabela1[VALOR],Tabela1[PARA (ÁREA / DESTINO)],'Saldos INVESTIMENTO AEO LOA 24'!A57,Tabela1[CUSTEIO ou INVESTIMENTO?],'Tabelas auxiliares'!$B$226)</f>
        <v>0</v>
      </c>
      <c r="I57" s="48">
        <f t="shared" si="1"/>
        <v>0</v>
      </c>
      <c r="J57" s="25">
        <f>SUMIFS('1. Pré-Empenhos'!$S$4:$S$320,'1. Pré-Empenhos'!$D$4:$D$320,'Saldos INVESTIMENTO AEO LOA 24'!B57,'1. Pré-Empenhos'!$R$4:$R$320,'Tabelas auxiliares'!$B$226)</f>
        <v>0</v>
      </c>
      <c r="K57" s="10">
        <f>SUMIFS('2. Empenho LOA 2024'!$AA$4:$AA$1676,'2. Empenho LOA 2024'!$D$4:$D$1676,'Saldos INVESTIMENTO AEO LOA 24'!B57,'2. Empenho LOA 2024'!$Z$4:$Z$1676,'Tabelas auxiliares'!$B$226)</f>
        <v>0</v>
      </c>
      <c r="L57" s="20">
        <f t="shared" si="0"/>
        <v>0</v>
      </c>
    </row>
    <row r="58" spans="1:12" ht="30" x14ac:dyDescent="0.25">
      <c r="A58" t="s">
        <v>327</v>
      </c>
      <c r="B58" s="21" t="s">
        <v>85</v>
      </c>
      <c r="C58" s="21" t="s">
        <v>86</v>
      </c>
      <c r="D58" s="49">
        <f>IFERROR(VLOOKUP($B58,'Orçamento Distribuído'!$X$5:$Y$13,2,FALSE),0)</f>
        <v>0</v>
      </c>
      <c r="E58" s="23">
        <f>IFERROR(VLOOKUP($B58,'Tabelas auxiliares'!$A$112:$E$153,4,FALSE),0)</f>
        <v>0</v>
      </c>
      <c r="F58" s="24">
        <f>IFERROR(VLOOKUP($B58,'Tabelas auxiliares'!$A$112:$E$153,5,FALSE),0)</f>
        <v>0</v>
      </c>
      <c r="G58" s="40">
        <f>SUMIFS(Tabela1[VALOR],Tabela1[DE (ÁREA / ORIGEM)],'Saldos INVESTIMENTO AEO LOA 24'!A58,Tabela1[CUSTEIO ou INVESTIMENTO?],'Tabelas auxiliares'!$B$226)</f>
        <v>0</v>
      </c>
      <c r="H58" s="41">
        <f>SUMIFS(Tabela1[VALOR],Tabela1[PARA (ÁREA / DESTINO)],'Saldos INVESTIMENTO AEO LOA 24'!A58,Tabela1[CUSTEIO ou INVESTIMENTO?],'Tabelas auxiliares'!$B$226)</f>
        <v>0</v>
      </c>
      <c r="I58" s="48">
        <f t="shared" si="1"/>
        <v>0</v>
      </c>
      <c r="J58" s="25">
        <f>SUMIFS('1. Pré-Empenhos'!$S$4:$S$320,'1. Pré-Empenhos'!$D$4:$D$320,'Saldos INVESTIMENTO AEO LOA 24'!B58,'1. Pré-Empenhos'!$R$4:$R$320,'Tabelas auxiliares'!$B$226)</f>
        <v>0</v>
      </c>
      <c r="K58" s="10">
        <f>SUMIFS('2. Empenho LOA 2024'!$AA$4:$AA$1676,'2. Empenho LOA 2024'!$D$4:$D$1676,'Saldos INVESTIMENTO AEO LOA 24'!B58,'2. Empenho LOA 2024'!$Z$4:$Z$1676,'Tabelas auxiliares'!$B$226)</f>
        <v>0</v>
      </c>
      <c r="L58" s="20">
        <f t="shared" si="0"/>
        <v>0</v>
      </c>
    </row>
    <row r="59" spans="1:12" x14ac:dyDescent="0.25">
      <c r="A59" t="s">
        <v>328</v>
      </c>
      <c r="B59" s="21" t="s">
        <v>79</v>
      </c>
      <c r="C59" s="21" t="s">
        <v>80</v>
      </c>
      <c r="D59" s="49">
        <f>IFERROR(VLOOKUP($B59,'Orçamento Distribuído'!$X$5:$Y$13,2,FALSE),0)</f>
        <v>0</v>
      </c>
      <c r="E59" s="23">
        <f>IFERROR(VLOOKUP($B59,'Tabelas auxiliares'!$A$112:$E$153,4,FALSE),0)</f>
        <v>0</v>
      </c>
      <c r="F59" s="24">
        <f>IFERROR(VLOOKUP($B59,'Tabelas auxiliares'!$A$112:$E$153,5,FALSE),0)</f>
        <v>0</v>
      </c>
      <c r="G59" s="40">
        <f>SUMIFS(Tabela1[VALOR],Tabela1[DE (ÁREA / ORIGEM)],'Saldos INVESTIMENTO AEO LOA 24'!A59,Tabela1[CUSTEIO ou INVESTIMENTO?],'Tabelas auxiliares'!$B$226)</f>
        <v>0</v>
      </c>
      <c r="H59" s="41">
        <f>SUMIFS(Tabela1[VALOR],Tabela1[PARA (ÁREA / DESTINO)],'Saldos INVESTIMENTO AEO LOA 24'!A59,Tabela1[CUSTEIO ou INVESTIMENTO?],'Tabelas auxiliares'!$B$226)</f>
        <v>0</v>
      </c>
      <c r="I59" s="48">
        <f t="shared" si="1"/>
        <v>0</v>
      </c>
      <c r="J59" s="25">
        <f>SUMIFS('1. Pré-Empenhos'!$S$4:$S$320,'1. Pré-Empenhos'!$D$4:$D$320,'Saldos INVESTIMENTO AEO LOA 24'!B59,'1. Pré-Empenhos'!$R$4:$R$320,'Tabelas auxiliares'!$B$226)</f>
        <v>0</v>
      </c>
      <c r="K59" s="10">
        <f>SUMIFS('2. Empenho LOA 2024'!$AA$4:$AA$1676,'2. Empenho LOA 2024'!$D$4:$D$1676,'Saldos INVESTIMENTO AEO LOA 24'!B59,'2. Empenho LOA 2024'!$Z$4:$Z$1676,'Tabelas auxiliares'!$B$226)</f>
        <v>0</v>
      </c>
      <c r="L59" s="20">
        <f t="shared" si="0"/>
        <v>0</v>
      </c>
    </row>
    <row r="60" spans="1:12" x14ac:dyDescent="0.25">
      <c r="A60" t="s">
        <v>272</v>
      </c>
      <c r="B60" s="21" t="s">
        <v>89</v>
      </c>
      <c r="C60" s="21" t="s">
        <v>90</v>
      </c>
      <c r="D60" s="49">
        <f>IFERROR(VLOOKUP($B60,'Orçamento Distribuído'!$X$5:$Y$13,2,FALSE),0)</f>
        <v>1199973.666666666</v>
      </c>
      <c r="E60" s="23">
        <f>IFERROR(VLOOKUP($B60,'Tabelas auxiliares'!$A$112:$E$153,4,FALSE),0)</f>
        <v>0</v>
      </c>
      <c r="F60" s="24">
        <f>IFERROR(VLOOKUP($B60,'Tabelas auxiliares'!$A$112:$E$153,5,FALSE),0)</f>
        <v>0</v>
      </c>
      <c r="G60" s="40">
        <f>SUMIFS(Tabela1[VALOR],Tabela1[DE (ÁREA / ORIGEM)],'Saldos INVESTIMENTO AEO LOA 24'!A60,Tabela1[CUSTEIO ou INVESTIMENTO?],'Tabelas auxiliares'!$B$226)</f>
        <v>0</v>
      </c>
      <c r="H60" s="41">
        <f>SUMIFS(Tabela1[VALOR],Tabela1[PARA (ÁREA / DESTINO)],'Saldos INVESTIMENTO AEO LOA 24'!A60,Tabela1[CUSTEIO ou INVESTIMENTO?],'Tabelas auxiliares'!$B$226)</f>
        <v>0</v>
      </c>
      <c r="I60" s="48">
        <f t="shared" si="1"/>
        <v>1199973.666666666</v>
      </c>
      <c r="J60" s="25">
        <f>SUMIFS('1. Pré-Empenhos'!$S$4:$S$320,'1. Pré-Empenhos'!$D$4:$D$320,'Saldos INVESTIMENTO AEO LOA 24'!B60,'1. Pré-Empenhos'!$R$4:$R$320,'Tabelas auxiliares'!$B$226)</f>
        <v>0</v>
      </c>
      <c r="K60" s="10">
        <f>SUMIFS('2. Empenho LOA 2024'!$AA$4:$AA$1676,'2. Empenho LOA 2024'!$D$4:$D$1676,'Saldos INVESTIMENTO AEO LOA 24'!B60,'2. Empenho LOA 2024'!$Z$4:$Z$1676,'Tabelas auxiliares'!$B$226)</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0</v>
      </c>
      <c r="K61" s="80">
        <f t="shared" si="8"/>
        <v>3527.13</v>
      </c>
      <c r="L61" s="20">
        <f t="shared" si="8"/>
        <v>4287429.5366666662</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Y1001"/>
  <sheetViews>
    <sheetView workbookViewId="0">
      <selection activeCell="H1" sqref="H1"/>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35" t="s">
        <v>361</v>
      </c>
      <c r="B1" s="235"/>
      <c r="M1" s="36"/>
      <c r="N1" s="36"/>
      <c r="O1" s="36"/>
      <c r="P1" s="36"/>
      <c r="Q1" s="36"/>
      <c r="R1" s="36"/>
      <c r="U1" s="238" t="s">
        <v>360</v>
      </c>
    </row>
    <row r="2" spans="1:25" ht="47.25" customHeight="1" x14ac:dyDescent="0.25">
      <c r="A2" s="235"/>
      <c r="B2" s="235"/>
      <c r="O2" s="36"/>
      <c r="P2" s="36"/>
      <c r="Q2" s="36"/>
      <c r="R2" s="36"/>
      <c r="U2" s="238"/>
      <c r="W2" t="s">
        <v>530</v>
      </c>
      <c r="X2" t="s">
        <v>529</v>
      </c>
    </row>
    <row r="3" spans="1:25" s="83" customFormat="1" ht="47.25" customHeight="1" x14ac:dyDescent="0.25">
      <c r="A3" s="82" t="s">
        <v>156</v>
      </c>
      <c r="B3" s="82" t="s">
        <v>157</v>
      </c>
      <c r="C3" s="82" t="s">
        <v>154</v>
      </c>
      <c r="D3" s="82" t="s">
        <v>0</v>
      </c>
      <c r="E3" s="82" t="s">
        <v>142</v>
      </c>
      <c r="F3" s="82" t="s">
        <v>1</v>
      </c>
      <c r="G3" s="82" t="s">
        <v>143</v>
      </c>
      <c r="H3" s="81" t="s">
        <v>144</v>
      </c>
      <c r="I3" s="81" t="s">
        <v>145</v>
      </c>
      <c r="J3" s="81" t="s">
        <v>146</v>
      </c>
      <c r="K3" s="82" t="s">
        <v>108</v>
      </c>
      <c r="L3" s="81" t="s">
        <v>104</v>
      </c>
      <c r="M3" s="81" t="s">
        <v>149</v>
      </c>
      <c r="N3" s="81" t="s">
        <v>107</v>
      </c>
      <c r="O3" s="81" t="s">
        <v>329</v>
      </c>
      <c r="P3" s="82" t="s">
        <v>330</v>
      </c>
      <c r="Q3" s="82" t="s">
        <v>527</v>
      </c>
      <c r="R3" s="81" t="s">
        <v>130</v>
      </c>
      <c r="S3" s="82" t="s">
        <v>131</v>
      </c>
      <c r="T3" s="82"/>
      <c r="U3" s="82" t="s">
        <v>195</v>
      </c>
      <c r="V3" s="82" t="s">
        <v>200</v>
      </c>
      <c r="W3" s="82" t="s">
        <v>151</v>
      </c>
      <c r="X3" s="82" t="s">
        <v>152</v>
      </c>
      <c r="Y3" s="82" t="s">
        <v>153</v>
      </c>
    </row>
    <row r="4" spans="1:25" x14ac:dyDescent="0.25">
      <c r="A4" t="s">
        <v>1021</v>
      </c>
      <c r="B4" t="s">
        <v>1022</v>
      </c>
      <c r="C4" t="s">
        <v>1023</v>
      </c>
      <c r="D4" t="s">
        <v>1024</v>
      </c>
      <c r="E4" t="s">
        <v>1024</v>
      </c>
      <c r="F4" t="s">
        <v>1023</v>
      </c>
      <c r="G4" t="s">
        <v>1023</v>
      </c>
      <c r="H4" t="s">
        <v>1025</v>
      </c>
      <c r="I4" t="s">
        <v>570</v>
      </c>
      <c r="J4" t="s">
        <v>1026</v>
      </c>
      <c r="K4" t="s">
        <v>550</v>
      </c>
      <c r="L4" t="s">
        <v>1027</v>
      </c>
      <c r="M4" t="s">
        <v>150</v>
      </c>
      <c r="N4" t="s">
        <v>1028</v>
      </c>
      <c r="O4" t="s">
        <v>1029</v>
      </c>
      <c r="P4" t="s">
        <v>1023</v>
      </c>
      <c r="Q4" t="s">
        <v>1030</v>
      </c>
      <c r="R4" s="33" t="str">
        <f t="shared" ref="R4:R67" si="0">LEFT(O4,1)</f>
        <v>3</v>
      </c>
      <c r="S4" s="33" t="str">
        <f>IF(M4="","",IF(AND(M4&lt;&gt;'Tabelas auxiliares'!$B$240,M4&lt;&gt;'Tabelas auxiliares'!$B$241,M4&lt;&gt;'Tabelas auxiliares'!$C$240,M4&lt;&gt;'Tabelas auxiliares'!$C$241,M4&lt;&gt;'Tabelas auxiliares'!$D$240,M4&lt;&gt;'Tabelas auxiliares'!$D$241),"FOLHA DE PESSOAL",IF(R4='Tabelas auxiliares'!$A$241,"CUSTEIO",IF(R4='Tabelas auxiliares'!$A$240,"INVESTIMENTO","ERRO - VERIFICAR"))))</f>
        <v>CUSTEIO</v>
      </c>
      <c r="T4" s="46">
        <f t="shared" ref="T4:T67" si="1">IF(SUM(U4:Y4)=0,"",SUM(U4:Y4))</f>
        <v>428.96</v>
      </c>
      <c r="U4">
        <v>428.96</v>
      </c>
      <c r="Y4" s="55"/>
    </row>
    <row r="5" spans="1:25" x14ac:dyDescent="0.25">
      <c r="R5" s="33" t="str">
        <f t="shared" si="0"/>
        <v/>
      </c>
      <c r="S5" s="33" t="str">
        <f>IF(M5="","",IF(AND(M5&lt;&gt;'Tabelas auxiliares'!$B$240,M5&lt;&gt;'Tabelas auxiliares'!$B$241,M5&lt;&gt;'Tabelas auxiliares'!$C$240,M5&lt;&gt;'Tabelas auxiliares'!$C$241,M5&lt;&gt;'Tabelas auxiliares'!$D$240,M5&lt;&gt;'Tabelas auxiliares'!$D$241),"FOLHA DE PESSOAL",IF(R5='Tabelas auxiliares'!$A$241,"CUSTEIO",IF(R5='Tabelas auxiliares'!$A$240,"INVESTIMENTO","ERRO - VERIFICAR"))))</f>
        <v/>
      </c>
      <c r="T5" s="46" t="str">
        <f t="shared" si="1"/>
        <v/>
      </c>
      <c r="Y5" s="55"/>
    </row>
    <row r="6" spans="1:25" x14ac:dyDescent="0.25">
      <c r="R6" s="33" t="str">
        <f t="shared" si="0"/>
        <v/>
      </c>
      <c r="S6" s="33" t="str">
        <f>IF(M6="","",IF(AND(M6&lt;&gt;'Tabelas auxiliares'!$B$240,M6&lt;&gt;'Tabelas auxiliares'!$B$241,M6&lt;&gt;'Tabelas auxiliares'!$C$240,M6&lt;&gt;'Tabelas auxiliares'!$C$241,M6&lt;&gt;'Tabelas auxiliares'!$D$240,M6&lt;&gt;'Tabelas auxiliares'!$D$241),"FOLHA DE PESSOAL",IF(R6='Tabelas auxiliares'!$A$241,"CUSTEIO",IF(R6='Tabelas auxiliares'!$A$240,"INVESTIMENTO","ERRO - VERIFICAR"))))</f>
        <v/>
      </c>
      <c r="T6" s="46" t="str">
        <f t="shared" si="1"/>
        <v/>
      </c>
      <c r="Y6" s="55"/>
    </row>
    <row r="7" spans="1:25" x14ac:dyDescent="0.25">
      <c r="R7" s="33" t="str">
        <f t="shared" si="0"/>
        <v/>
      </c>
      <c r="S7" s="33" t="str">
        <f>IF(M7="","",IF(AND(M7&lt;&gt;'Tabelas auxiliares'!$B$240,M7&lt;&gt;'Tabelas auxiliares'!$B$241,M7&lt;&gt;'Tabelas auxiliares'!$C$240,M7&lt;&gt;'Tabelas auxiliares'!$C$241,M7&lt;&gt;'Tabelas auxiliares'!$D$240,M7&lt;&gt;'Tabelas auxiliares'!$D$241),"FOLHA DE PESSOAL",IF(R7='Tabelas auxiliares'!$A$241,"CUSTEIO",IF(R7='Tabelas auxiliares'!$A$240,"INVESTIMENTO","ERRO - VERIFICAR"))))</f>
        <v/>
      </c>
      <c r="T7" s="46" t="str">
        <f t="shared" si="1"/>
        <v/>
      </c>
      <c r="Y7" s="55"/>
    </row>
    <row r="8" spans="1:25" x14ac:dyDescent="0.25">
      <c r="R8" s="33" t="str">
        <f t="shared" si="0"/>
        <v/>
      </c>
      <c r="S8" s="33" t="str">
        <f>IF(M8="","",IF(AND(M8&lt;&gt;'Tabelas auxiliares'!$B$240,M8&lt;&gt;'Tabelas auxiliares'!$B$241,M8&lt;&gt;'Tabelas auxiliares'!$C$240,M8&lt;&gt;'Tabelas auxiliares'!$C$241,M8&lt;&gt;'Tabelas auxiliares'!$D$240,M8&lt;&gt;'Tabelas auxiliares'!$D$241),"FOLHA DE PESSOAL",IF(R8='Tabelas auxiliares'!$A$241,"CUSTEIO",IF(R8='Tabelas auxiliares'!$A$240,"INVESTIMENTO","ERRO - VERIFICAR"))))</f>
        <v/>
      </c>
      <c r="T8" s="46" t="str">
        <f t="shared" si="1"/>
        <v/>
      </c>
      <c r="Y8" s="55"/>
    </row>
    <row r="9" spans="1:25" x14ac:dyDescent="0.25">
      <c r="R9" s="33" t="str">
        <f t="shared" si="0"/>
        <v/>
      </c>
      <c r="S9" s="33" t="str">
        <f>IF(M9="","",IF(AND(M9&lt;&gt;'Tabelas auxiliares'!$B$240,M9&lt;&gt;'Tabelas auxiliares'!$B$241,M9&lt;&gt;'Tabelas auxiliares'!$C$240,M9&lt;&gt;'Tabelas auxiliares'!$C$241,M9&lt;&gt;'Tabelas auxiliares'!$D$240,M9&lt;&gt;'Tabelas auxiliares'!$D$241),"FOLHA DE PESSOAL",IF(R9='Tabelas auxiliares'!$A$241,"CUSTEIO",IF(R9='Tabelas auxiliares'!$A$240,"INVESTIMENTO","ERRO - VERIFICAR"))))</f>
        <v/>
      </c>
      <c r="T9" s="46" t="str">
        <f t="shared" si="1"/>
        <v/>
      </c>
      <c r="Y9" s="55"/>
    </row>
    <row r="10" spans="1:25" x14ac:dyDescent="0.25">
      <c r="R10" s="33" t="str">
        <f t="shared" si="0"/>
        <v/>
      </c>
      <c r="S10" s="33" t="str">
        <f>IF(M10="","",IF(AND(M10&lt;&gt;'Tabelas auxiliares'!$B$240,M10&lt;&gt;'Tabelas auxiliares'!$B$241,M10&lt;&gt;'Tabelas auxiliares'!$C$240,M10&lt;&gt;'Tabelas auxiliares'!$C$241,M10&lt;&gt;'Tabelas auxiliares'!$D$240,M10&lt;&gt;'Tabelas auxiliares'!$D$241),"FOLHA DE PESSOAL",IF(R10='Tabelas auxiliares'!$A$241,"CUSTEIO",IF(R10='Tabelas auxiliares'!$A$240,"INVESTIMENTO","ERRO - VERIFICAR"))))</f>
        <v/>
      </c>
      <c r="T10" s="46" t="str">
        <f t="shared" si="1"/>
        <v/>
      </c>
      <c r="U10" s="26"/>
      <c r="Y10" s="55"/>
    </row>
    <row r="11" spans="1:25" x14ac:dyDescent="0.25">
      <c r="R11" s="33" t="str">
        <f t="shared" si="0"/>
        <v/>
      </c>
      <c r="S11" s="33" t="str">
        <f>IF(M11="","",IF(AND(M11&lt;&gt;'Tabelas auxiliares'!$B$240,M11&lt;&gt;'Tabelas auxiliares'!$B$241,M11&lt;&gt;'Tabelas auxiliares'!$C$240,M11&lt;&gt;'Tabelas auxiliares'!$C$241,M11&lt;&gt;'Tabelas auxiliares'!$D$240,M11&lt;&gt;'Tabelas auxiliares'!$D$241),"FOLHA DE PESSOAL",IF(R11='Tabelas auxiliares'!$A$241,"CUSTEIO",IF(R11='Tabelas auxiliares'!$A$240,"INVESTIMENTO","ERRO - VERIFICAR"))))</f>
        <v/>
      </c>
      <c r="T11" s="46" t="str">
        <f t="shared" si="1"/>
        <v/>
      </c>
      <c r="U11" s="26"/>
      <c r="Y11" s="55"/>
    </row>
    <row r="12" spans="1:25" x14ac:dyDescent="0.25">
      <c r="R12" s="33" t="str">
        <f t="shared" si="0"/>
        <v/>
      </c>
      <c r="S12" s="33" t="str">
        <f>IF(M12="","",IF(AND(M12&lt;&gt;'Tabelas auxiliares'!$B$240,M12&lt;&gt;'Tabelas auxiliares'!$B$241,M12&lt;&gt;'Tabelas auxiliares'!$C$240,M12&lt;&gt;'Tabelas auxiliares'!$C$241,M12&lt;&gt;'Tabelas auxiliares'!$D$240,M12&lt;&gt;'Tabelas auxiliares'!$D$241),"FOLHA DE PESSOAL",IF(R12='Tabelas auxiliares'!$A$241,"CUSTEIO",IF(R12='Tabelas auxiliares'!$A$240,"INVESTIMENTO","ERRO - VERIFICAR"))))</f>
        <v/>
      </c>
      <c r="T12" s="46" t="str">
        <f t="shared" si="1"/>
        <v/>
      </c>
      <c r="U12" s="26"/>
      <c r="Y12" s="55"/>
    </row>
    <row r="13" spans="1:25" x14ac:dyDescent="0.25">
      <c r="R13" s="33" t="str">
        <f t="shared" si="0"/>
        <v/>
      </c>
      <c r="S13" s="33" t="str">
        <f>IF(M13="","",IF(AND(M13&lt;&gt;'Tabelas auxiliares'!$B$240,M13&lt;&gt;'Tabelas auxiliares'!$B$241,M13&lt;&gt;'Tabelas auxiliares'!$C$240,M13&lt;&gt;'Tabelas auxiliares'!$C$241,M13&lt;&gt;'Tabelas auxiliares'!$D$240,M13&lt;&gt;'Tabelas auxiliares'!$D$241),"FOLHA DE PESSOAL",IF(R13='Tabelas auxiliares'!$A$241,"CUSTEIO",IF(R13='Tabelas auxiliares'!$A$240,"INVESTIMENTO","ERRO - VERIFICAR"))))</f>
        <v/>
      </c>
      <c r="T13" s="46" t="str">
        <f t="shared" si="1"/>
        <v/>
      </c>
      <c r="U13" s="26"/>
      <c r="Y13" s="55"/>
    </row>
    <row r="14" spans="1:25" x14ac:dyDescent="0.25">
      <c r="R14" s="33" t="str">
        <f t="shared" si="0"/>
        <v/>
      </c>
      <c r="S14" s="33" t="str">
        <f>IF(M14="","",IF(AND(M14&lt;&gt;'Tabelas auxiliares'!$B$240,M14&lt;&gt;'Tabelas auxiliares'!$B$241,M14&lt;&gt;'Tabelas auxiliares'!$C$240,M14&lt;&gt;'Tabelas auxiliares'!$C$241,M14&lt;&gt;'Tabelas auxiliares'!$D$240,M14&lt;&gt;'Tabelas auxiliares'!$D$241),"FOLHA DE PESSOAL",IF(R14='Tabelas auxiliares'!$A$241,"CUSTEIO",IF(R14='Tabelas auxiliares'!$A$240,"INVESTIMENTO","ERRO - VERIFICAR"))))</f>
        <v/>
      </c>
      <c r="T14" s="46" t="str">
        <f t="shared" si="1"/>
        <v/>
      </c>
      <c r="U14" s="26"/>
      <c r="Y14" s="55"/>
    </row>
    <row r="15" spans="1:25" x14ac:dyDescent="0.25">
      <c r="R15" s="33" t="str">
        <f t="shared" si="0"/>
        <v/>
      </c>
      <c r="S15" s="33" t="str">
        <f>IF(M15="","",IF(AND(M15&lt;&gt;'Tabelas auxiliares'!$B$240,M15&lt;&gt;'Tabelas auxiliares'!$B$241,M15&lt;&gt;'Tabelas auxiliares'!$C$240,M15&lt;&gt;'Tabelas auxiliares'!$C$241,M15&lt;&gt;'Tabelas auxiliares'!$D$240,M15&lt;&gt;'Tabelas auxiliares'!$D$241),"FOLHA DE PESSOAL",IF(R15='Tabelas auxiliares'!$A$241,"CUSTEIO",IF(R15='Tabelas auxiliares'!$A$240,"INVESTIMENTO","ERRO - VERIFICAR"))))</f>
        <v/>
      </c>
      <c r="T15" s="46" t="str">
        <f t="shared" si="1"/>
        <v/>
      </c>
      <c r="U15" s="26"/>
      <c r="Y15" s="55"/>
    </row>
    <row r="16" spans="1:25" x14ac:dyDescent="0.25">
      <c r="R16" s="33" t="str">
        <f t="shared" si="0"/>
        <v/>
      </c>
      <c r="S16" s="33" t="str">
        <f>IF(M16="","",IF(AND(M16&lt;&gt;'Tabelas auxiliares'!$B$240,M16&lt;&gt;'Tabelas auxiliares'!$B$241,M16&lt;&gt;'Tabelas auxiliares'!$C$240,M16&lt;&gt;'Tabelas auxiliares'!$C$241,M16&lt;&gt;'Tabelas auxiliares'!$D$240,M16&lt;&gt;'Tabelas auxiliares'!$D$241),"FOLHA DE PESSOAL",IF(R16='Tabelas auxiliares'!$A$241,"CUSTEIO",IF(R16='Tabelas auxiliares'!$A$240,"INVESTIMENTO","ERRO - VERIFICAR"))))</f>
        <v/>
      </c>
      <c r="T16" s="46" t="str">
        <f t="shared" si="1"/>
        <v/>
      </c>
      <c r="Y16" s="55"/>
    </row>
    <row r="17" spans="18:25" x14ac:dyDescent="0.25">
      <c r="R17" s="33" t="str">
        <f t="shared" si="0"/>
        <v/>
      </c>
      <c r="S17" s="33" t="str">
        <f>IF(M17="","",IF(AND(M17&lt;&gt;'Tabelas auxiliares'!$B$240,M17&lt;&gt;'Tabelas auxiliares'!$B$241,M17&lt;&gt;'Tabelas auxiliares'!$C$240,M17&lt;&gt;'Tabelas auxiliares'!$C$241,M17&lt;&gt;'Tabelas auxiliares'!$D$240,M17&lt;&gt;'Tabelas auxiliares'!$D$241),"FOLHA DE PESSOAL",IF(R17='Tabelas auxiliares'!$A$241,"CUSTEIO",IF(R17='Tabelas auxiliares'!$A$240,"INVESTIMENTO","ERRO - VERIFICAR"))))</f>
        <v/>
      </c>
      <c r="T17" s="46" t="str">
        <f t="shared" si="1"/>
        <v/>
      </c>
      <c r="Y17" s="55"/>
    </row>
    <row r="18" spans="18:25" x14ac:dyDescent="0.25">
      <c r="R18" s="33" t="str">
        <f t="shared" si="0"/>
        <v/>
      </c>
      <c r="S18" s="33" t="str">
        <f>IF(M18="","",IF(AND(M18&lt;&gt;'Tabelas auxiliares'!$B$240,M18&lt;&gt;'Tabelas auxiliares'!$B$241,M18&lt;&gt;'Tabelas auxiliares'!$C$240,M18&lt;&gt;'Tabelas auxiliares'!$C$241,M18&lt;&gt;'Tabelas auxiliares'!$D$240,M18&lt;&gt;'Tabelas auxiliares'!$D$241),"FOLHA DE PESSOAL",IF(R18='Tabelas auxiliares'!$A$241,"CUSTEIO",IF(R18='Tabelas auxiliares'!$A$240,"INVESTIMENTO","ERRO - VERIFICAR"))))</f>
        <v/>
      </c>
      <c r="T18" s="46" t="str">
        <f t="shared" si="1"/>
        <v/>
      </c>
      <c r="Y18" s="55"/>
    </row>
    <row r="19" spans="18:25" x14ac:dyDescent="0.25">
      <c r="R19" s="33" t="str">
        <f t="shared" si="0"/>
        <v/>
      </c>
      <c r="S19" s="33" t="str">
        <f>IF(M19="","",IF(AND(M19&lt;&gt;'Tabelas auxiliares'!$B$240,M19&lt;&gt;'Tabelas auxiliares'!$B$241,M19&lt;&gt;'Tabelas auxiliares'!$C$240,M19&lt;&gt;'Tabelas auxiliares'!$C$241,M19&lt;&gt;'Tabelas auxiliares'!$D$240,M19&lt;&gt;'Tabelas auxiliares'!$D$241),"FOLHA DE PESSOAL",IF(R19='Tabelas auxiliares'!$A$241,"CUSTEIO",IF(R19='Tabelas auxiliares'!$A$240,"INVESTIMENTO","ERRO - VERIFICAR"))))</f>
        <v/>
      </c>
      <c r="T19" s="46" t="str">
        <f t="shared" si="1"/>
        <v/>
      </c>
      <c r="Y19" s="55"/>
    </row>
    <row r="20" spans="18:25" x14ac:dyDescent="0.25">
      <c r="R20" s="33" t="str">
        <f t="shared" si="0"/>
        <v/>
      </c>
      <c r="S20" s="33" t="str">
        <f>IF(M20="","",IF(AND(M20&lt;&gt;'Tabelas auxiliares'!$B$240,M20&lt;&gt;'Tabelas auxiliares'!$B$241,M20&lt;&gt;'Tabelas auxiliares'!$C$240,M20&lt;&gt;'Tabelas auxiliares'!$C$241,M20&lt;&gt;'Tabelas auxiliares'!$D$240,M20&lt;&gt;'Tabelas auxiliares'!$D$241),"FOLHA DE PESSOAL",IF(R20='Tabelas auxiliares'!$A$241,"CUSTEIO",IF(R20='Tabelas auxiliares'!$A$240,"INVESTIMENTO","ERRO - VERIFICAR"))))</f>
        <v/>
      </c>
      <c r="T20" s="46" t="str">
        <f t="shared" si="1"/>
        <v/>
      </c>
      <c r="U20" s="26"/>
      <c r="Y20" s="55"/>
    </row>
    <row r="21" spans="18:25" x14ac:dyDescent="0.25">
      <c r="R21" s="33" t="str">
        <f t="shared" si="0"/>
        <v/>
      </c>
      <c r="S21" s="33" t="str">
        <f>IF(M21="","",IF(AND(M21&lt;&gt;'Tabelas auxiliares'!$B$240,M21&lt;&gt;'Tabelas auxiliares'!$B$241,M21&lt;&gt;'Tabelas auxiliares'!$C$240,M21&lt;&gt;'Tabelas auxiliares'!$C$241,M21&lt;&gt;'Tabelas auxiliares'!$D$240,M21&lt;&gt;'Tabelas auxiliares'!$D$241),"FOLHA DE PESSOAL",IF(R21='Tabelas auxiliares'!$A$241,"CUSTEIO",IF(R21='Tabelas auxiliares'!$A$240,"INVESTIMENTO","ERRO - VERIFICAR"))))</f>
        <v/>
      </c>
      <c r="T21" s="46" t="str">
        <f t="shared" si="1"/>
        <v/>
      </c>
      <c r="Y21" s="55"/>
    </row>
    <row r="22" spans="18:25" x14ac:dyDescent="0.25">
      <c r="R22" s="33" t="str">
        <f t="shared" si="0"/>
        <v/>
      </c>
      <c r="S22" s="33" t="str">
        <f>IF(M22="","",IF(AND(M22&lt;&gt;'Tabelas auxiliares'!$B$240,M22&lt;&gt;'Tabelas auxiliares'!$B$241,M22&lt;&gt;'Tabelas auxiliares'!$C$240,M22&lt;&gt;'Tabelas auxiliares'!$C$241,M22&lt;&gt;'Tabelas auxiliares'!$D$240,M22&lt;&gt;'Tabelas auxiliares'!$D$241),"FOLHA DE PESSOAL",IF(R22='Tabelas auxiliares'!$A$241,"CUSTEIO",IF(R22='Tabelas auxiliares'!$A$240,"INVESTIMENTO","ERRO - VERIFICAR"))))</f>
        <v/>
      </c>
      <c r="T22" s="46" t="str">
        <f t="shared" si="1"/>
        <v/>
      </c>
      <c r="Y22" s="55"/>
    </row>
    <row r="23" spans="18:25" x14ac:dyDescent="0.25">
      <c r="R23" s="33" t="str">
        <f t="shared" si="0"/>
        <v/>
      </c>
      <c r="S23" s="33" t="str">
        <f>IF(M23="","",IF(AND(M23&lt;&gt;'Tabelas auxiliares'!$B$240,M23&lt;&gt;'Tabelas auxiliares'!$B$241,M23&lt;&gt;'Tabelas auxiliares'!$C$240,M23&lt;&gt;'Tabelas auxiliares'!$C$241,M23&lt;&gt;'Tabelas auxiliares'!$D$240,M23&lt;&gt;'Tabelas auxiliares'!$D$241),"FOLHA DE PESSOAL",IF(R23='Tabelas auxiliares'!$A$241,"CUSTEIO",IF(R23='Tabelas auxiliares'!$A$240,"INVESTIMENTO","ERRO - VERIFICAR"))))</f>
        <v/>
      </c>
      <c r="T23" s="46" t="str">
        <f t="shared" si="1"/>
        <v/>
      </c>
      <c r="Y23" s="55"/>
    </row>
    <row r="24" spans="18:25" x14ac:dyDescent="0.25">
      <c r="R24" s="33" t="str">
        <f t="shared" si="0"/>
        <v/>
      </c>
      <c r="S24" s="33" t="str">
        <f>IF(M24="","",IF(AND(M24&lt;&gt;'Tabelas auxiliares'!$B$240,M24&lt;&gt;'Tabelas auxiliares'!$B$241,M24&lt;&gt;'Tabelas auxiliares'!$C$240,M24&lt;&gt;'Tabelas auxiliares'!$C$241,M24&lt;&gt;'Tabelas auxiliares'!$D$240,M24&lt;&gt;'Tabelas auxiliares'!$D$241),"FOLHA DE PESSOAL",IF(R24='Tabelas auxiliares'!$A$241,"CUSTEIO",IF(R24='Tabelas auxiliares'!$A$240,"INVESTIMENTO","ERRO - VERIFICAR"))))</f>
        <v/>
      </c>
      <c r="T24" s="46" t="str">
        <f t="shared" si="1"/>
        <v/>
      </c>
      <c r="Y24" s="55"/>
    </row>
    <row r="25" spans="18:25" x14ac:dyDescent="0.25">
      <c r="R25" s="33" t="str">
        <f t="shared" si="0"/>
        <v/>
      </c>
      <c r="S25" s="33" t="str">
        <f>IF(M25="","",IF(AND(M25&lt;&gt;'Tabelas auxiliares'!$B$240,M25&lt;&gt;'Tabelas auxiliares'!$B$241,M25&lt;&gt;'Tabelas auxiliares'!$C$240,M25&lt;&gt;'Tabelas auxiliares'!$C$241,M25&lt;&gt;'Tabelas auxiliares'!$D$240,M25&lt;&gt;'Tabelas auxiliares'!$D$241),"FOLHA DE PESSOAL",IF(R25='Tabelas auxiliares'!$A$241,"CUSTEIO",IF(R25='Tabelas auxiliares'!$A$240,"INVESTIMENTO","ERRO - VERIFICAR"))))</f>
        <v/>
      </c>
      <c r="T25" s="46" t="str">
        <f t="shared" si="1"/>
        <v/>
      </c>
      <c r="U25" s="26"/>
      <c r="Y25" s="55"/>
    </row>
    <row r="26" spans="18:25" x14ac:dyDescent="0.25">
      <c r="R26" s="33" t="str">
        <f t="shared" si="0"/>
        <v/>
      </c>
      <c r="S26" s="33" t="str">
        <f>IF(M26="","",IF(AND(M26&lt;&gt;'Tabelas auxiliares'!$B$240,M26&lt;&gt;'Tabelas auxiliares'!$B$241,M26&lt;&gt;'Tabelas auxiliares'!$C$240,M26&lt;&gt;'Tabelas auxiliares'!$C$241,M26&lt;&gt;'Tabelas auxiliares'!$D$240,M26&lt;&gt;'Tabelas auxiliares'!$D$241),"FOLHA DE PESSOAL",IF(R26='Tabelas auxiliares'!$A$241,"CUSTEIO",IF(R26='Tabelas auxiliares'!$A$240,"INVESTIMENTO","ERRO - VERIFICAR"))))</f>
        <v/>
      </c>
      <c r="T26" s="46" t="str">
        <f t="shared" si="1"/>
        <v/>
      </c>
      <c r="Y26" s="55"/>
    </row>
    <row r="27" spans="18:25" x14ac:dyDescent="0.25">
      <c r="R27" s="33" t="str">
        <f t="shared" si="0"/>
        <v/>
      </c>
      <c r="S27" s="33" t="str">
        <f>IF(M27="","",IF(AND(M27&lt;&gt;'Tabelas auxiliares'!$B$240,M27&lt;&gt;'Tabelas auxiliares'!$B$241,M27&lt;&gt;'Tabelas auxiliares'!$C$240,M27&lt;&gt;'Tabelas auxiliares'!$C$241,M27&lt;&gt;'Tabelas auxiliares'!$D$240,M27&lt;&gt;'Tabelas auxiliares'!$D$241),"FOLHA DE PESSOAL",IF(R27='Tabelas auxiliares'!$A$241,"CUSTEIO",IF(R27='Tabelas auxiliares'!$A$240,"INVESTIMENTO","ERRO - VERIFICAR"))))</f>
        <v/>
      </c>
      <c r="T27" s="46" t="str">
        <f t="shared" si="1"/>
        <v/>
      </c>
      <c r="U27" s="26"/>
      <c r="Y27" s="55"/>
    </row>
    <row r="28" spans="18:25" x14ac:dyDescent="0.25">
      <c r="R28" s="33" t="str">
        <f t="shared" si="0"/>
        <v/>
      </c>
      <c r="S28" s="33" t="str">
        <f>IF(M28="","",IF(AND(M28&lt;&gt;'Tabelas auxiliares'!$B$240,M28&lt;&gt;'Tabelas auxiliares'!$B$241,M28&lt;&gt;'Tabelas auxiliares'!$C$240,M28&lt;&gt;'Tabelas auxiliares'!$C$241,M28&lt;&gt;'Tabelas auxiliares'!$D$240,M28&lt;&gt;'Tabelas auxiliares'!$D$241),"FOLHA DE PESSOAL",IF(R28='Tabelas auxiliares'!$A$241,"CUSTEIO",IF(R28='Tabelas auxiliares'!$A$240,"INVESTIMENTO","ERRO - VERIFICAR"))))</f>
        <v/>
      </c>
      <c r="T28" s="46" t="str">
        <f t="shared" si="1"/>
        <v/>
      </c>
      <c r="U28" s="26"/>
      <c r="Y28" s="55"/>
    </row>
    <row r="29" spans="18:25" x14ac:dyDescent="0.25">
      <c r="R29" s="33" t="str">
        <f t="shared" si="0"/>
        <v/>
      </c>
      <c r="S29" s="33" t="str">
        <f>IF(M29="","",IF(AND(M29&lt;&gt;'Tabelas auxiliares'!$B$240,M29&lt;&gt;'Tabelas auxiliares'!$B$241,M29&lt;&gt;'Tabelas auxiliares'!$C$240,M29&lt;&gt;'Tabelas auxiliares'!$C$241,M29&lt;&gt;'Tabelas auxiliares'!$D$240,M29&lt;&gt;'Tabelas auxiliares'!$D$241),"FOLHA DE PESSOAL",IF(R29='Tabelas auxiliares'!$A$241,"CUSTEIO",IF(R29='Tabelas auxiliares'!$A$240,"INVESTIMENTO","ERRO - VERIFICAR"))))</f>
        <v/>
      </c>
      <c r="T29" s="46" t="str">
        <f t="shared" si="1"/>
        <v/>
      </c>
      <c r="U29" s="26"/>
      <c r="Y29" s="55"/>
    </row>
    <row r="30" spans="18:25" x14ac:dyDescent="0.25">
      <c r="R30" s="33" t="str">
        <f t="shared" si="0"/>
        <v/>
      </c>
      <c r="S30" s="33" t="str">
        <f>IF(M30="","",IF(AND(M30&lt;&gt;'Tabelas auxiliares'!$B$240,M30&lt;&gt;'Tabelas auxiliares'!$B$241,M30&lt;&gt;'Tabelas auxiliares'!$C$240,M30&lt;&gt;'Tabelas auxiliares'!$C$241,M30&lt;&gt;'Tabelas auxiliares'!$D$240,M30&lt;&gt;'Tabelas auxiliares'!$D$241),"FOLHA DE PESSOAL",IF(R30='Tabelas auxiliares'!$A$241,"CUSTEIO",IF(R30='Tabelas auxiliares'!$A$240,"INVESTIMENTO","ERRO - VERIFICAR"))))</f>
        <v/>
      </c>
      <c r="T30" s="46" t="str">
        <f t="shared" si="1"/>
        <v/>
      </c>
      <c r="U30" s="26"/>
      <c r="Y30" s="55"/>
    </row>
    <row r="31" spans="18:25" x14ac:dyDescent="0.25">
      <c r="R31" s="33" t="str">
        <f t="shared" si="0"/>
        <v/>
      </c>
      <c r="S31" s="33" t="str">
        <f>IF(M31="","",IF(AND(M31&lt;&gt;'Tabelas auxiliares'!$B$240,M31&lt;&gt;'Tabelas auxiliares'!$B$241,M31&lt;&gt;'Tabelas auxiliares'!$C$240,M31&lt;&gt;'Tabelas auxiliares'!$C$241,M31&lt;&gt;'Tabelas auxiliares'!$D$240,M31&lt;&gt;'Tabelas auxiliares'!$D$241),"FOLHA DE PESSOAL",IF(R31='Tabelas auxiliares'!$A$241,"CUSTEIO",IF(R31='Tabelas auxiliares'!$A$240,"INVESTIMENTO","ERRO - VERIFICAR"))))</f>
        <v/>
      </c>
      <c r="T31" s="46" t="str">
        <f t="shared" si="1"/>
        <v/>
      </c>
      <c r="U31" s="26"/>
      <c r="Y31" s="55"/>
    </row>
    <row r="32" spans="18:25" x14ac:dyDescent="0.25">
      <c r="R32" s="33" t="str">
        <f t="shared" si="0"/>
        <v/>
      </c>
      <c r="S32" s="33" t="str">
        <f>IF(M32="","",IF(AND(M32&lt;&gt;'Tabelas auxiliares'!$B$240,M32&lt;&gt;'Tabelas auxiliares'!$B$241,M32&lt;&gt;'Tabelas auxiliares'!$C$240,M32&lt;&gt;'Tabelas auxiliares'!$C$241,M32&lt;&gt;'Tabelas auxiliares'!$D$240,M32&lt;&gt;'Tabelas auxiliares'!$D$241),"FOLHA DE PESSOAL",IF(R32='Tabelas auxiliares'!$A$241,"CUSTEIO",IF(R32='Tabelas auxiliares'!$A$240,"INVESTIMENTO","ERRO - VERIFICAR"))))</f>
        <v/>
      </c>
      <c r="T32" s="46" t="str">
        <f t="shared" si="1"/>
        <v/>
      </c>
      <c r="Y32" s="55"/>
    </row>
    <row r="33" spans="18:25" x14ac:dyDescent="0.25">
      <c r="R33" s="33" t="str">
        <f t="shared" si="0"/>
        <v/>
      </c>
      <c r="S33" s="33" t="str">
        <f>IF(M33="","",IF(AND(M33&lt;&gt;'Tabelas auxiliares'!$B$240,M33&lt;&gt;'Tabelas auxiliares'!$B$241,M33&lt;&gt;'Tabelas auxiliares'!$C$240,M33&lt;&gt;'Tabelas auxiliares'!$C$241,M33&lt;&gt;'Tabelas auxiliares'!$D$240,M33&lt;&gt;'Tabelas auxiliares'!$D$241),"FOLHA DE PESSOAL",IF(R33='Tabelas auxiliares'!$A$241,"CUSTEIO",IF(R33='Tabelas auxiliares'!$A$240,"INVESTIMENTO","ERRO - VERIFICAR"))))</f>
        <v/>
      </c>
      <c r="T33" s="46" t="str">
        <f t="shared" si="1"/>
        <v/>
      </c>
      <c r="Y33" s="55"/>
    </row>
    <row r="34" spans="18:25" x14ac:dyDescent="0.25">
      <c r="R34" s="33" t="str">
        <f t="shared" si="0"/>
        <v/>
      </c>
      <c r="S34" s="33" t="str">
        <f>IF(M34="","",IF(AND(M34&lt;&gt;'Tabelas auxiliares'!$B$240,M34&lt;&gt;'Tabelas auxiliares'!$B$241,M34&lt;&gt;'Tabelas auxiliares'!$C$240,M34&lt;&gt;'Tabelas auxiliares'!$C$241,M34&lt;&gt;'Tabelas auxiliares'!$D$240,M34&lt;&gt;'Tabelas auxiliares'!$D$241),"FOLHA DE PESSOAL",IF(R34='Tabelas auxiliares'!$A$241,"CUSTEIO",IF(R34='Tabelas auxiliares'!$A$240,"INVESTIMENTO","ERRO - VERIFICAR"))))</f>
        <v/>
      </c>
      <c r="T34" s="46" t="str">
        <f t="shared" si="1"/>
        <v/>
      </c>
      <c r="Y34" s="55"/>
    </row>
    <row r="35" spans="18:25" x14ac:dyDescent="0.25">
      <c r="R35" s="33" t="str">
        <f t="shared" si="0"/>
        <v/>
      </c>
      <c r="S35" s="33" t="str">
        <f>IF(M35="","",IF(AND(M35&lt;&gt;'Tabelas auxiliares'!$B$240,M35&lt;&gt;'Tabelas auxiliares'!$B$241,M35&lt;&gt;'Tabelas auxiliares'!$C$240,M35&lt;&gt;'Tabelas auxiliares'!$C$241,M35&lt;&gt;'Tabelas auxiliares'!$D$240,M35&lt;&gt;'Tabelas auxiliares'!$D$241),"FOLHA DE PESSOAL",IF(R35='Tabelas auxiliares'!$A$241,"CUSTEIO",IF(R35='Tabelas auxiliares'!$A$240,"INVESTIMENTO","ERRO - VERIFICAR"))))</f>
        <v/>
      </c>
      <c r="T35" s="46" t="str">
        <f t="shared" si="1"/>
        <v/>
      </c>
      <c r="Y35" s="55"/>
    </row>
    <row r="36" spans="18:25" x14ac:dyDescent="0.25">
      <c r="R36" s="33" t="str">
        <f t="shared" si="0"/>
        <v/>
      </c>
      <c r="S36" s="33" t="str">
        <f>IF(M36="","",IF(AND(M36&lt;&gt;'Tabelas auxiliares'!$B$240,M36&lt;&gt;'Tabelas auxiliares'!$B$241,M36&lt;&gt;'Tabelas auxiliares'!$C$240,M36&lt;&gt;'Tabelas auxiliares'!$C$241,M36&lt;&gt;'Tabelas auxiliares'!$D$240,M36&lt;&gt;'Tabelas auxiliares'!$D$241),"FOLHA DE PESSOAL",IF(R36='Tabelas auxiliares'!$A$241,"CUSTEIO",IF(R36='Tabelas auxiliares'!$A$240,"INVESTIMENTO","ERRO - VERIFICAR"))))</f>
        <v/>
      </c>
      <c r="T36" s="46" t="str">
        <f t="shared" si="1"/>
        <v/>
      </c>
      <c r="Y36" s="55"/>
    </row>
    <row r="37" spans="18:25" x14ac:dyDescent="0.25">
      <c r="R37" s="33" t="str">
        <f t="shared" si="0"/>
        <v/>
      </c>
      <c r="S37" s="33" t="str">
        <f>IF(M37="","",IF(AND(M37&lt;&gt;'Tabelas auxiliares'!$B$240,M37&lt;&gt;'Tabelas auxiliares'!$B$241,M37&lt;&gt;'Tabelas auxiliares'!$C$240,M37&lt;&gt;'Tabelas auxiliares'!$C$241,M37&lt;&gt;'Tabelas auxiliares'!$D$240,M37&lt;&gt;'Tabelas auxiliares'!$D$241),"FOLHA DE PESSOAL",IF(R37='Tabelas auxiliares'!$A$241,"CUSTEIO",IF(R37='Tabelas auxiliares'!$A$240,"INVESTIMENTO","ERRO - VERIFICAR"))))</f>
        <v/>
      </c>
      <c r="T37" s="46" t="str">
        <f t="shared" si="1"/>
        <v/>
      </c>
      <c r="Y37" s="55"/>
    </row>
    <row r="38" spans="18:25" x14ac:dyDescent="0.25">
      <c r="R38" s="33" t="str">
        <f t="shared" si="0"/>
        <v/>
      </c>
      <c r="S38" s="33" t="str">
        <f>IF(M38="","",IF(AND(M38&lt;&gt;'Tabelas auxiliares'!$B$240,M38&lt;&gt;'Tabelas auxiliares'!$B$241,M38&lt;&gt;'Tabelas auxiliares'!$C$240,M38&lt;&gt;'Tabelas auxiliares'!$C$241,M38&lt;&gt;'Tabelas auxiliares'!$D$240,M38&lt;&gt;'Tabelas auxiliares'!$D$241),"FOLHA DE PESSOAL",IF(R38='Tabelas auxiliares'!$A$241,"CUSTEIO",IF(R38='Tabelas auxiliares'!$A$240,"INVESTIMENTO","ERRO - VERIFICAR"))))</f>
        <v/>
      </c>
      <c r="T38" s="46" t="str">
        <f t="shared" si="1"/>
        <v/>
      </c>
      <c r="Y38" s="55"/>
    </row>
    <row r="39" spans="18:25" x14ac:dyDescent="0.25">
      <c r="R39" s="33" t="str">
        <f t="shared" si="0"/>
        <v/>
      </c>
      <c r="S39" s="33" t="str">
        <f>IF(M39="","",IF(AND(M39&lt;&gt;'Tabelas auxiliares'!$B$240,M39&lt;&gt;'Tabelas auxiliares'!$B$241,M39&lt;&gt;'Tabelas auxiliares'!$C$240,M39&lt;&gt;'Tabelas auxiliares'!$C$241,M39&lt;&gt;'Tabelas auxiliares'!$D$240,M39&lt;&gt;'Tabelas auxiliares'!$D$241),"FOLHA DE PESSOAL",IF(R39='Tabelas auxiliares'!$A$241,"CUSTEIO",IF(R39='Tabelas auxiliares'!$A$240,"INVESTIMENTO","ERRO - VERIFICAR"))))</f>
        <v/>
      </c>
      <c r="T39" s="46" t="str">
        <f t="shared" si="1"/>
        <v/>
      </c>
      <c r="Y39" s="55"/>
    </row>
    <row r="40" spans="18:25" x14ac:dyDescent="0.25">
      <c r="R40" s="33" t="str">
        <f t="shared" si="0"/>
        <v/>
      </c>
      <c r="S40" s="33" t="str">
        <f>IF(M40="","",IF(AND(M40&lt;&gt;'Tabelas auxiliares'!$B$240,M40&lt;&gt;'Tabelas auxiliares'!$B$241,M40&lt;&gt;'Tabelas auxiliares'!$C$240,M40&lt;&gt;'Tabelas auxiliares'!$C$241,M40&lt;&gt;'Tabelas auxiliares'!$D$240,M40&lt;&gt;'Tabelas auxiliares'!$D$241),"FOLHA DE PESSOAL",IF(R40='Tabelas auxiliares'!$A$241,"CUSTEIO",IF(R40='Tabelas auxiliares'!$A$240,"INVESTIMENTO","ERRO - VERIFICAR"))))</f>
        <v/>
      </c>
      <c r="T40" s="46" t="str">
        <f t="shared" si="1"/>
        <v/>
      </c>
      <c r="Y40" s="55"/>
    </row>
    <row r="41" spans="18:25" x14ac:dyDescent="0.25">
      <c r="R41" s="33" t="str">
        <f t="shared" si="0"/>
        <v/>
      </c>
      <c r="S41" s="33" t="str">
        <f>IF(M41="","",IF(AND(M41&lt;&gt;'Tabelas auxiliares'!$B$240,M41&lt;&gt;'Tabelas auxiliares'!$B$241,M41&lt;&gt;'Tabelas auxiliares'!$C$240,M41&lt;&gt;'Tabelas auxiliares'!$C$241,M41&lt;&gt;'Tabelas auxiliares'!$D$240,M41&lt;&gt;'Tabelas auxiliares'!$D$241),"FOLHA DE PESSOAL",IF(R41='Tabelas auxiliares'!$A$241,"CUSTEIO",IF(R41='Tabelas auxiliares'!$A$240,"INVESTIMENTO","ERRO - VERIFICAR"))))</f>
        <v/>
      </c>
      <c r="T41" s="46" t="str">
        <f t="shared" si="1"/>
        <v/>
      </c>
      <c r="Y41" s="55"/>
    </row>
    <row r="42" spans="18:25" x14ac:dyDescent="0.25">
      <c r="R42" s="33" t="str">
        <f t="shared" si="0"/>
        <v/>
      </c>
      <c r="S42" s="33" t="str">
        <f>IF(M42="","",IF(AND(M42&lt;&gt;'Tabelas auxiliares'!$B$240,M42&lt;&gt;'Tabelas auxiliares'!$B$241,M42&lt;&gt;'Tabelas auxiliares'!$C$240,M42&lt;&gt;'Tabelas auxiliares'!$C$241,M42&lt;&gt;'Tabelas auxiliares'!$D$240,M42&lt;&gt;'Tabelas auxiliares'!$D$241),"FOLHA DE PESSOAL",IF(R42='Tabelas auxiliares'!$A$241,"CUSTEIO",IF(R42='Tabelas auxiliares'!$A$240,"INVESTIMENTO","ERRO - VERIFICAR"))))</f>
        <v/>
      </c>
      <c r="T42" s="46" t="str">
        <f t="shared" si="1"/>
        <v/>
      </c>
      <c r="Y42" s="55"/>
    </row>
    <row r="43" spans="18:25" x14ac:dyDescent="0.25">
      <c r="R43" s="33" t="str">
        <f t="shared" si="0"/>
        <v/>
      </c>
      <c r="S43" s="33" t="str">
        <f>IF(M43="","",IF(AND(M43&lt;&gt;'Tabelas auxiliares'!$B$240,M43&lt;&gt;'Tabelas auxiliares'!$B$241,M43&lt;&gt;'Tabelas auxiliares'!$C$240,M43&lt;&gt;'Tabelas auxiliares'!$C$241,M43&lt;&gt;'Tabelas auxiliares'!$D$240,M43&lt;&gt;'Tabelas auxiliares'!$D$241),"FOLHA DE PESSOAL",IF(R43='Tabelas auxiliares'!$A$241,"CUSTEIO",IF(R43='Tabelas auxiliares'!$A$240,"INVESTIMENTO","ERRO - VERIFICAR"))))</f>
        <v/>
      </c>
      <c r="T43" s="46" t="str">
        <f t="shared" si="1"/>
        <v/>
      </c>
      <c r="Y43" s="55"/>
    </row>
    <row r="44" spans="18:25" x14ac:dyDescent="0.25">
      <c r="R44" s="33" t="str">
        <f t="shared" si="0"/>
        <v/>
      </c>
      <c r="S44" s="33" t="str">
        <f>IF(M44="","",IF(AND(M44&lt;&gt;'Tabelas auxiliares'!$B$240,M44&lt;&gt;'Tabelas auxiliares'!$B$241,M44&lt;&gt;'Tabelas auxiliares'!$C$240,M44&lt;&gt;'Tabelas auxiliares'!$C$241,M44&lt;&gt;'Tabelas auxiliares'!$D$240,M44&lt;&gt;'Tabelas auxiliares'!$D$241),"FOLHA DE PESSOAL",IF(R44='Tabelas auxiliares'!$A$241,"CUSTEIO",IF(R44='Tabelas auxiliares'!$A$240,"INVESTIMENTO","ERRO - VERIFICAR"))))</f>
        <v/>
      </c>
      <c r="T44" s="46" t="str">
        <f t="shared" si="1"/>
        <v/>
      </c>
      <c r="Y44" s="55"/>
    </row>
    <row r="45" spans="18:25" x14ac:dyDescent="0.25">
      <c r="R45" s="33" t="str">
        <f t="shared" si="0"/>
        <v/>
      </c>
      <c r="S45" s="33" t="str">
        <f>IF(M45="","",IF(AND(M45&lt;&gt;'Tabelas auxiliares'!$B$240,M45&lt;&gt;'Tabelas auxiliares'!$B$241,M45&lt;&gt;'Tabelas auxiliares'!$C$240,M45&lt;&gt;'Tabelas auxiliares'!$C$241,M45&lt;&gt;'Tabelas auxiliares'!$D$240,M45&lt;&gt;'Tabelas auxiliares'!$D$241),"FOLHA DE PESSOAL",IF(R45='Tabelas auxiliares'!$A$241,"CUSTEIO",IF(R45='Tabelas auxiliares'!$A$240,"INVESTIMENTO","ERRO - VERIFICAR"))))</f>
        <v/>
      </c>
      <c r="T45" s="46" t="str">
        <f t="shared" si="1"/>
        <v/>
      </c>
      <c r="Y45" s="55"/>
    </row>
    <row r="46" spans="18:25" x14ac:dyDescent="0.25">
      <c r="R46" s="33" t="str">
        <f t="shared" si="0"/>
        <v/>
      </c>
      <c r="S46" s="33" t="str">
        <f>IF(M46="","",IF(AND(M46&lt;&gt;'Tabelas auxiliares'!$B$240,M46&lt;&gt;'Tabelas auxiliares'!$B$241,M46&lt;&gt;'Tabelas auxiliares'!$C$240,M46&lt;&gt;'Tabelas auxiliares'!$C$241,M46&lt;&gt;'Tabelas auxiliares'!$D$240,M46&lt;&gt;'Tabelas auxiliares'!$D$241),"FOLHA DE PESSOAL",IF(R46='Tabelas auxiliares'!$A$241,"CUSTEIO",IF(R46='Tabelas auxiliares'!$A$240,"INVESTIMENTO","ERRO - VERIFICAR"))))</f>
        <v/>
      </c>
      <c r="T46" s="46" t="str">
        <f t="shared" si="1"/>
        <v/>
      </c>
      <c r="Y46" s="55"/>
    </row>
    <row r="47" spans="18:25" x14ac:dyDescent="0.25">
      <c r="R47" s="33" t="str">
        <f t="shared" si="0"/>
        <v/>
      </c>
      <c r="S47" s="33" t="str">
        <f>IF(M47="","",IF(AND(M47&lt;&gt;'Tabelas auxiliares'!$B$240,M47&lt;&gt;'Tabelas auxiliares'!$B$241,M47&lt;&gt;'Tabelas auxiliares'!$C$240,M47&lt;&gt;'Tabelas auxiliares'!$C$241,M47&lt;&gt;'Tabelas auxiliares'!$D$240,M47&lt;&gt;'Tabelas auxiliares'!$D$241),"FOLHA DE PESSOAL",IF(R47='Tabelas auxiliares'!$A$241,"CUSTEIO",IF(R47='Tabelas auxiliares'!$A$240,"INVESTIMENTO","ERRO - VERIFICAR"))))</f>
        <v/>
      </c>
      <c r="T47" s="46" t="str">
        <f t="shared" si="1"/>
        <v/>
      </c>
      <c r="Y47" s="55"/>
    </row>
    <row r="48" spans="18:25" x14ac:dyDescent="0.25">
      <c r="R48" s="33" t="str">
        <f t="shared" si="0"/>
        <v/>
      </c>
      <c r="S48" s="33" t="str">
        <f>IF(M48="","",IF(AND(M48&lt;&gt;'Tabelas auxiliares'!$B$240,M48&lt;&gt;'Tabelas auxiliares'!$B$241,M48&lt;&gt;'Tabelas auxiliares'!$C$240,M48&lt;&gt;'Tabelas auxiliares'!$C$241,M48&lt;&gt;'Tabelas auxiliares'!$D$240,M48&lt;&gt;'Tabelas auxiliares'!$D$241),"FOLHA DE PESSOAL",IF(R48='Tabelas auxiliares'!$A$241,"CUSTEIO",IF(R48='Tabelas auxiliares'!$A$240,"INVESTIMENTO","ERRO - VERIFICAR"))))</f>
        <v/>
      </c>
      <c r="T48" s="46" t="str">
        <f t="shared" si="1"/>
        <v/>
      </c>
      <c r="Y48" s="55"/>
    </row>
    <row r="49" spans="18:25" x14ac:dyDescent="0.25">
      <c r="R49" s="33" t="str">
        <f t="shared" si="0"/>
        <v/>
      </c>
      <c r="S49" s="33" t="str">
        <f>IF(M49="","",IF(AND(M49&lt;&gt;'Tabelas auxiliares'!$B$240,M49&lt;&gt;'Tabelas auxiliares'!$B$241,M49&lt;&gt;'Tabelas auxiliares'!$C$240,M49&lt;&gt;'Tabelas auxiliares'!$C$241,M49&lt;&gt;'Tabelas auxiliares'!$D$240,M49&lt;&gt;'Tabelas auxiliares'!$D$241),"FOLHA DE PESSOAL",IF(R49='Tabelas auxiliares'!$A$241,"CUSTEIO",IF(R49='Tabelas auxiliares'!$A$240,"INVESTIMENTO","ERRO - VERIFICAR"))))</f>
        <v/>
      </c>
      <c r="T49" s="46" t="str">
        <f t="shared" si="1"/>
        <v/>
      </c>
      <c r="Y49" s="55"/>
    </row>
    <row r="50" spans="18:25" x14ac:dyDescent="0.25">
      <c r="R50" s="33" t="str">
        <f t="shared" si="0"/>
        <v/>
      </c>
      <c r="S50" s="33" t="str">
        <f>IF(M50="","",IF(AND(M50&lt;&gt;'Tabelas auxiliares'!$B$240,M50&lt;&gt;'Tabelas auxiliares'!$B$241,M50&lt;&gt;'Tabelas auxiliares'!$C$240,M50&lt;&gt;'Tabelas auxiliares'!$C$241,M50&lt;&gt;'Tabelas auxiliares'!$D$240,M50&lt;&gt;'Tabelas auxiliares'!$D$241),"FOLHA DE PESSOAL",IF(R50='Tabelas auxiliares'!$A$241,"CUSTEIO",IF(R50='Tabelas auxiliares'!$A$240,"INVESTIMENTO","ERRO - VERIFICAR"))))</f>
        <v/>
      </c>
      <c r="T50" s="46" t="str">
        <f t="shared" si="1"/>
        <v/>
      </c>
      <c r="Y50" s="55"/>
    </row>
    <row r="51" spans="18:25" x14ac:dyDescent="0.25">
      <c r="R51" s="33" t="str">
        <f t="shared" si="0"/>
        <v/>
      </c>
      <c r="S51" s="33" t="str">
        <f>IF(M51="","",IF(AND(M51&lt;&gt;'Tabelas auxiliares'!$B$240,M51&lt;&gt;'Tabelas auxiliares'!$B$241,M51&lt;&gt;'Tabelas auxiliares'!$C$240,M51&lt;&gt;'Tabelas auxiliares'!$C$241,M51&lt;&gt;'Tabelas auxiliares'!$D$240,M51&lt;&gt;'Tabelas auxiliares'!$D$241),"FOLHA DE PESSOAL",IF(R51='Tabelas auxiliares'!$A$241,"CUSTEIO",IF(R51='Tabelas auxiliares'!$A$240,"INVESTIMENTO","ERRO - VERIFICAR"))))</f>
        <v/>
      </c>
      <c r="T51" s="46" t="str">
        <f t="shared" si="1"/>
        <v/>
      </c>
      <c r="Y51" s="55"/>
    </row>
    <row r="52" spans="18:25" x14ac:dyDescent="0.25">
      <c r="R52" s="33" t="str">
        <f t="shared" si="0"/>
        <v/>
      </c>
      <c r="S52" s="33" t="str">
        <f>IF(M52="","",IF(AND(M52&lt;&gt;'Tabelas auxiliares'!$B$240,M52&lt;&gt;'Tabelas auxiliares'!$B$241,M52&lt;&gt;'Tabelas auxiliares'!$C$240,M52&lt;&gt;'Tabelas auxiliares'!$C$241,M52&lt;&gt;'Tabelas auxiliares'!$D$240,M52&lt;&gt;'Tabelas auxiliares'!$D$241),"FOLHA DE PESSOAL",IF(R52='Tabelas auxiliares'!$A$241,"CUSTEIO",IF(R52='Tabelas auxiliares'!$A$240,"INVESTIMENTO","ERRO - VERIFICAR"))))</f>
        <v/>
      </c>
      <c r="T52" s="46" t="str">
        <f t="shared" si="1"/>
        <v/>
      </c>
      <c r="Y52" s="55"/>
    </row>
    <row r="53" spans="18:25" x14ac:dyDescent="0.25">
      <c r="R53" s="33" t="str">
        <f t="shared" si="0"/>
        <v/>
      </c>
      <c r="S53" s="33" t="str">
        <f>IF(M53="","",IF(AND(M53&lt;&gt;'Tabelas auxiliares'!$B$240,M53&lt;&gt;'Tabelas auxiliares'!$B$241,M53&lt;&gt;'Tabelas auxiliares'!$C$240,M53&lt;&gt;'Tabelas auxiliares'!$C$241,M53&lt;&gt;'Tabelas auxiliares'!$D$240,M53&lt;&gt;'Tabelas auxiliares'!$D$241),"FOLHA DE PESSOAL",IF(R53='Tabelas auxiliares'!$A$241,"CUSTEIO",IF(R53='Tabelas auxiliares'!$A$240,"INVESTIMENTO","ERRO - VERIFICAR"))))</f>
        <v/>
      </c>
      <c r="T53" s="46" t="str">
        <f t="shared" si="1"/>
        <v/>
      </c>
      <c r="Y53" s="55"/>
    </row>
    <row r="54" spans="18:25" x14ac:dyDescent="0.25">
      <c r="R54" s="33" t="str">
        <f t="shared" si="0"/>
        <v/>
      </c>
      <c r="S54" s="33" t="str">
        <f>IF(M54="","",IF(AND(M54&lt;&gt;'Tabelas auxiliares'!$B$240,M54&lt;&gt;'Tabelas auxiliares'!$B$241,M54&lt;&gt;'Tabelas auxiliares'!$C$240,M54&lt;&gt;'Tabelas auxiliares'!$C$241,M54&lt;&gt;'Tabelas auxiliares'!$D$240,M54&lt;&gt;'Tabelas auxiliares'!$D$241),"FOLHA DE PESSOAL",IF(R54='Tabelas auxiliares'!$A$241,"CUSTEIO",IF(R54='Tabelas auxiliares'!$A$240,"INVESTIMENTO","ERRO - VERIFICAR"))))</f>
        <v/>
      </c>
      <c r="T54" s="46" t="str">
        <f t="shared" si="1"/>
        <v/>
      </c>
      <c r="Y54" s="55"/>
    </row>
    <row r="55" spans="18:25" x14ac:dyDescent="0.25">
      <c r="R55" s="33" t="str">
        <f t="shared" si="0"/>
        <v/>
      </c>
      <c r="S55" s="33" t="str">
        <f>IF(M55="","",IF(AND(M55&lt;&gt;'Tabelas auxiliares'!$B$240,M55&lt;&gt;'Tabelas auxiliares'!$B$241,M55&lt;&gt;'Tabelas auxiliares'!$C$240,M55&lt;&gt;'Tabelas auxiliares'!$C$241,M55&lt;&gt;'Tabelas auxiliares'!$D$240,M55&lt;&gt;'Tabelas auxiliares'!$D$241),"FOLHA DE PESSOAL",IF(R55='Tabelas auxiliares'!$A$241,"CUSTEIO",IF(R55='Tabelas auxiliares'!$A$240,"INVESTIMENTO","ERRO - VERIFICAR"))))</f>
        <v/>
      </c>
      <c r="T55" s="46" t="str">
        <f t="shared" si="1"/>
        <v/>
      </c>
      <c r="Y55" s="55"/>
    </row>
    <row r="56" spans="18:25" x14ac:dyDescent="0.25">
      <c r="R56" s="33" t="str">
        <f t="shared" si="0"/>
        <v/>
      </c>
      <c r="S56" s="33" t="str">
        <f>IF(M56="","",IF(AND(M56&lt;&gt;'Tabelas auxiliares'!$B$240,M56&lt;&gt;'Tabelas auxiliares'!$B$241,M56&lt;&gt;'Tabelas auxiliares'!$C$240,M56&lt;&gt;'Tabelas auxiliares'!$C$241,M56&lt;&gt;'Tabelas auxiliares'!$D$240,M56&lt;&gt;'Tabelas auxiliares'!$D$241),"FOLHA DE PESSOAL",IF(R56='Tabelas auxiliares'!$A$241,"CUSTEIO",IF(R56='Tabelas auxiliares'!$A$240,"INVESTIMENTO","ERRO - VERIFICAR"))))</f>
        <v/>
      </c>
      <c r="T56" s="46" t="str">
        <f t="shared" si="1"/>
        <v/>
      </c>
      <c r="Y56" s="55"/>
    </row>
    <row r="57" spans="18:25" x14ac:dyDescent="0.25">
      <c r="R57" s="33" t="str">
        <f t="shared" si="0"/>
        <v/>
      </c>
      <c r="S57" s="33" t="str">
        <f>IF(M57="","",IF(AND(M57&lt;&gt;'Tabelas auxiliares'!$B$240,M57&lt;&gt;'Tabelas auxiliares'!$B$241,M57&lt;&gt;'Tabelas auxiliares'!$C$240,M57&lt;&gt;'Tabelas auxiliares'!$C$241,M57&lt;&gt;'Tabelas auxiliares'!$D$240,M57&lt;&gt;'Tabelas auxiliares'!$D$241),"FOLHA DE PESSOAL",IF(R57='Tabelas auxiliares'!$A$241,"CUSTEIO",IF(R57='Tabelas auxiliares'!$A$240,"INVESTIMENTO","ERRO - VERIFICAR"))))</f>
        <v/>
      </c>
      <c r="T57" s="46" t="str">
        <f t="shared" si="1"/>
        <v/>
      </c>
      <c r="Y57" s="55"/>
    </row>
    <row r="58" spans="18:25" x14ac:dyDescent="0.25">
      <c r="R58" s="33" t="str">
        <f t="shared" si="0"/>
        <v/>
      </c>
      <c r="S58" s="33" t="str">
        <f>IF(M58="","",IF(AND(M58&lt;&gt;'Tabelas auxiliares'!$B$240,M58&lt;&gt;'Tabelas auxiliares'!$B$241,M58&lt;&gt;'Tabelas auxiliares'!$C$240,M58&lt;&gt;'Tabelas auxiliares'!$C$241,M58&lt;&gt;'Tabelas auxiliares'!$D$240,M58&lt;&gt;'Tabelas auxiliares'!$D$241),"FOLHA DE PESSOAL",IF(R58='Tabelas auxiliares'!$A$241,"CUSTEIO",IF(R58='Tabelas auxiliares'!$A$240,"INVESTIMENTO","ERRO - VERIFICAR"))))</f>
        <v/>
      </c>
      <c r="T58" s="46" t="str">
        <f t="shared" si="1"/>
        <v/>
      </c>
      <c r="Y58" s="55"/>
    </row>
    <row r="59" spans="18:25" x14ac:dyDescent="0.25">
      <c r="R59" s="33" t="str">
        <f t="shared" si="0"/>
        <v/>
      </c>
      <c r="S59" s="33" t="str">
        <f>IF(M59="","",IF(AND(M59&lt;&gt;'Tabelas auxiliares'!$B$240,M59&lt;&gt;'Tabelas auxiliares'!$B$241,M59&lt;&gt;'Tabelas auxiliares'!$C$240,M59&lt;&gt;'Tabelas auxiliares'!$C$241,M59&lt;&gt;'Tabelas auxiliares'!$D$240,M59&lt;&gt;'Tabelas auxiliares'!$D$241),"FOLHA DE PESSOAL",IF(R59='Tabelas auxiliares'!$A$241,"CUSTEIO",IF(R59='Tabelas auxiliares'!$A$240,"INVESTIMENTO","ERRO - VERIFICAR"))))</f>
        <v/>
      </c>
      <c r="T59" s="46" t="str">
        <f t="shared" si="1"/>
        <v/>
      </c>
      <c r="Y59" s="55"/>
    </row>
    <row r="60" spans="18:25" x14ac:dyDescent="0.25">
      <c r="R60" s="33" t="str">
        <f t="shared" si="0"/>
        <v/>
      </c>
      <c r="S60" s="33" t="str">
        <f>IF(M60="","",IF(AND(M60&lt;&gt;'Tabelas auxiliares'!$B$240,M60&lt;&gt;'Tabelas auxiliares'!$B$241,M60&lt;&gt;'Tabelas auxiliares'!$C$240,M60&lt;&gt;'Tabelas auxiliares'!$C$241,M60&lt;&gt;'Tabelas auxiliares'!$D$240,M60&lt;&gt;'Tabelas auxiliares'!$D$241),"FOLHA DE PESSOAL",IF(R60='Tabelas auxiliares'!$A$241,"CUSTEIO",IF(R60='Tabelas auxiliares'!$A$240,"INVESTIMENTO","ERRO - VERIFICAR"))))</f>
        <v/>
      </c>
      <c r="T60" s="46" t="str">
        <f t="shared" si="1"/>
        <v/>
      </c>
      <c r="Y60" s="55"/>
    </row>
    <row r="61" spans="18:25" x14ac:dyDescent="0.25">
      <c r="R61" s="33" t="str">
        <f t="shared" si="0"/>
        <v/>
      </c>
      <c r="S61" s="33" t="str">
        <f>IF(M61="","",IF(AND(M61&lt;&gt;'Tabelas auxiliares'!$B$240,M61&lt;&gt;'Tabelas auxiliares'!$B$241,M61&lt;&gt;'Tabelas auxiliares'!$C$240,M61&lt;&gt;'Tabelas auxiliares'!$C$241,M61&lt;&gt;'Tabelas auxiliares'!$D$240,M61&lt;&gt;'Tabelas auxiliares'!$D$241),"FOLHA DE PESSOAL",IF(R61='Tabelas auxiliares'!$A$241,"CUSTEIO",IF(R61='Tabelas auxiliares'!$A$240,"INVESTIMENTO","ERRO - VERIFICAR"))))</f>
        <v/>
      </c>
      <c r="T61" s="46" t="str">
        <f t="shared" si="1"/>
        <v/>
      </c>
      <c r="Y61" s="55"/>
    </row>
    <row r="62" spans="18:25" x14ac:dyDescent="0.25">
      <c r="R62" s="33" t="str">
        <f t="shared" si="0"/>
        <v/>
      </c>
      <c r="S62" s="33" t="str">
        <f>IF(M62="","",IF(AND(M62&lt;&gt;'Tabelas auxiliares'!$B$240,M62&lt;&gt;'Tabelas auxiliares'!$B$241,M62&lt;&gt;'Tabelas auxiliares'!$C$240,M62&lt;&gt;'Tabelas auxiliares'!$C$241,M62&lt;&gt;'Tabelas auxiliares'!$D$240,M62&lt;&gt;'Tabelas auxiliares'!$D$241),"FOLHA DE PESSOAL",IF(R62='Tabelas auxiliares'!$A$241,"CUSTEIO",IF(R62='Tabelas auxiliares'!$A$240,"INVESTIMENTO","ERRO - VERIFICAR"))))</f>
        <v/>
      </c>
      <c r="T62" s="46" t="str">
        <f t="shared" si="1"/>
        <v/>
      </c>
      <c r="Y62" s="55"/>
    </row>
    <row r="63" spans="18:25" x14ac:dyDescent="0.25">
      <c r="R63" s="33" t="str">
        <f t="shared" si="0"/>
        <v/>
      </c>
      <c r="S63" s="33" t="str">
        <f>IF(M63="","",IF(AND(M63&lt;&gt;'Tabelas auxiliares'!$B$240,M63&lt;&gt;'Tabelas auxiliares'!$B$241,M63&lt;&gt;'Tabelas auxiliares'!$C$240,M63&lt;&gt;'Tabelas auxiliares'!$C$241,M63&lt;&gt;'Tabelas auxiliares'!$D$240,M63&lt;&gt;'Tabelas auxiliares'!$D$241),"FOLHA DE PESSOAL",IF(R63='Tabelas auxiliares'!$A$241,"CUSTEIO",IF(R63='Tabelas auxiliares'!$A$240,"INVESTIMENTO","ERRO - VERIFICAR"))))</f>
        <v/>
      </c>
      <c r="T63" s="46" t="str">
        <f t="shared" si="1"/>
        <v/>
      </c>
      <c r="Y63" s="55"/>
    </row>
    <row r="64" spans="18:25" x14ac:dyDescent="0.25">
      <c r="R64" s="33" t="str">
        <f t="shared" si="0"/>
        <v/>
      </c>
      <c r="S64" s="33" t="str">
        <f>IF(M64="","",IF(AND(M64&lt;&gt;'Tabelas auxiliares'!$B$240,M64&lt;&gt;'Tabelas auxiliares'!$B$241,M64&lt;&gt;'Tabelas auxiliares'!$C$240,M64&lt;&gt;'Tabelas auxiliares'!$C$241,M64&lt;&gt;'Tabelas auxiliares'!$D$240,M64&lt;&gt;'Tabelas auxiliares'!$D$241),"FOLHA DE PESSOAL",IF(R64='Tabelas auxiliares'!$A$241,"CUSTEIO",IF(R64='Tabelas auxiliares'!$A$240,"INVESTIMENTO","ERRO - VERIFICAR"))))</f>
        <v/>
      </c>
      <c r="T64" s="46" t="str">
        <f t="shared" si="1"/>
        <v/>
      </c>
      <c r="Y64" s="55"/>
    </row>
    <row r="65" spans="18:25" x14ac:dyDescent="0.25">
      <c r="R65" s="33" t="str">
        <f t="shared" si="0"/>
        <v/>
      </c>
      <c r="S65" s="33" t="str">
        <f>IF(M65="","",IF(AND(M65&lt;&gt;'Tabelas auxiliares'!$B$240,M65&lt;&gt;'Tabelas auxiliares'!$B$241,M65&lt;&gt;'Tabelas auxiliares'!$C$240,M65&lt;&gt;'Tabelas auxiliares'!$C$241,M65&lt;&gt;'Tabelas auxiliares'!$D$240,M65&lt;&gt;'Tabelas auxiliares'!$D$241),"FOLHA DE PESSOAL",IF(R65='Tabelas auxiliares'!$A$241,"CUSTEIO",IF(R65='Tabelas auxiliares'!$A$240,"INVESTIMENTO","ERRO - VERIFICAR"))))</f>
        <v/>
      </c>
      <c r="T65" s="46" t="str">
        <f t="shared" si="1"/>
        <v/>
      </c>
      <c r="Y65" s="55"/>
    </row>
    <row r="66" spans="18:25" x14ac:dyDescent="0.25">
      <c r="R66" s="33" t="str">
        <f t="shared" si="0"/>
        <v/>
      </c>
      <c r="S66" s="33" t="str">
        <f>IF(M66="","",IF(AND(M66&lt;&gt;'Tabelas auxiliares'!$B$240,M66&lt;&gt;'Tabelas auxiliares'!$B$241,M66&lt;&gt;'Tabelas auxiliares'!$C$240,M66&lt;&gt;'Tabelas auxiliares'!$C$241,M66&lt;&gt;'Tabelas auxiliares'!$D$240,M66&lt;&gt;'Tabelas auxiliares'!$D$241),"FOLHA DE PESSOAL",IF(R66='Tabelas auxiliares'!$A$241,"CUSTEIO",IF(R66='Tabelas auxiliares'!$A$240,"INVESTIMENTO","ERRO - VERIFICAR"))))</f>
        <v/>
      </c>
      <c r="T66" s="46" t="str">
        <f t="shared" si="1"/>
        <v/>
      </c>
      <c r="Y66" s="55"/>
    </row>
    <row r="67" spans="18:25" x14ac:dyDescent="0.25">
      <c r="R67" s="33" t="str">
        <f t="shared" si="0"/>
        <v/>
      </c>
      <c r="S67" s="33" t="str">
        <f>IF(M67="","",IF(AND(M67&lt;&gt;'Tabelas auxiliares'!$B$240,M67&lt;&gt;'Tabelas auxiliares'!$B$241,M67&lt;&gt;'Tabelas auxiliares'!$C$240,M67&lt;&gt;'Tabelas auxiliares'!$C$241,M67&lt;&gt;'Tabelas auxiliares'!$D$240,M67&lt;&gt;'Tabelas auxiliares'!$D$241),"FOLHA DE PESSOAL",IF(R67='Tabelas auxiliares'!$A$241,"CUSTEIO",IF(R67='Tabelas auxiliares'!$A$240,"INVESTIMENTO","ERRO - VERIFICAR"))))</f>
        <v/>
      </c>
      <c r="T67" s="46" t="str">
        <f t="shared" si="1"/>
        <v/>
      </c>
      <c r="Y67" s="55"/>
    </row>
    <row r="68" spans="18:25" x14ac:dyDescent="0.25">
      <c r="R68" s="33" t="str">
        <f t="shared" ref="R68:R131" si="2">LEFT(O68,1)</f>
        <v/>
      </c>
      <c r="S68" s="33" t="str">
        <f>IF(M68="","",IF(AND(M68&lt;&gt;'Tabelas auxiliares'!$B$240,M68&lt;&gt;'Tabelas auxiliares'!$B$241,M68&lt;&gt;'Tabelas auxiliares'!$C$240,M68&lt;&gt;'Tabelas auxiliares'!$C$241,M68&lt;&gt;'Tabelas auxiliares'!$D$240,M68&lt;&gt;'Tabelas auxiliares'!$D$241),"FOLHA DE PESSOAL",IF(R68='Tabelas auxiliares'!$A$241,"CUSTEIO",IF(R68='Tabelas auxiliares'!$A$240,"INVESTIMENTO","ERRO - VERIFICAR"))))</f>
        <v/>
      </c>
      <c r="T68" s="46" t="str">
        <f t="shared" ref="T68:T131" si="3">IF(SUM(U68:Y68)=0,"",SUM(U68:Y68))</f>
        <v/>
      </c>
      <c r="Y68" s="55"/>
    </row>
    <row r="69" spans="18:25" x14ac:dyDescent="0.25">
      <c r="R69" s="33" t="str">
        <f t="shared" si="2"/>
        <v/>
      </c>
      <c r="S69" s="33" t="str">
        <f>IF(M69="","",IF(AND(M69&lt;&gt;'Tabelas auxiliares'!$B$240,M69&lt;&gt;'Tabelas auxiliares'!$B$241,M69&lt;&gt;'Tabelas auxiliares'!$C$240,M69&lt;&gt;'Tabelas auxiliares'!$C$241,M69&lt;&gt;'Tabelas auxiliares'!$D$240,M69&lt;&gt;'Tabelas auxiliares'!$D$241),"FOLHA DE PESSOAL",IF(R69='Tabelas auxiliares'!$A$241,"CUSTEIO",IF(R69='Tabelas auxiliares'!$A$240,"INVESTIMENTO","ERRO - VERIFICAR"))))</f>
        <v/>
      </c>
      <c r="T69" s="46" t="str">
        <f t="shared" si="3"/>
        <v/>
      </c>
      <c r="Y69" s="55"/>
    </row>
    <row r="70" spans="18:25" x14ac:dyDescent="0.25">
      <c r="R70" s="33" t="str">
        <f t="shared" si="2"/>
        <v/>
      </c>
      <c r="S70" s="33" t="str">
        <f>IF(M70="","",IF(AND(M70&lt;&gt;'Tabelas auxiliares'!$B$240,M70&lt;&gt;'Tabelas auxiliares'!$B$241,M70&lt;&gt;'Tabelas auxiliares'!$C$240,M70&lt;&gt;'Tabelas auxiliares'!$C$241,M70&lt;&gt;'Tabelas auxiliares'!$D$240,M70&lt;&gt;'Tabelas auxiliares'!$D$241),"FOLHA DE PESSOAL",IF(R70='Tabelas auxiliares'!$A$241,"CUSTEIO",IF(R70='Tabelas auxiliares'!$A$240,"INVESTIMENTO","ERRO - VERIFICAR"))))</f>
        <v/>
      </c>
      <c r="T70" s="46" t="str">
        <f t="shared" si="3"/>
        <v/>
      </c>
      <c r="Y70" s="55"/>
    </row>
    <row r="71" spans="18:25" x14ac:dyDescent="0.25">
      <c r="R71" s="33" t="str">
        <f t="shared" si="2"/>
        <v/>
      </c>
      <c r="S71" s="33" t="str">
        <f>IF(M71="","",IF(AND(M71&lt;&gt;'Tabelas auxiliares'!$B$240,M71&lt;&gt;'Tabelas auxiliares'!$B$241,M71&lt;&gt;'Tabelas auxiliares'!$C$240,M71&lt;&gt;'Tabelas auxiliares'!$C$241,M71&lt;&gt;'Tabelas auxiliares'!$D$240,M71&lt;&gt;'Tabelas auxiliares'!$D$241),"FOLHA DE PESSOAL",IF(R71='Tabelas auxiliares'!$A$241,"CUSTEIO",IF(R71='Tabelas auxiliares'!$A$240,"INVESTIMENTO","ERRO - VERIFICAR"))))</f>
        <v/>
      </c>
      <c r="T71" s="46" t="str">
        <f t="shared" si="3"/>
        <v/>
      </c>
      <c r="Y71" s="55"/>
    </row>
    <row r="72" spans="18:25" x14ac:dyDescent="0.25">
      <c r="R72" s="33" t="str">
        <f t="shared" si="2"/>
        <v/>
      </c>
      <c r="S72" s="33" t="str">
        <f>IF(M72="","",IF(AND(M72&lt;&gt;'Tabelas auxiliares'!$B$240,M72&lt;&gt;'Tabelas auxiliares'!$B$241,M72&lt;&gt;'Tabelas auxiliares'!$C$240,M72&lt;&gt;'Tabelas auxiliares'!$C$241,M72&lt;&gt;'Tabelas auxiliares'!$D$240,M72&lt;&gt;'Tabelas auxiliares'!$D$241),"FOLHA DE PESSOAL",IF(R72='Tabelas auxiliares'!$A$241,"CUSTEIO",IF(R72='Tabelas auxiliares'!$A$240,"INVESTIMENTO","ERRO - VERIFICAR"))))</f>
        <v/>
      </c>
      <c r="T72" s="46" t="str">
        <f t="shared" si="3"/>
        <v/>
      </c>
      <c r="Y72" s="55"/>
    </row>
    <row r="73" spans="18:25" x14ac:dyDescent="0.25">
      <c r="R73" s="33" t="str">
        <f t="shared" si="2"/>
        <v/>
      </c>
      <c r="S73" s="33" t="str">
        <f>IF(M73="","",IF(AND(M73&lt;&gt;'Tabelas auxiliares'!$B$240,M73&lt;&gt;'Tabelas auxiliares'!$B$241,M73&lt;&gt;'Tabelas auxiliares'!$C$240,M73&lt;&gt;'Tabelas auxiliares'!$C$241,M73&lt;&gt;'Tabelas auxiliares'!$D$240,M73&lt;&gt;'Tabelas auxiliares'!$D$241),"FOLHA DE PESSOAL",IF(R73='Tabelas auxiliares'!$A$241,"CUSTEIO",IF(R73='Tabelas auxiliares'!$A$240,"INVESTIMENTO","ERRO - VERIFICAR"))))</f>
        <v/>
      </c>
      <c r="T73" s="46" t="str">
        <f t="shared" si="3"/>
        <v/>
      </c>
      <c r="Y73" s="55"/>
    </row>
    <row r="74" spans="18:25" x14ac:dyDescent="0.25">
      <c r="R74" s="33" t="str">
        <f t="shared" si="2"/>
        <v/>
      </c>
      <c r="S74" s="33" t="str">
        <f>IF(M74="","",IF(AND(M74&lt;&gt;'Tabelas auxiliares'!$B$240,M74&lt;&gt;'Tabelas auxiliares'!$B$241,M74&lt;&gt;'Tabelas auxiliares'!$C$240,M74&lt;&gt;'Tabelas auxiliares'!$C$241,M74&lt;&gt;'Tabelas auxiliares'!$D$240,M74&lt;&gt;'Tabelas auxiliares'!$D$241),"FOLHA DE PESSOAL",IF(R74='Tabelas auxiliares'!$A$241,"CUSTEIO",IF(R74='Tabelas auxiliares'!$A$240,"INVESTIMENTO","ERRO - VERIFICAR"))))</f>
        <v/>
      </c>
      <c r="T74" s="46" t="str">
        <f t="shared" si="3"/>
        <v/>
      </c>
      <c r="Y74" s="55"/>
    </row>
    <row r="75" spans="18:25" x14ac:dyDescent="0.25">
      <c r="R75" s="33" t="str">
        <f t="shared" si="2"/>
        <v/>
      </c>
      <c r="S75" s="33" t="str">
        <f>IF(M75="","",IF(AND(M75&lt;&gt;'Tabelas auxiliares'!$B$240,M75&lt;&gt;'Tabelas auxiliares'!$B$241,M75&lt;&gt;'Tabelas auxiliares'!$C$240,M75&lt;&gt;'Tabelas auxiliares'!$C$241,M75&lt;&gt;'Tabelas auxiliares'!$D$240,M75&lt;&gt;'Tabelas auxiliares'!$D$241),"FOLHA DE PESSOAL",IF(R75='Tabelas auxiliares'!$A$241,"CUSTEIO",IF(R75='Tabelas auxiliares'!$A$240,"INVESTIMENTO","ERRO - VERIFICAR"))))</f>
        <v/>
      </c>
      <c r="T75" s="46" t="str">
        <f t="shared" si="3"/>
        <v/>
      </c>
      <c r="Y75" s="55"/>
    </row>
    <row r="76" spans="18:25" x14ac:dyDescent="0.25">
      <c r="R76" s="33" t="str">
        <f t="shared" si="2"/>
        <v/>
      </c>
      <c r="S76" s="33" t="str">
        <f>IF(M76="","",IF(AND(M76&lt;&gt;'Tabelas auxiliares'!$B$240,M76&lt;&gt;'Tabelas auxiliares'!$B$241,M76&lt;&gt;'Tabelas auxiliares'!$C$240,M76&lt;&gt;'Tabelas auxiliares'!$C$241,M76&lt;&gt;'Tabelas auxiliares'!$D$240,M76&lt;&gt;'Tabelas auxiliares'!$D$241),"FOLHA DE PESSOAL",IF(R76='Tabelas auxiliares'!$A$241,"CUSTEIO",IF(R76='Tabelas auxiliares'!$A$240,"INVESTIMENTO","ERRO - VERIFICAR"))))</f>
        <v/>
      </c>
      <c r="T76" s="46" t="str">
        <f t="shared" si="3"/>
        <v/>
      </c>
      <c r="Y76" s="55"/>
    </row>
    <row r="77" spans="18:25" x14ac:dyDescent="0.25">
      <c r="R77" s="33" t="str">
        <f t="shared" si="2"/>
        <v/>
      </c>
      <c r="S77" s="33" t="str">
        <f>IF(M77="","",IF(AND(M77&lt;&gt;'Tabelas auxiliares'!$B$240,M77&lt;&gt;'Tabelas auxiliares'!$B$241,M77&lt;&gt;'Tabelas auxiliares'!$C$240,M77&lt;&gt;'Tabelas auxiliares'!$C$241,M77&lt;&gt;'Tabelas auxiliares'!$D$240,M77&lt;&gt;'Tabelas auxiliares'!$D$241),"FOLHA DE PESSOAL",IF(R77='Tabelas auxiliares'!$A$241,"CUSTEIO",IF(R77='Tabelas auxiliares'!$A$240,"INVESTIMENTO","ERRO - VERIFICAR"))))</f>
        <v/>
      </c>
      <c r="T77" s="46" t="str">
        <f t="shared" si="3"/>
        <v/>
      </c>
      <c r="Y77" s="55"/>
    </row>
    <row r="78" spans="18:25" x14ac:dyDescent="0.25">
      <c r="R78" s="33" t="str">
        <f t="shared" si="2"/>
        <v/>
      </c>
      <c r="S78" s="33" t="str">
        <f>IF(M78="","",IF(AND(M78&lt;&gt;'Tabelas auxiliares'!$B$240,M78&lt;&gt;'Tabelas auxiliares'!$B$241,M78&lt;&gt;'Tabelas auxiliares'!$C$240,M78&lt;&gt;'Tabelas auxiliares'!$C$241,M78&lt;&gt;'Tabelas auxiliares'!$D$240,M78&lt;&gt;'Tabelas auxiliares'!$D$241),"FOLHA DE PESSOAL",IF(R78='Tabelas auxiliares'!$A$241,"CUSTEIO",IF(R78='Tabelas auxiliares'!$A$240,"INVESTIMENTO","ERRO - VERIFICAR"))))</f>
        <v/>
      </c>
      <c r="T78" s="46" t="str">
        <f t="shared" si="3"/>
        <v/>
      </c>
      <c r="Y78" s="55"/>
    </row>
    <row r="79" spans="18:25" x14ac:dyDescent="0.25">
      <c r="R79" s="33" t="str">
        <f t="shared" si="2"/>
        <v/>
      </c>
      <c r="S79" s="33" t="str">
        <f>IF(M79="","",IF(AND(M79&lt;&gt;'Tabelas auxiliares'!$B$240,M79&lt;&gt;'Tabelas auxiliares'!$B$241,M79&lt;&gt;'Tabelas auxiliares'!$C$240,M79&lt;&gt;'Tabelas auxiliares'!$C$241,M79&lt;&gt;'Tabelas auxiliares'!$D$240,M79&lt;&gt;'Tabelas auxiliares'!$D$241),"FOLHA DE PESSOAL",IF(R79='Tabelas auxiliares'!$A$241,"CUSTEIO",IF(R79='Tabelas auxiliares'!$A$240,"INVESTIMENTO","ERRO - VERIFICAR"))))</f>
        <v/>
      </c>
      <c r="T79" s="46" t="str">
        <f t="shared" si="3"/>
        <v/>
      </c>
      <c r="Y79" s="55"/>
    </row>
    <row r="80" spans="18:25" x14ac:dyDescent="0.25">
      <c r="R80" s="33" t="str">
        <f t="shared" si="2"/>
        <v/>
      </c>
      <c r="S80" s="33" t="str">
        <f>IF(M80="","",IF(AND(M80&lt;&gt;'Tabelas auxiliares'!$B$240,M80&lt;&gt;'Tabelas auxiliares'!$B$241,M80&lt;&gt;'Tabelas auxiliares'!$C$240,M80&lt;&gt;'Tabelas auxiliares'!$C$241,M80&lt;&gt;'Tabelas auxiliares'!$D$240,M80&lt;&gt;'Tabelas auxiliares'!$D$241),"FOLHA DE PESSOAL",IF(R80='Tabelas auxiliares'!$A$241,"CUSTEIO",IF(R80='Tabelas auxiliares'!$A$240,"INVESTIMENTO","ERRO - VERIFICAR"))))</f>
        <v/>
      </c>
      <c r="T80" s="46" t="str">
        <f t="shared" si="3"/>
        <v/>
      </c>
      <c r="Y80" s="55"/>
    </row>
    <row r="81" spans="18:25" x14ac:dyDescent="0.25">
      <c r="R81" s="33" t="str">
        <f t="shared" si="2"/>
        <v/>
      </c>
      <c r="S81" s="33" t="str">
        <f>IF(M81="","",IF(AND(M81&lt;&gt;'Tabelas auxiliares'!$B$240,M81&lt;&gt;'Tabelas auxiliares'!$B$241,M81&lt;&gt;'Tabelas auxiliares'!$C$240,M81&lt;&gt;'Tabelas auxiliares'!$C$241,M81&lt;&gt;'Tabelas auxiliares'!$D$240,M81&lt;&gt;'Tabelas auxiliares'!$D$241),"FOLHA DE PESSOAL",IF(R81='Tabelas auxiliares'!$A$241,"CUSTEIO",IF(R81='Tabelas auxiliares'!$A$240,"INVESTIMENTO","ERRO - VERIFICAR"))))</f>
        <v/>
      </c>
      <c r="T81" s="46" t="str">
        <f t="shared" si="3"/>
        <v/>
      </c>
      <c r="Y81" s="55"/>
    </row>
    <row r="82" spans="18:25" x14ac:dyDescent="0.25">
      <c r="R82" s="33" t="str">
        <f t="shared" si="2"/>
        <v/>
      </c>
      <c r="S82" s="33" t="str">
        <f>IF(M82="","",IF(AND(M82&lt;&gt;'Tabelas auxiliares'!$B$240,M82&lt;&gt;'Tabelas auxiliares'!$B$241,M82&lt;&gt;'Tabelas auxiliares'!$C$240,M82&lt;&gt;'Tabelas auxiliares'!$C$241,M82&lt;&gt;'Tabelas auxiliares'!$D$240,M82&lt;&gt;'Tabelas auxiliares'!$D$241),"FOLHA DE PESSOAL",IF(R82='Tabelas auxiliares'!$A$241,"CUSTEIO",IF(R82='Tabelas auxiliares'!$A$240,"INVESTIMENTO","ERRO - VERIFICAR"))))</f>
        <v/>
      </c>
      <c r="T82" s="46" t="str">
        <f t="shared" si="3"/>
        <v/>
      </c>
      <c r="Y82" s="55"/>
    </row>
    <row r="83" spans="18:25" x14ac:dyDescent="0.25">
      <c r="R83" s="33" t="str">
        <f t="shared" si="2"/>
        <v/>
      </c>
      <c r="S83" s="33" t="str">
        <f>IF(M83="","",IF(AND(M83&lt;&gt;'Tabelas auxiliares'!$B$240,M83&lt;&gt;'Tabelas auxiliares'!$B$241,M83&lt;&gt;'Tabelas auxiliares'!$C$240,M83&lt;&gt;'Tabelas auxiliares'!$C$241,M83&lt;&gt;'Tabelas auxiliares'!$D$240,M83&lt;&gt;'Tabelas auxiliares'!$D$241),"FOLHA DE PESSOAL",IF(R83='Tabelas auxiliares'!$A$241,"CUSTEIO",IF(R83='Tabelas auxiliares'!$A$240,"INVESTIMENTO","ERRO - VERIFICAR"))))</f>
        <v/>
      </c>
      <c r="T83" s="46" t="str">
        <f t="shared" si="3"/>
        <v/>
      </c>
      <c r="Y83" s="55"/>
    </row>
    <row r="84" spans="18:25" x14ac:dyDescent="0.25">
      <c r="R84" s="33" t="str">
        <f t="shared" si="2"/>
        <v/>
      </c>
      <c r="S84" s="33" t="str">
        <f>IF(M84="","",IF(AND(M84&lt;&gt;'Tabelas auxiliares'!$B$240,M84&lt;&gt;'Tabelas auxiliares'!$B$241,M84&lt;&gt;'Tabelas auxiliares'!$C$240,M84&lt;&gt;'Tabelas auxiliares'!$C$241,M84&lt;&gt;'Tabelas auxiliares'!$D$240,M84&lt;&gt;'Tabelas auxiliares'!$D$241),"FOLHA DE PESSOAL",IF(R84='Tabelas auxiliares'!$A$241,"CUSTEIO",IF(R84='Tabelas auxiliares'!$A$240,"INVESTIMENTO","ERRO - VERIFICAR"))))</f>
        <v/>
      </c>
      <c r="T84" s="46" t="str">
        <f t="shared" si="3"/>
        <v/>
      </c>
      <c r="Y84" s="55"/>
    </row>
    <row r="85" spans="18:25" x14ac:dyDescent="0.25">
      <c r="R85" s="33" t="str">
        <f t="shared" si="2"/>
        <v/>
      </c>
      <c r="S85" s="33" t="str">
        <f>IF(M85="","",IF(AND(M85&lt;&gt;'Tabelas auxiliares'!$B$240,M85&lt;&gt;'Tabelas auxiliares'!$B$241,M85&lt;&gt;'Tabelas auxiliares'!$C$240,M85&lt;&gt;'Tabelas auxiliares'!$C$241,M85&lt;&gt;'Tabelas auxiliares'!$D$240,M85&lt;&gt;'Tabelas auxiliares'!$D$241),"FOLHA DE PESSOAL",IF(R85='Tabelas auxiliares'!$A$241,"CUSTEIO",IF(R85='Tabelas auxiliares'!$A$240,"INVESTIMENTO","ERRO - VERIFICAR"))))</f>
        <v/>
      </c>
      <c r="T85" s="46" t="str">
        <f t="shared" si="3"/>
        <v/>
      </c>
      <c r="Y85" s="55"/>
    </row>
    <row r="86" spans="18:25" x14ac:dyDescent="0.25">
      <c r="R86" s="33" t="str">
        <f t="shared" si="2"/>
        <v/>
      </c>
      <c r="S86" s="33" t="str">
        <f>IF(M86="","",IF(AND(M86&lt;&gt;'Tabelas auxiliares'!$B$240,M86&lt;&gt;'Tabelas auxiliares'!$B$241,M86&lt;&gt;'Tabelas auxiliares'!$C$240,M86&lt;&gt;'Tabelas auxiliares'!$C$241,M86&lt;&gt;'Tabelas auxiliares'!$D$240,M86&lt;&gt;'Tabelas auxiliares'!$D$241),"FOLHA DE PESSOAL",IF(R86='Tabelas auxiliares'!$A$241,"CUSTEIO",IF(R86='Tabelas auxiliares'!$A$240,"INVESTIMENTO","ERRO - VERIFICAR"))))</f>
        <v/>
      </c>
      <c r="T86" s="46" t="str">
        <f t="shared" si="3"/>
        <v/>
      </c>
      <c r="Y86" s="55"/>
    </row>
    <row r="87" spans="18:25" x14ac:dyDescent="0.25">
      <c r="R87" s="33" t="str">
        <f t="shared" si="2"/>
        <v/>
      </c>
      <c r="S87" s="33" t="str">
        <f>IF(M87="","",IF(AND(M87&lt;&gt;'Tabelas auxiliares'!$B$240,M87&lt;&gt;'Tabelas auxiliares'!$B$241,M87&lt;&gt;'Tabelas auxiliares'!$C$240,M87&lt;&gt;'Tabelas auxiliares'!$C$241,M87&lt;&gt;'Tabelas auxiliares'!$D$240,M87&lt;&gt;'Tabelas auxiliares'!$D$241),"FOLHA DE PESSOAL",IF(R87='Tabelas auxiliares'!$A$241,"CUSTEIO",IF(R87='Tabelas auxiliares'!$A$240,"INVESTIMENTO","ERRO - VERIFICAR"))))</f>
        <v/>
      </c>
      <c r="T87" s="46" t="str">
        <f t="shared" si="3"/>
        <v/>
      </c>
      <c r="Y87" s="55"/>
    </row>
    <row r="88" spans="18:25" x14ac:dyDescent="0.25">
      <c r="R88" s="33" t="str">
        <f t="shared" si="2"/>
        <v/>
      </c>
      <c r="S88" s="33" t="str">
        <f>IF(M88="","",IF(AND(M88&lt;&gt;'Tabelas auxiliares'!$B$240,M88&lt;&gt;'Tabelas auxiliares'!$B$241,M88&lt;&gt;'Tabelas auxiliares'!$C$240,M88&lt;&gt;'Tabelas auxiliares'!$C$241,M88&lt;&gt;'Tabelas auxiliares'!$D$240,M88&lt;&gt;'Tabelas auxiliares'!$D$241),"FOLHA DE PESSOAL",IF(R88='Tabelas auxiliares'!$A$241,"CUSTEIO",IF(R88='Tabelas auxiliares'!$A$240,"INVESTIMENTO","ERRO - VERIFICAR"))))</f>
        <v/>
      </c>
      <c r="T88" s="46" t="str">
        <f t="shared" si="3"/>
        <v/>
      </c>
      <c r="Y88" s="55"/>
    </row>
    <row r="89" spans="18:25" x14ac:dyDescent="0.25">
      <c r="R89" s="33" t="str">
        <f t="shared" si="2"/>
        <v/>
      </c>
      <c r="S89" s="33" t="str">
        <f>IF(M89="","",IF(AND(M89&lt;&gt;'Tabelas auxiliares'!$B$240,M89&lt;&gt;'Tabelas auxiliares'!$B$241,M89&lt;&gt;'Tabelas auxiliares'!$C$240,M89&lt;&gt;'Tabelas auxiliares'!$C$241,M89&lt;&gt;'Tabelas auxiliares'!$D$240,M89&lt;&gt;'Tabelas auxiliares'!$D$241),"FOLHA DE PESSOAL",IF(R89='Tabelas auxiliares'!$A$241,"CUSTEIO",IF(R89='Tabelas auxiliares'!$A$240,"INVESTIMENTO","ERRO - VERIFICAR"))))</f>
        <v/>
      </c>
      <c r="T89" s="46" t="str">
        <f t="shared" si="3"/>
        <v/>
      </c>
      <c r="Y89" s="55"/>
    </row>
    <row r="90" spans="18:25" x14ac:dyDescent="0.25">
      <c r="R90" s="33" t="str">
        <f t="shared" si="2"/>
        <v/>
      </c>
      <c r="S90" s="33" t="str">
        <f>IF(M90="","",IF(AND(M90&lt;&gt;'Tabelas auxiliares'!$B$240,M90&lt;&gt;'Tabelas auxiliares'!$B$241,M90&lt;&gt;'Tabelas auxiliares'!$C$240,M90&lt;&gt;'Tabelas auxiliares'!$C$241,M90&lt;&gt;'Tabelas auxiliares'!$D$240,M90&lt;&gt;'Tabelas auxiliares'!$D$241),"FOLHA DE PESSOAL",IF(R90='Tabelas auxiliares'!$A$241,"CUSTEIO",IF(R90='Tabelas auxiliares'!$A$240,"INVESTIMENTO","ERRO - VERIFICAR"))))</f>
        <v/>
      </c>
      <c r="T90" s="46" t="str">
        <f t="shared" si="3"/>
        <v/>
      </c>
      <c r="Y90" s="55"/>
    </row>
    <row r="91" spans="18:25" x14ac:dyDescent="0.25">
      <c r="R91" s="33" t="str">
        <f t="shared" si="2"/>
        <v/>
      </c>
      <c r="S91" s="33" t="str">
        <f>IF(M91="","",IF(AND(M91&lt;&gt;'Tabelas auxiliares'!$B$240,M91&lt;&gt;'Tabelas auxiliares'!$B$241,M91&lt;&gt;'Tabelas auxiliares'!$C$240,M91&lt;&gt;'Tabelas auxiliares'!$C$241,M91&lt;&gt;'Tabelas auxiliares'!$D$240,M91&lt;&gt;'Tabelas auxiliares'!$D$241),"FOLHA DE PESSOAL",IF(R91='Tabelas auxiliares'!$A$241,"CUSTEIO",IF(R91='Tabelas auxiliares'!$A$240,"INVESTIMENTO","ERRO - VERIFICAR"))))</f>
        <v/>
      </c>
      <c r="T91" s="46" t="str">
        <f t="shared" si="3"/>
        <v/>
      </c>
      <c r="Y91" s="55"/>
    </row>
    <row r="92" spans="18:25" x14ac:dyDescent="0.25">
      <c r="R92" s="33" t="str">
        <f t="shared" si="2"/>
        <v/>
      </c>
      <c r="S92" s="33" t="str">
        <f>IF(M92="","",IF(AND(M92&lt;&gt;'Tabelas auxiliares'!$B$240,M92&lt;&gt;'Tabelas auxiliares'!$B$241,M92&lt;&gt;'Tabelas auxiliares'!$C$240,M92&lt;&gt;'Tabelas auxiliares'!$C$241,M92&lt;&gt;'Tabelas auxiliares'!$D$240,M92&lt;&gt;'Tabelas auxiliares'!$D$241),"FOLHA DE PESSOAL",IF(R92='Tabelas auxiliares'!$A$241,"CUSTEIO",IF(R92='Tabelas auxiliares'!$A$240,"INVESTIMENTO","ERRO - VERIFICAR"))))</f>
        <v/>
      </c>
      <c r="T92" s="46" t="str">
        <f t="shared" si="3"/>
        <v/>
      </c>
      <c r="Y92" s="55"/>
    </row>
    <row r="93" spans="18:25" x14ac:dyDescent="0.25">
      <c r="R93" s="33" t="str">
        <f t="shared" si="2"/>
        <v/>
      </c>
      <c r="S93" s="33" t="str">
        <f>IF(M93="","",IF(AND(M93&lt;&gt;'Tabelas auxiliares'!$B$240,M93&lt;&gt;'Tabelas auxiliares'!$B$241,M93&lt;&gt;'Tabelas auxiliares'!$C$240,M93&lt;&gt;'Tabelas auxiliares'!$C$241,M93&lt;&gt;'Tabelas auxiliares'!$D$240,M93&lt;&gt;'Tabelas auxiliares'!$D$241),"FOLHA DE PESSOAL",IF(R93='Tabelas auxiliares'!$A$241,"CUSTEIO",IF(R93='Tabelas auxiliares'!$A$240,"INVESTIMENTO","ERRO - VERIFICAR"))))</f>
        <v/>
      </c>
      <c r="T93" s="46" t="str">
        <f t="shared" si="3"/>
        <v/>
      </c>
      <c r="Y93" s="55"/>
    </row>
    <row r="94" spans="18:25" x14ac:dyDescent="0.25">
      <c r="R94" s="33" t="str">
        <f t="shared" si="2"/>
        <v/>
      </c>
      <c r="S94" s="33" t="str">
        <f>IF(M94="","",IF(AND(M94&lt;&gt;'Tabelas auxiliares'!$B$240,M94&lt;&gt;'Tabelas auxiliares'!$B$241,M94&lt;&gt;'Tabelas auxiliares'!$C$240,M94&lt;&gt;'Tabelas auxiliares'!$C$241,M94&lt;&gt;'Tabelas auxiliares'!$D$240,M94&lt;&gt;'Tabelas auxiliares'!$D$241),"FOLHA DE PESSOAL",IF(R94='Tabelas auxiliares'!$A$241,"CUSTEIO",IF(R94='Tabelas auxiliares'!$A$240,"INVESTIMENTO","ERRO - VERIFICAR"))))</f>
        <v/>
      </c>
      <c r="T94" s="46" t="str">
        <f t="shared" si="3"/>
        <v/>
      </c>
      <c r="Y94" s="55"/>
    </row>
    <row r="95" spans="18:25" x14ac:dyDescent="0.25">
      <c r="R95" s="33" t="str">
        <f t="shared" si="2"/>
        <v/>
      </c>
      <c r="S95" s="33" t="str">
        <f>IF(M95="","",IF(AND(M95&lt;&gt;'Tabelas auxiliares'!$B$240,M95&lt;&gt;'Tabelas auxiliares'!$B$241,M95&lt;&gt;'Tabelas auxiliares'!$C$240,M95&lt;&gt;'Tabelas auxiliares'!$C$241,M95&lt;&gt;'Tabelas auxiliares'!$D$240,M95&lt;&gt;'Tabelas auxiliares'!$D$241),"FOLHA DE PESSOAL",IF(R95='Tabelas auxiliares'!$A$241,"CUSTEIO",IF(R95='Tabelas auxiliares'!$A$240,"INVESTIMENTO","ERRO - VERIFICAR"))))</f>
        <v/>
      </c>
      <c r="T95" s="46" t="str">
        <f t="shared" si="3"/>
        <v/>
      </c>
      <c r="Y95" s="55"/>
    </row>
    <row r="96" spans="18:25" x14ac:dyDescent="0.25">
      <c r="R96" s="33" t="str">
        <f t="shared" si="2"/>
        <v/>
      </c>
      <c r="S96" s="33" t="str">
        <f>IF(M96="","",IF(AND(M96&lt;&gt;'Tabelas auxiliares'!$B$240,M96&lt;&gt;'Tabelas auxiliares'!$B$241,M96&lt;&gt;'Tabelas auxiliares'!$C$240,M96&lt;&gt;'Tabelas auxiliares'!$C$241,M96&lt;&gt;'Tabelas auxiliares'!$D$240,M96&lt;&gt;'Tabelas auxiliares'!$D$241),"FOLHA DE PESSOAL",IF(R96='Tabelas auxiliares'!$A$241,"CUSTEIO",IF(R96='Tabelas auxiliares'!$A$240,"INVESTIMENTO","ERRO - VERIFICAR"))))</f>
        <v/>
      </c>
      <c r="T96" s="46" t="str">
        <f t="shared" si="3"/>
        <v/>
      </c>
      <c r="Y96" s="55"/>
    </row>
    <row r="97" spans="18:25" x14ac:dyDescent="0.25">
      <c r="R97" s="33" t="str">
        <f t="shared" si="2"/>
        <v/>
      </c>
      <c r="S97" s="33" t="str">
        <f>IF(M97="","",IF(AND(M97&lt;&gt;'Tabelas auxiliares'!$B$240,M97&lt;&gt;'Tabelas auxiliares'!$B$241,M97&lt;&gt;'Tabelas auxiliares'!$C$240,M97&lt;&gt;'Tabelas auxiliares'!$C$241,M97&lt;&gt;'Tabelas auxiliares'!$D$240,M97&lt;&gt;'Tabelas auxiliares'!$D$241),"FOLHA DE PESSOAL",IF(R97='Tabelas auxiliares'!$A$241,"CUSTEIO",IF(R97='Tabelas auxiliares'!$A$240,"INVESTIMENTO","ERRO - VERIFICAR"))))</f>
        <v/>
      </c>
      <c r="T97" s="46" t="str">
        <f t="shared" si="3"/>
        <v/>
      </c>
      <c r="Y97" s="55"/>
    </row>
    <row r="98" spans="18:25" x14ac:dyDescent="0.25">
      <c r="R98" s="33" t="str">
        <f t="shared" si="2"/>
        <v/>
      </c>
      <c r="S98" s="33" t="str">
        <f>IF(M98="","",IF(AND(M98&lt;&gt;'Tabelas auxiliares'!$B$240,M98&lt;&gt;'Tabelas auxiliares'!$B$241,M98&lt;&gt;'Tabelas auxiliares'!$C$240,M98&lt;&gt;'Tabelas auxiliares'!$C$241,M98&lt;&gt;'Tabelas auxiliares'!$D$240,M98&lt;&gt;'Tabelas auxiliares'!$D$241),"FOLHA DE PESSOAL",IF(R98='Tabelas auxiliares'!$A$241,"CUSTEIO",IF(R98='Tabelas auxiliares'!$A$240,"INVESTIMENTO","ERRO - VERIFICAR"))))</f>
        <v/>
      </c>
      <c r="T98" s="46" t="str">
        <f t="shared" si="3"/>
        <v/>
      </c>
      <c r="Y98" s="55"/>
    </row>
    <row r="99" spans="18:25" x14ac:dyDescent="0.25">
      <c r="R99" s="33" t="str">
        <f t="shared" si="2"/>
        <v/>
      </c>
      <c r="S99" s="33" t="str">
        <f>IF(M99="","",IF(AND(M99&lt;&gt;'Tabelas auxiliares'!$B$240,M99&lt;&gt;'Tabelas auxiliares'!$B$241,M99&lt;&gt;'Tabelas auxiliares'!$C$240,M99&lt;&gt;'Tabelas auxiliares'!$C$241,M99&lt;&gt;'Tabelas auxiliares'!$D$240,M99&lt;&gt;'Tabelas auxiliares'!$D$241),"FOLHA DE PESSOAL",IF(R99='Tabelas auxiliares'!$A$241,"CUSTEIO",IF(R99='Tabelas auxiliares'!$A$240,"INVESTIMENTO","ERRO - VERIFICAR"))))</f>
        <v/>
      </c>
      <c r="T99" s="46" t="str">
        <f t="shared" si="3"/>
        <v/>
      </c>
      <c r="Y99" s="55"/>
    </row>
    <row r="100" spans="18:25" x14ac:dyDescent="0.25">
      <c r="R100" s="33" t="str">
        <f t="shared" si="2"/>
        <v/>
      </c>
      <c r="S100" s="33" t="str">
        <f>IF(M100="","",IF(AND(M100&lt;&gt;'Tabelas auxiliares'!$B$240,M100&lt;&gt;'Tabelas auxiliares'!$B$241,M100&lt;&gt;'Tabelas auxiliares'!$C$240,M100&lt;&gt;'Tabelas auxiliares'!$C$241,M100&lt;&gt;'Tabelas auxiliares'!$D$240,M100&lt;&gt;'Tabelas auxiliares'!$D$241),"FOLHA DE PESSOAL",IF(R100='Tabelas auxiliares'!$A$241,"CUSTEIO",IF(R100='Tabelas auxiliares'!$A$240,"INVESTIMENTO","ERRO - VERIFICAR"))))</f>
        <v/>
      </c>
      <c r="T100" s="46" t="str">
        <f t="shared" si="3"/>
        <v/>
      </c>
      <c r="Y100" s="55"/>
    </row>
    <row r="101" spans="18:25" x14ac:dyDescent="0.25">
      <c r="R101" s="33" t="str">
        <f t="shared" si="2"/>
        <v/>
      </c>
      <c r="S101" s="33" t="str">
        <f>IF(M101="","",IF(AND(M101&lt;&gt;'Tabelas auxiliares'!$B$240,M101&lt;&gt;'Tabelas auxiliares'!$B$241,M101&lt;&gt;'Tabelas auxiliares'!$C$240,M101&lt;&gt;'Tabelas auxiliares'!$C$241,M101&lt;&gt;'Tabelas auxiliares'!$D$240,M101&lt;&gt;'Tabelas auxiliares'!$D$241),"FOLHA DE PESSOAL",IF(R101='Tabelas auxiliares'!$A$241,"CUSTEIO",IF(R101='Tabelas auxiliares'!$A$240,"INVESTIMENTO","ERRO - VERIFICAR"))))</f>
        <v/>
      </c>
      <c r="T101" s="46" t="str">
        <f t="shared" si="3"/>
        <v/>
      </c>
      <c r="Y101" s="55"/>
    </row>
    <row r="102" spans="18:25" x14ac:dyDescent="0.25">
      <c r="R102" s="33" t="str">
        <f t="shared" si="2"/>
        <v/>
      </c>
      <c r="S102" s="33" t="str">
        <f>IF(M102="","",IF(AND(M102&lt;&gt;'Tabelas auxiliares'!$B$240,M102&lt;&gt;'Tabelas auxiliares'!$B$241,M102&lt;&gt;'Tabelas auxiliares'!$C$240,M102&lt;&gt;'Tabelas auxiliares'!$C$241,M102&lt;&gt;'Tabelas auxiliares'!$D$240,M102&lt;&gt;'Tabelas auxiliares'!$D$241),"FOLHA DE PESSOAL",IF(R102='Tabelas auxiliares'!$A$241,"CUSTEIO",IF(R102='Tabelas auxiliares'!$A$240,"INVESTIMENTO","ERRO - VERIFICAR"))))</f>
        <v/>
      </c>
      <c r="T102" s="46" t="str">
        <f t="shared" si="3"/>
        <v/>
      </c>
      <c r="Y102" s="55"/>
    </row>
    <row r="103" spans="18:25" x14ac:dyDescent="0.25">
      <c r="R103" s="33" t="str">
        <f t="shared" si="2"/>
        <v/>
      </c>
      <c r="S103" s="33" t="str">
        <f>IF(M103="","",IF(AND(M103&lt;&gt;'Tabelas auxiliares'!$B$240,M103&lt;&gt;'Tabelas auxiliares'!$B$241,M103&lt;&gt;'Tabelas auxiliares'!$C$240,M103&lt;&gt;'Tabelas auxiliares'!$C$241,M103&lt;&gt;'Tabelas auxiliares'!$D$240,M103&lt;&gt;'Tabelas auxiliares'!$D$241),"FOLHA DE PESSOAL",IF(R103='Tabelas auxiliares'!$A$241,"CUSTEIO",IF(R103='Tabelas auxiliares'!$A$240,"INVESTIMENTO","ERRO - VERIFICAR"))))</f>
        <v/>
      </c>
      <c r="T103" s="46" t="str">
        <f t="shared" si="3"/>
        <v/>
      </c>
      <c r="Y103" s="55"/>
    </row>
    <row r="104" spans="18:25" x14ac:dyDescent="0.25">
      <c r="R104" s="33" t="str">
        <f t="shared" si="2"/>
        <v/>
      </c>
      <c r="S104" s="33" t="str">
        <f>IF(M104="","",IF(AND(M104&lt;&gt;'Tabelas auxiliares'!$B$240,M104&lt;&gt;'Tabelas auxiliares'!$B$241,M104&lt;&gt;'Tabelas auxiliares'!$C$240,M104&lt;&gt;'Tabelas auxiliares'!$C$241,M104&lt;&gt;'Tabelas auxiliares'!$D$240,M104&lt;&gt;'Tabelas auxiliares'!$D$241),"FOLHA DE PESSOAL",IF(R104='Tabelas auxiliares'!$A$241,"CUSTEIO",IF(R104='Tabelas auxiliares'!$A$240,"INVESTIMENTO","ERRO - VERIFICAR"))))</f>
        <v/>
      </c>
      <c r="T104" s="46" t="str">
        <f t="shared" si="3"/>
        <v/>
      </c>
      <c r="Y104" s="55"/>
    </row>
    <row r="105" spans="18:25" x14ac:dyDescent="0.25">
      <c r="R105" s="33" t="str">
        <f t="shared" si="2"/>
        <v/>
      </c>
      <c r="S105" s="33" t="str">
        <f>IF(M105="","",IF(AND(M105&lt;&gt;'Tabelas auxiliares'!$B$240,M105&lt;&gt;'Tabelas auxiliares'!$B$241,M105&lt;&gt;'Tabelas auxiliares'!$C$240,M105&lt;&gt;'Tabelas auxiliares'!$C$241,M105&lt;&gt;'Tabelas auxiliares'!$D$240,M105&lt;&gt;'Tabelas auxiliares'!$D$241),"FOLHA DE PESSOAL",IF(R105='Tabelas auxiliares'!$A$241,"CUSTEIO",IF(R105='Tabelas auxiliares'!$A$240,"INVESTIMENTO","ERRO - VERIFICAR"))))</f>
        <v/>
      </c>
      <c r="T105" s="46" t="str">
        <f t="shared" si="3"/>
        <v/>
      </c>
      <c r="Y105" s="55"/>
    </row>
    <row r="106" spans="18:25" x14ac:dyDescent="0.25">
      <c r="R106" s="33" t="str">
        <f t="shared" si="2"/>
        <v/>
      </c>
      <c r="S106" s="33" t="str">
        <f>IF(M106="","",IF(AND(M106&lt;&gt;'Tabelas auxiliares'!$B$240,M106&lt;&gt;'Tabelas auxiliares'!$B$241,M106&lt;&gt;'Tabelas auxiliares'!$C$240,M106&lt;&gt;'Tabelas auxiliares'!$C$241,M106&lt;&gt;'Tabelas auxiliares'!$D$240,M106&lt;&gt;'Tabelas auxiliares'!$D$241),"FOLHA DE PESSOAL",IF(R106='Tabelas auxiliares'!$A$241,"CUSTEIO",IF(R106='Tabelas auxiliares'!$A$240,"INVESTIMENTO","ERRO - VERIFICAR"))))</f>
        <v/>
      </c>
      <c r="T106" s="46" t="str">
        <f t="shared" si="3"/>
        <v/>
      </c>
      <c r="Y106" s="55"/>
    </row>
    <row r="107" spans="18:25" x14ac:dyDescent="0.25">
      <c r="R107" s="33" t="str">
        <f t="shared" si="2"/>
        <v/>
      </c>
      <c r="S107" s="33" t="str">
        <f>IF(M107="","",IF(AND(M107&lt;&gt;'Tabelas auxiliares'!$B$240,M107&lt;&gt;'Tabelas auxiliares'!$B$241,M107&lt;&gt;'Tabelas auxiliares'!$C$240,M107&lt;&gt;'Tabelas auxiliares'!$C$241,M107&lt;&gt;'Tabelas auxiliares'!$D$240,M107&lt;&gt;'Tabelas auxiliares'!$D$241),"FOLHA DE PESSOAL",IF(R107='Tabelas auxiliares'!$A$241,"CUSTEIO",IF(R107='Tabelas auxiliares'!$A$240,"INVESTIMENTO","ERRO - VERIFICAR"))))</f>
        <v/>
      </c>
      <c r="T107" s="46" t="str">
        <f t="shared" si="3"/>
        <v/>
      </c>
      <c r="Y107" s="55"/>
    </row>
    <row r="108" spans="18:25" x14ac:dyDescent="0.25">
      <c r="R108" s="33" t="str">
        <f t="shared" si="2"/>
        <v/>
      </c>
      <c r="S108" s="33" t="str">
        <f>IF(M108="","",IF(AND(M108&lt;&gt;'Tabelas auxiliares'!$B$240,M108&lt;&gt;'Tabelas auxiliares'!$B$241,M108&lt;&gt;'Tabelas auxiliares'!$C$240,M108&lt;&gt;'Tabelas auxiliares'!$C$241,M108&lt;&gt;'Tabelas auxiliares'!$D$240,M108&lt;&gt;'Tabelas auxiliares'!$D$241),"FOLHA DE PESSOAL",IF(R108='Tabelas auxiliares'!$A$241,"CUSTEIO",IF(R108='Tabelas auxiliares'!$A$240,"INVESTIMENTO","ERRO - VERIFICAR"))))</f>
        <v/>
      </c>
      <c r="T108" s="46" t="str">
        <f t="shared" si="3"/>
        <v/>
      </c>
      <c r="Y108" s="55"/>
    </row>
    <row r="109" spans="18:25" x14ac:dyDescent="0.25">
      <c r="R109" s="33" t="str">
        <f t="shared" si="2"/>
        <v/>
      </c>
      <c r="S109" s="33" t="str">
        <f>IF(M109="","",IF(AND(M109&lt;&gt;'Tabelas auxiliares'!$B$240,M109&lt;&gt;'Tabelas auxiliares'!$B$241,M109&lt;&gt;'Tabelas auxiliares'!$C$240,M109&lt;&gt;'Tabelas auxiliares'!$C$241,M109&lt;&gt;'Tabelas auxiliares'!$D$240,M109&lt;&gt;'Tabelas auxiliares'!$D$241),"FOLHA DE PESSOAL",IF(R109='Tabelas auxiliares'!$A$241,"CUSTEIO",IF(R109='Tabelas auxiliares'!$A$240,"INVESTIMENTO","ERRO - VERIFICAR"))))</f>
        <v/>
      </c>
      <c r="T109" s="46" t="str">
        <f t="shared" si="3"/>
        <v/>
      </c>
      <c r="Y109" s="55"/>
    </row>
    <row r="110" spans="18:25" x14ac:dyDescent="0.25">
      <c r="R110" s="33" t="str">
        <f t="shared" si="2"/>
        <v/>
      </c>
      <c r="S110" s="33" t="str">
        <f>IF(M110="","",IF(AND(M110&lt;&gt;'Tabelas auxiliares'!$B$240,M110&lt;&gt;'Tabelas auxiliares'!$B$241,M110&lt;&gt;'Tabelas auxiliares'!$C$240,M110&lt;&gt;'Tabelas auxiliares'!$C$241,M110&lt;&gt;'Tabelas auxiliares'!$D$240,M110&lt;&gt;'Tabelas auxiliares'!$D$241),"FOLHA DE PESSOAL",IF(R110='Tabelas auxiliares'!$A$241,"CUSTEIO",IF(R110='Tabelas auxiliares'!$A$240,"INVESTIMENTO","ERRO - VERIFICAR"))))</f>
        <v/>
      </c>
      <c r="T110" s="46" t="str">
        <f t="shared" si="3"/>
        <v/>
      </c>
      <c r="Y110" s="55"/>
    </row>
    <row r="111" spans="18:25" x14ac:dyDescent="0.25">
      <c r="R111" s="33" t="str">
        <f t="shared" si="2"/>
        <v/>
      </c>
      <c r="S111" s="33" t="str">
        <f>IF(M111="","",IF(AND(M111&lt;&gt;'Tabelas auxiliares'!$B$240,M111&lt;&gt;'Tabelas auxiliares'!$B$241,M111&lt;&gt;'Tabelas auxiliares'!$C$240,M111&lt;&gt;'Tabelas auxiliares'!$C$241,M111&lt;&gt;'Tabelas auxiliares'!$D$240,M111&lt;&gt;'Tabelas auxiliares'!$D$241),"FOLHA DE PESSOAL",IF(R111='Tabelas auxiliares'!$A$241,"CUSTEIO",IF(R111='Tabelas auxiliares'!$A$240,"INVESTIMENTO","ERRO - VERIFICAR"))))</f>
        <v/>
      </c>
      <c r="T111" s="46" t="str">
        <f t="shared" si="3"/>
        <v/>
      </c>
      <c r="Y111" s="55"/>
    </row>
    <row r="112" spans="18:25" x14ac:dyDescent="0.25">
      <c r="R112" s="33" t="str">
        <f t="shared" si="2"/>
        <v/>
      </c>
      <c r="S112" s="33" t="str">
        <f>IF(M112="","",IF(AND(M112&lt;&gt;'Tabelas auxiliares'!$B$240,M112&lt;&gt;'Tabelas auxiliares'!$B$241,M112&lt;&gt;'Tabelas auxiliares'!$C$240,M112&lt;&gt;'Tabelas auxiliares'!$C$241,M112&lt;&gt;'Tabelas auxiliares'!$D$240,M112&lt;&gt;'Tabelas auxiliares'!$D$241),"FOLHA DE PESSOAL",IF(R112='Tabelas auxiliares'!$A$241,"CUSTEIO",IF(R112='Tabelas auxiliares'!$A$240,"INVESTIMENTO","ERRO - VERIFICAR"))))</f>
        <v/>
      </c>
      <c r="T112" s="46" t="str">
        <f t="shared" si="3"/>
        <v/>
      </c>
      <c r="Y112" s="55"/>
    </row>
    <row r="113" spans="18:25" x14ac:dyDescent="0.25">
      <c r="R113" s="33" t="str">
        <f t="shared" si="2"/>
        <v/>
      </c>
      <c r="S113" s="33" t="str">
        <f>IF(M113="","",IF(AND(M113&lt;&gt;'Tabelas auxiliares'!$B$240,M113&lt;&gt;'Tabelas auxiliares'!$B$241,M113&lt;&gt;'Tabelas auxiliares'!$C$240,M113&lt;&gt;'Tabelas auxiliares'!$C$241,M113&lt;&gt;'Tabelas auxiliares'!$D$240,M113&lt;&gt;'Tabelas auxiliares'!$D$241),"FOLHA DE PESSOAL",IF(R113='Tabelas auxiliares'!$A$241,"CUSTEIO",IF(R113='Tabelas auxiliares'!$A$240,"INVESTIMENTO","ERRO - VERIFICAR"))))</f>
        <v/>
      </c>
      <c r="T113" s="46" t="str">
        <f t="shared" si="3"/>
        <v/>
      </c>
      <c r="Y113" s="55"/>
    </row>
    <row r="114" spans="18:25" x14ac:dyDescent="0.25">
      <c r="R114" s="33" t="str">
        <f t="shared" si="2"/>
        <v/>
      </c>
      <c r="S114" s="33" t="str">
        <f>IF(M114="","",IF(AND(M114&lt;&gt;'Tabelas auxiliares'!$B$240,M114&lt;&gt;'Tabelas auxiliares'!$B$241,M114&lt;&gt;'Tabelas auxiliares'!$C$240,M114&lt;&gt;'Tabelas auxiliares'!$C$241,M114&lt;&gt;'Tabelas auxiliares'!$D$240,M114&lt;&gt;'Tabelas auxiliares'!$D$241),"FOLHA DE PESSOAL",IF(R114='Tabelas auxiliares'!$A$241,"CUSTEIO",IF(R114='Tabelas auxiliares'!$A$240,"INVESTIMENTO","ERRO - VERIFICAR"))))</f>
        <v/>
      </c>
      <c r="T114" s="46" t="str">
        <f t="shared" si="3"/>
        <v/>
      </c>
      <c r="Y114" s="55"/>
    </row>
    <row r="115" spans="18:25" x14ac:dyDescent="0.25">
      <c r="R115" s="33" t="str">
        <f t="shared" si="2"/>
        <v/>
      </c>
      <c r="S115" s="33" t="str">
        <f>IF(M115="","",IF(AND(M115&lt;&gt;'Tabelas auxiliares'!$B$240,M115&lt;&gt;'Tabelas auxiliares'!$B$241,M115&lt;&gt;'Tabelas auxiliares'!$C$240,M115&lt;&gt;'Tabelas auxiliares'!$C$241,M115&lt;&gt;'Tabelas auxiliares'!$D$240,M115&lt;&gt;'Tabelas auxiliares'!$D$241),"FOLHA DE PESSOAL",IF(R115='Tabelas auxiliares'!$A$241,"CUSTEIO",IF(R115='Tabelas auxiliares'!$A$240,"INVESTIMENTO","ERRO - VERIFICAR"))))</f>
        <v/>
      </c>
      <c r="T115" s="46" t="str">
        <f t="shared" si="3"/>
        <v/>
      </c>
      <c r="Y115" s="55"/>
    </row>
    <row r="116" spans="18:25" x14ac:dyDescent="0.25">
      <c r="R116" s="33" t="str">
        <f t="shared" si="2"/>
        <v/>
      </c>
      <c r="S116" s="33" t="str">
        <f>IF(M116="","",IF(AND(M116&lt;&gt;'Tabelas auxiliares'!$B$240,M116&lt;&gt;'Tabelas auxiliares'!$B$241,M116&lt;&gt;'Tabelas auxiliares'!$C$240,M116&lt;&gt;'Tabelas auxiliares'!$C$241,M116&lt;&gt;'Tabelas auxiliares'!$D$240,M116&lt;&gt;'Tabelas auxiliares'!$D$241),"FOLHA DE PESSOAL",IF(R116='Tabelas auxiliares'!$A$241,"CUSTEIO",IF(R116='Tabelas auxiliares'!$A$240,"INVESTIMENTO","ERRO - VERIFICAR"))))</f>
        <v/>
      </c>
      <c r="T116" s="46" t="str">
        <f t="shared" si="3"/>
        <v/>
      </c>
      <c r="Y116" s="55"/>
    </row>
    <row r="117" spans="18:25" x14ac:dyDescent="0.25">
      <c r="R117" s="33" t="str">
        <f t="shared" si="2"/>
        <v/>
      </c>
      <c r="S117" s="33" t="str">
        <f>IF(M117="","",IF(AND(M117&lt;&gt;'Tabelas auxiliares'!$B$240,M117&lt;&gt;'Tabelas auxiliares'!$B$241,M117&lt;&gt;'Tabelas auxiliares'!$C$240,M117&lt;&gt;'Tabelas auxiliares'!$C$241,M117&lt;&gt;'Tabelas auxiliares'!$D$240,M117&lt;&gt;'Tabelas auxiliares'!$D$241),"FOLHA DE PESSOAL",IF(R117='Tabelas auxiliares'!$A$241,"CUSTEIO",IF(R117='Tabelas auxiliares'!$A$240,"INVESTIMENTO","ERRO - VERIFICAR"))))</f>
        <v/>
      </c>
      <c r="T117" s="46" t="str">
        <f t="shared" si="3"/>
        <v/>
      </c>
      <c r="Y117" s="55"/>
    </row>
    <row r="118" spans="18:25" x14ac:dyDescent="0.25">
      <c r="R118" s="33" t="str">
        <f t="shared" si="2"/>
        <v/>
      </c>
      <c r="S118" s="33" t="str">
        <f>IF(M118="","",IF(AND(M118&lt;&gt;'Tabelas auxiliares'!$B$240,M118&lt;&gt;'Tabelas auxiliares'!$B$241,M118&lt;&gt;'Tabelas auxiliares'!$C$240,M118&lt;&gt;'Tabelas auxiliares'!$C$241,M118&lt;&gt;'Tabelas auxiliares'!$D$240,M118&lt;&gt;'Tabelas auxiliares'!$D$241),"FOLHA DE PESSOAL",IF(R118='Tabelas auxiliares'!$A$241,"CUSTEIO",IF(R118='Tabelas auxiliares'!$A$240,"INVESTIMENTO","ERRO - VERIFICAR"))))</f>
        <v/>
      </c>
      <c r="T118" s="46" t="str">
        <f t="shared" si="3"/>
        <v/>
      </c>
      <c r="Y118" s="55"/>
    </row>
    <row r="119" spans="18:25" x14ac:dyDescent="0.25">
      <c r="R119" s="33" t="str">
        <f t="shared" si="2"/>
        <v/>
      </c>
      <c r="S119" s="33" t="str">
        <f>IF(M119="","",IF(AND(M119&lt;&gt;'Tabelas auxiliares'!$B$240,M119&lt;&gt;'Tabelas auxiliares'!$B$241,M119&lt;&gt;'Tabelas auxiliares'!$C$240,M119&lt;&gt;'Tabelas auxiliares'!$C$241,M119&lt;&gt;'Tabelas auxiliares'!$D$240,M119&lt;&gt;'Tabelas auxiliares'!$D$241),"FOLHA DE PESSOAL",IF(R119='Tabelas auxiliares'!$A$241,"CUSTEIO",IF(R119='Tabelas auxiliares'!$A$240,"INVESTIMENTO","ERRO - VERIFICAR"))))</f>
        <v/>
      </c>
      <c r="T119" s="46" t="str">
        <f t="shared" si="3"/>
        <v/>
      </c>
      <c r="Y119" s="55"/>
    </row>
    <row r="120" spans="18:25" x14ac:dyDescent="0.25">
      <c r="R120" s="33" t="str">
        <f t="shared" si="2"/>
        <v/>
      </c>
      <c r="S120" s="33" t="str">
        <f>IF(M120="","",IF(AND(M120&lt;&gt;'Tabelas auxiliares'!$B$240,M120&lt;&gt;'Tabelas auxiliares'!$B$241,M120&lt;&gt;'Tabelas auxiliares'!$C$240,M120&lt;&gt;'Tabelas auxiliares'!$C$241,M120&lt;&gt;'Tabelas auxiliares'!$D$240,M120&lt;&gt;'Tabelas auxiliares'!$D$241),"FOLHA DE PESSOAL",IF(R120='Tabelas auxiliares'!$A$241,"CUSTEIO",IF(R120='Tabelas auxiliares'!$A$240,"INVESTIMENTO","ERRO - VERIFICAR"))))</f>
        <v/>
      </c>
      <c r="T120" s="46" t="str">
        <f t="shared" si="3"/>
        <v/>
      </c>
      <c r="Y120" s="55"/>
    </row>
    <row r="121" spans="18:25" x14ac:dyDescent="0.25">
      <c r="R121" s="33" t="str">
        <f t="shared" si="2"/>
        <v/>
      </c>
      <c r="S121" s="33" t="str">
        <f>IF(M121="","",IF(AND(M121&lt;&gt;'Tabelas auxiliares'!$B$240,M121&lt;&gt;'Tabelas auxiliares'!$B$241,M121&lt;&gt;'Tabelas auxiliares'!$C$240,M121&lt;&gt;'Tabelas auxiliares'!$C$241,M121&lt;&gt;'Tabelas auxiliares'!$D$240,M121&lt;&gt;'Tabelas auxiliares'!$D$241),"FOLHA DE PESSOAL",IF(R121='Tabelas auxiliares'!$A$241,"CUSTEIO",IF(R121='Tabelas auxiliares'!$A$240,"INVESTIMENTO","ERRO - VERIFICAR"))))</f>
        <v/>
      </c>
      <c r="T121" s="46" t="str">
        <f t="shared" si="3"/>
        <v/>
      </c>
      <c r="Y121" s="55"/>
    </row>
    <row r="122" spans="18:25" x14ac:dyDescent="0.25">
      <c r="R122" s="33" t="str">
        <f t="shared" si="2"/>
        <v/>
      </c>
      <c r="S122" s="33" t="str">
        <f>IF(M122="","",IF(AND(M122&lt;&gt;'Tabelas auxiliares'!$B$240,M122&lt;&gt;'Tabelas auxiliares'!$B$241,M122&lt;&gt;'Tabelas auxiliares'!$C$240,M122&lt;&gt;'Tabelas auxiliares'!$C$241,M122&lt;&gt;'Tabelas auxiliares'!$D$240,M122&lt;&gt;'Tabelas auxiliares'!$D$241),"FOLHA DE PESSOAL",IF(R122='Tabelas auxiliares'!$A$241,"CUSTEIO",IF(R122='Tabelas auxiliares'!$A$240,"INVESTIMENTO","ERRO - VERIFICAR"))))</f>
        <v/>
      </c>
      <c r="T122" s="46" t="str">
        <f t="shared" si="3"/>
        <v/>
      </c>
      <c r="Y122" s="55"/>
    </row>
    <row r="123" spans="18:25" x14ac:dyDescent="0.25">
      <c r="R123" s="33" t="str">
        <f t="shared" si="2"/>
        <v/>
      </c>
      <c r="S123" s="33" t="str">
        <f>IF(M123="","",IF(AND(M123&lt;&gt;'Tabelas auxiliares'!$B$240,M123&lt;&gt;'Tabelas auxiliares'!$B$241,M123&lt;&gt;'Tabelas auxiliares'!$C$240,M123&lt;&gt;'Tabelas auxiliares'!$C$241,M123&lt;&gt;'Tabelas auxiliares'!$D$240,M123&lt;&gt;'Tabelas auxiliares'!$D$241),"FOLHA DE PESSOAL",IF(R123='Tabelas auxiliares'!$A$241,"CUSTEIO",IF(R123='Tabelas auxiliares'!$A$240,"INVESTIMENTO","ERRO - VERIFICAR"))))</f>
        <v/>
      </c>
      <c r="T123" s="46" t="str">
        <f t="shared" si="3"/>
        <v/>
      </c>
      <c r="Y123" s="55"/>
    </row>
    <row r="124" spans="18:25" x14ac:dyDescent="0.25">
      <c r="R124" s="33" t="str">
        <f t="shared" si="2"/>
        <v/>
      </c>
      <c r="S124" s="33" t="str">
        <f>IF(M124="","",IF(AND(M124&lt;&gt;'Tabelas auxiliares'!$B$240,M124&lt;&gt;'Tabelas auxiliares'!$B$241,M124&lt;&gt;'Tabelas auxiliares'!$C$240,M124&lt;&gt;'Tabelas auxiliares'!$C$241,M124&lt;&gt;'Tabelas auxiliares'!$D$240,M124&lt;&gt;'Tabelas auxiliares'!$D$241),"FOLHA DE PESSOAL",IF(R124='Tabelas auxiliares'!$A$241,"CUSTEIO",IF(R124='Tabelas auxiliares'!$A$240,"INVESTIMENTO","ERRO - VERIFICAR"))))</f>
        <v/>
      </c>
      <c r="T124" s="46" t="str">
        <f t="shared" si="3"/>
        <v/>
      </c>
      <c r="Y124" s="55"/>
    </row>
    <row r="125" spans="18:25" x14ac:dyDescent="0.25">
      <c r="R125" s="33" t="str">
        <f t="shared" si="2"/>
        <v/>
      </c>
      <c r="S125" s="33" t="str">
        <f>IF(M125="","",IF(AND(M125&lt;&gt;'Tabelas auxiliares'!$B$240,M125&lt;&gt;'Tabelas auxiliares'!$B$241,M125&lt;&gt;'Tabelas auxiliares'!$C$240,M125&lt;&gt;'Tabelas auxiliares'!$C$241,M125&lt;&gt;'Tabelas auxiliares'!$D$240,M125&lt;&gt;'Tabelas auxiliares'!$D$241),"FOLHA DE PESSOAL",IF(R125='Tabelas auxiliares'!$A$241,"CUSTEIO",IF(R125='Tabelas auxiliares'!$A$240,"INVESTIMENTO","ERRO - VERIFICAR"))))</f>
        <v/>
      </c>
      <c r="T125" s="46" t="str">
        <f t="shared" si="3"/>
        <v/>
      </c>
      <c r="Y125" s="55"/>
    </row>
    <row r="126" spans="18:25" x14ac:dyDescent="0.25">
      <c r="R126" s="33" t="str">
        <f t="shared" si="2"/>
        <v/>
      </c>
      <c r="S126" s="33" t="str">
        <f>IF(M126="","",IF(AND(M126&lt;&gt;'Tabelas auxiliares'!$B$240,M126&lt;&gt;'Tabelas auxiliares'!$B$241,M126&lt;&gt;'Tabelas auxiliares'!$C$240,M126&lt;&gt;'Tabelas auxiliares'!$C$241,M126&lt;&gt;'Tabelas auxiliares'!$D$240,M126&lt;&gt;'Tabelas auxiliares'!$D$241),"FOLHA DE PESSOAL",IF(R126='Tabelas auxiliares'!$A$241,"CUSTEIO",IF(R126='Tabelas auxiliares'!$A$240,"INVESTIMENTO","ERRO - VERIFICAR"))))</f>
        <v/>
      </c>
      <c r="T126" s="46" t="str">
        <f t="shared" si="3"/>
        <v/>
      </c>
      <c r="Y126" s="55"/>
    </row>
    <row r="127" spans="18:25" x14ac:dyDescent="0.25">
      <c r="R127" s="33" t="str">
        <f t="shared" si="2"/>
        <v/>
      </c>
      <c r="S127" s="33" t="str">
        <f>IF(M127="","",IF(AND(M127&lt;&gt;'Tabelas auxiliares'!$B$240,M127&lt;&gt;'Tabelas auxiliares'!$B$241,M127&lt;&gt;'Tabelas auxiliares'!$C$240,M127&lt;&gt;'Tabelas auxiliares'!$C$241,M127&lt;&gt;'Tabelas auxiliares'!$D$240,M127&lt;&gt;'Tabelas auxiliares'!$D$241),"FOLHA DE PESSOAL",IF(R127='Tabelas auxiliares'!$A$241,"CUSTEIO",IF(R127='Tabelas auxiliares'!$A$240,"INVESTIMENTO","ERRO - VERIFICAR"))))</f>
        <v/>
      </c>
      <c r="T127" s="46" t="str">
        <f t="shared" si="3"/>
        <v/>
      </c>
      <c r="Y127" s="55"/>
    </row>
    <row r="128" spans="18:25" x14ac:dyDescent="0.25">
      <c r="R128" s="33" t="str">
        <f t="shared" si="2"/>
        <v/>
      </c>
      <c r="S128" s="33" t="str">
        <f>IF(M128="","",IF(AND(M128&lt;&gt;'Tabelas auxiliares'!$B$240,M128&lt;&gt;'Tabelas auxiliares'!$B$241,M128&lt;&gt;'Tabelas auxiliares'!$C$240,M128&lt;&gt;'Tabelas auxiliares'!$C$241,M128&lt;&gt;'Tabelas auxiliares'!$D$240,M128&lt;&gt;'Tabelas auxiliares'!$D$241),"FOLHA DE PESSOAL",IF(R128='Tabelas auxiliares'!$A$241,"CUSTEIO",IF(R128='Tabelas auxiliares'!$A$240,"INVESTIMENTO","ERRO - VERIFICAR"))))</f>
        <v/>
      </c>
      <c r="T128" s="46" t="str">
        <f t="shared" si="3"/>
        <v/>
      </c>
      <c r="Y128" s="55"/>
    </row>
    <row r="129" spans="18:25" x14ac:dyDescent="0.25">
      <c r="R129" s="33" t="str">
        <f t="shared" si="2"/>
        <v/>
      </c>
      <c r="S129" s="33" t="str">
        <f>IF(M129="","",IF(AND(M129&lt;&gt;'Tabelas auxiliares'!$B$240,M129&lt;&gt;'Tabelas auxiliares'!$B$241,M129&lt;&gt;'Tabelas auxiliares'!$C$240,M129&lt;&gt;'Tabelas auxiliares'!$C$241,M129&lt;&gt;'Tabelas auxiliares'!$D$240,M129&lt;&gt;'Tabelas auxiliares'!$D$241),"FOLHA DE PESSOAL",IF(R129='Tabelas auxiliares'!$A$241,"CUSTEIO",IF(R129='Tabelas auxiliares'!$A$240,"INVESTIMENTO","ERRO - VERIFICAR"))))</f>
        <v/>
      </c>
      <c r="T129" s="46" t="str">
        <f t="shared" si="3"/>
        <v/>
      </c>
      <c r="Y129" s="55"/>
    </row>
    <row r="130" spans="18:25" x14ac:dyDescent="0.25">
      <c r="R130" s="33" t="str">
        <f t="shared" si="2"/>
        <v/>
      </c>
      <c r="S130" s="33" t="str">
        <f>IF(M130="","",IF(AND(M130&lt;&gt;'Tabelas auxiliares'!$B$240,M130&lt;&gt;'Tabelas auxiliares'!$B$241,M130&lt;&gt;'Tabelas auxiliares'!$C$240,M130&lt;&gt;'Tabelas auxiliares'!$C$241,M130&lt;&gt;'Tabelas auxiliares'!$D$240,M130&lt;&gt;'Tabelas auxiliares'!$D$241),"FOLHA DE PESSOAL",IF(R130='Tabelas auxiliares'!$A$241,"CUSTEIO",IF(R130='Tabelas auxiliares'!$A$240,"INVESTIMENTO","ERRO - VERIFICAR"))))</f>
        <v/>
      </c>
      <c r="T130" s="46" t="str">
        <f t="shared" si="3"/>
        <v/>
      </c>
      <c r="Y130" s="55"/>
    </row>
    <row r="131" spans="18:25" x14ac:dyDescent="0.25">
      <c r="R131" s="33" t="str">
        <f t="shared" si="2"/>
        <v/>
      </c>
      <c r="S131" s="33" t="str">
        <f>IF(M131="","",IF(AND(M131&lt;&gt;'Tabelas auxiliares'!$B$240,M131&lt;&gt;'Tabelas auxiliares'!$B$241,M131&lt;&gt;'Tabelas auxiliares'!$C$240,M131&lt;&gt;'Tabelas auxiliares'!$C$241,M131&lt;&gt;'Tabelas auxiliares'!$D$240,M131&lt;&gt;'Tabelas auxiliares'!$D$241),"FOLHA DE PESSOAL",IF(R131='Tabelas auxiliares'!$A$241,"CUSTEIO",IF(R131='Tabelas auxiliares'!$A$240,"INVESTIMENTO","ERRO - VERIFICAR"))))</f>
        <v/>
      </c>
      <c r="T131" s="46" t="str">
        <f t="shared" si="3"/>
        <v/>
      </c>
      <c r="Y131" s="55"/>
    </row>
    <row r="132" spans="18:25" x14ac:dyDescent="0.25">
      <c r="R132" s="33" t="str">
        <f t="shared" ref="R132:R195" si="4">LEFT(O132,1)</f>
        <v/>
      </c>
      <c r="S132" s="33" t="str">
        <f>IF(M132="","",IF(AND(M132&lt;&gt;'Tabelas auxiliares'!$B$240,M132&lt;&gt;'Tabelas auxiliares'!$B$241,M132&lt;&gt;'Tabelas auxiliares'!$C$240,M132&lt;&gt;'Tabelas auxiliares'!$C$241,M132&lt;&gt;'Tabelas auxiliares'!$D$240,M132&lt;&gt;'Tabelas auxiliares'!$D$241),"FOLHA DE PESSOAL",IF(R132='Tabelas auxiliares'!$A$241,"CUSTEIO",IF(R132='Tabelas auxiliares'!$A$240,"INVESTIMENTO","ERRO - VERIFICAR"))))</f>
        <v/>
      </c>
      <c r="T132" s="46" t="str">
        <f t="shared" ref="T132:T195" si="5">IF(SUM(U132:Y132)=0,"",SUM(U132:Y132))</f>
        <v/>
      </c>
      <c r="Y132" s="55"/>
    </row>
    <row r="133" spans="18:25" x14ac:dyDescent="0.25">
      <c r="R133" s="33" t="str">
        <f t="shared" si="4"/>
        <v/>
      </c>
      <c r="S133" s="33" t="str">
        <f>IF(M133="","",IF(AND(M133&lt;&gt;'Tabelas auxiliares'!$B$240,M133&lt;&gt;'Tabelas auxiliares'!$B$241,M133&lt;&gt;'Tabelas auxiliares'!$C$240,M133&lt;&gt;'Tabelas auxiliares'!$C$241,M133&lt;&gt;'Tabelas auxiliares'!$D$240,M133&lt;&gt;'Tabelas auxiliares'!$D$241),"FOLHA DE PESSOAL",IF(R133='Tabelas auxiliares'!$A$241,"CUSTEIO",IF(R133='Tabelas auxiliares'!$A$240,"INVESTIMENTO","ERRO - VERIFICAR"))))</f>
        <v/>
      </c>
      <c r="T133" s="46" t="str">
        <f t="shared" si="5"/>
        <v/>
      </c>
      <c r="Y133" s="55"/>
    </row>
    <row r="134" spans="18:25" x14ac:dyDescent="0.25">
      <c r="R134" s="33" t="str">
        <f t="shared" si="4"/>
        <v/>
      </c>
      <c r="S134" s="33" t="str">
        <f>IF(M134="","",IF(AND(M134&lt;&gt;'Tabelas auxiliares'!$B$240,M134&lt;&gt;'Tabelas auxiliares'!$B$241,M134&lt;&gt;'Tabelas auxiliares'!$C$240,M134&lt;&gt;'Tabelas auxiliares'!$C$241,M134&lt;&gt;'Tabelas auxiliares'!$D$240,M134&lt;&gt;'Tabelas auxiliares'!$D$241),"FOLHA DE PESSOAL",IF(R134='Tabelas auxiliares'!$A$241,"CUSTEIO",IF(R134='Tabelas auxiliares'!$A$240,"INVESTIMENTO","ERRO - VERIFICAR"))))</f>
        <v/>
      </c>
      <c r="T134" s="46" t="str">
        <f t="shared" si="5"/>
        <v/>
      </c>
      <c r="Y134" s="55"/>
    </row>
    <row r="135" spans="18:25" x14ac:dyDescent="0.25">
      <c r="R135" s="33" t="str">
        <f t="shared" si="4"/>
        <v/>
      </c>
      <c r="S135" s="33" t="str">
        <f>IF(M135="","",IF(AND(M135&lt;&gt;'Tabelas auxiliares'!$B$240,M135&lt;&gt;'Tabelas auxiliares'!$B$241,M135&lt;&gt;'Tabelas auxiliares'!$C$240,M135&lt;&gt;'Tabelas auxiliares'!$C$241,M135&lt;&gt;'Tabelas auxiliares'!$D$240,M135&lt;&gt;'Tabelas auxiliares'!$D$241),"FOLHA DE PESSOAL",IF(R135='Tabelas auxiliares'!$A$241,"CUSTEIO",IF(R135='Tabelas auxiliares'!$A$240,"INVESTIMENTO","ERRO - VERIFICAR"))))</f>
        <v/>
      </c>
      <c r="T135" s="46" t="str">
        <f t="shared" si="5"/>
        <v/>
      </c>
      <c r="Y135" s="55"/>
    </row>
    <row r="136" spans="18:25" x14ac:dyDescent="0.25">
      <c r="R136" s="33" t="str">
        <f t="shared" si="4"/>
        <v/>
      </c>
      <c r="S136" s="33" t="str">
        <f>IF(M136="","",IF(AND(M136&lt;&gt;'Tabelas auxiliares'!$B$240,M136&lt;&gt;'Tabelas auxiliares'!$B$241,M136&lt;&gt;'Tabelas auxiliares'!$C$240,M136&lt;&gt;'Tabelas auxiliares'!$C$241,M136&lt;&gt;'Tabelas auxiliares'!$D$240,M136&lt;&gt;'Tabelas auxiliares'!$D$241),"FOLHA DE PESSOAL",IF(R136='Tabelas auxiliares'!$A$241,"CUSTEIO",IF(R136='Tabelas auxiliares'!$A$240,"INVESTIMENTO","ERRO - VERIFICAR"))))</f>
        <v/>
      </c>
      <c r="T136" s="46" t="str">
        <f t="shared" si="5"/>
        <v/>
      </c>
      <c r="Y136" s="55"/>
    </row>
    <row r="137" spans="18:25" x14ac:dyDescent="0.25">
      <c r="R137" s="33" t="str">
        <f t="shared" si="4"/>
        <v/>
      </c>
      <c r="S137" s="33" t="str">
        <f>IF(M137="","",IF(AND(M137&lt;&gt;'Tabelas auxiliares'!$B$240,M137&lt;&gt;'Tabelas auxiliares'!$B$241,M137&lt;&gt;'Tabelas auxiliares'!$C$240,M137&lt;&gt;'Tabelas auxiliares'!$C$241,M137&lt;&gt;'Tabelas auxiliares'!$D$240,M137&lt;&gt;'Tabelas auxiliares'!$D$241),"FOLHA DE PESSOAL",IF(R137='Tabelas auxiliares'!$A$241,"CUSTEIO",IF(R137='Tabelas auxiliares'!$A$240,"INVESTIMENTO","ERRO - VERIFICAR"))))</f>
        <v/>
      </c>
      <c r="T137" s="46" t="str">
        <f t="shared" si="5"/>
        <v/>
      </c>
      <c r="Y137" s="55"/>
    </row>
    <row r="138" spans="18:25" x14ac:dyDescent="0.25">
      <c r="R138" s="33" t="str">
        <f t="shared" si="4"/>
        <v/>
      </c>
      <c r="S138" s="33" t="str">
        <f>IF(M138="","",IF(AND(M138&lt;&gt;'Tabelas auxiliares'!$B$240,M138&lt;&gt;'Tabelas auxiliares'!$B$241,M138&lt;&gt;'Tabelas auxiliares'!$C$240,M138&lt;&gt;'Tabelas auxiliares'!$C$241,M138&lt;&gt;'Tabelas auxiliares'!$D$240,M138&lt;&gt;'Tabelas auxiliares'!$D$241),"FOLHA DE PESSOAL",IF(R138='Tabelas auxiliares'!$A$241,"CUSTEIO",IF(R138='Tabelas auxiliares'!$A$240,"INVESTIMENTO","ERRO - VERIFICAR"))))</f>
        <v/>
      </c>
      <c r="T138" s="46" t="str">
        <f t="shared" si="5"/>
        <v/>
      </c>
      <c r="Y138" s="55"/>
    </row>
    <row r="139" spans="18:25" x14ac:dyDescent="0.25">
      <c r="R139" s="33" t="str">
        <f t="shared" si="4"/>
        <v/>
      </c>
      <c r="S139" s="33" t="str">
        <f>IF(M139="","",IF(AND(M139&lt;&gt;'Tabelas auxiliares'!$B$240,M139&lt;&gt;'Tabelas auxiliares'!$B$241,M139&lt;&gt;'Tabelas auxiliares'!$C$240,M139&lt;&gt;'Tabelas auxiliares'!$C$241,M139&lt;&gt;'Tabelas auxiliares'!$D$240,M139&lt;&gt;'Tabelas auxiliares'!$D$241),"FOLHA DE PESSOAL",IF(R139='Tabelas auxiliares'!$A$241,"CUSTEIO",IF(R139='Tabelas auxiliares'!$A$240,"INVESTIMENTO","ERRO - VERIFICAR"))))</f>
        <v/>
      </c>
      <c r="T139" s="46" t="str">
        <f t="shared" si="5"/>
        <v/>
      </c>
      <c r="Y139" s="55"/>
    </row>
    <row r="140" spans="18:25" x14ac:dyDescent="0.25">
      <c r="R140" s="33" t="str">
        <f t="shared" si="4"/>
        <v/>
      </c>
      <c r="S140" s="33" t="str">
        <f>IF(M140="","",IF(AND(M140&lt;&gt;'Tabelas auxiliares'!$B$240,M140&lt;&gt;'Tabelas auxiliares'!$B$241,M140&lt;&gt;'Tabelas auxiliares'!$C$240,M140&lt;&gt;'Tabelas auxiliares'!$C$241,M140&lt;&gt;'Tabelas auxiliares'!$D$240,M140&lt;&gt;'Tabelas auxiliares'!$D$241),"FOLHA DE PESSOAL",IF(R140='Tabelas auxiliares'!$A$241,"CUSTEIO",IF(R140='Tabelas auxiliares'!$A$240,"INVESTIMENTO","ERRO - VERIFICAR"))))</f>
        <v/>
      </c>
      <c r="T140" s="46" t="str">
        <f t="shared" si="5"/>
        <v/>
      </c>
      <c r="Y140" s="55"/>
    </row>
    <row r="141" spans="18:25" x14ac:dyDescent="0.25">
      <c r="R141" s="33" t="str">
        <f t="shared" si="4"/>
        <v/>
      </c>
      <c r="S141" s="33" t="str">
        <f>IF(M141="","",IF(AND(M141&lt;&gt;'Tabelas auxiliares'!$B$240,M141&lt;&gt;'Tabelas auxiliares'!$B$241,M141&lt;&gt;'Tabelas auxiliares'!$C$240,M141&lt;&gt;'Tabelas auxiliares'!$C$241,M141&lt;&gt;'Tabelas auxiliares'!$D$240,M141&lt;&gt;'Tabelas auxiliares'!$D$241),"FOLHA DE PESSOAL",IF(R141='Tabelas auxiliares'!$A$241,"CUSTEIO",IF(R141='Tabelas auxiliares'!$A$240,"INVESTIMENTO","ERRO - VERIFICAR"))))</f>
        <v/>
      </c>
      <c r="T141" s="46" t="str">
        <f t="shared" si="5"/>
        <v/>
      </c>
      <c r="Y141" s="55"/>
    </row>
    <row r="142" spans="18:25" x14ac:dyDescent="0.25">
      <c r="R142" s="33" t="str">
        <f t="shared" si="4"/>
        <v/>
      </c>
      <c r="S142" s="33" t="str">
        <f>IF(M142="","",IF(AND(M142&lt;&gt;'Tabelas auxiliares'!$B$240,M142&lt;&gt;'Tabelas auxiliares'!$B$241,M142&lt;&gt;'Tabelas auxiliares'!$C$240,M142&lt;&gt;'Tabelas auxiliares'!$C$241,M142&lt;&gt;'Tabelas auxiliares'!$D$240,M142&lt;&gt;'Tabelas auxiliares'!$D$241),"FOLHA DE PESSOAL",IF(R142='Tabelas auxiliares'!$A$241,"CUSTEIO",IF(R142='Tabelas auxiliares'!$A$240,"INVESTIMENTO","ERRO - VERIFICAR"))))</f>
        <v/>
      </c>
      <c r="T142" s="46" t="str">
        <f t="shared" si="5"/>
        <v/>
      </c>
      <c r="Y142" s="55"/>
    </row>
    <row r="143" spans="18:25" x14ac:dyDescent="0.25">
      <c r="R143" s="33" t="str">
        <f t="shared" si="4"/>
        <v/>
      </c>
      <c r="S143" s="33" t="str">
        <f>IF(M143="","",IF(AND(M143&lt;&gt;'Tabelas auxiliares'!$B$240,M143&lt;&gt;'Tabelas auxiliares'!$B$241,M143&lt;&gt;'Tabelas auxiliares'!$C$240,M143&lt;&gt;'Tabelas auxiliares'!$C$241,M143&lt;&gt;'Tabelas auxiliares'!$D$240,M143&lt;&gt;'Tabelas auxiliares'!$D$241),"FOLHA DE PESSOAL",IF(R143='Tabelas auxiliares'!$A$241,"CUSTEIO",IF(R143='Tabelas auxiliares'!$A$240,"INVESTIMENTO","ERRO - VERIFICAR"))))</f>
        <v/>
      </c>
      <c r="T143" s="46" t="str">
        <f t="shared" si="5"/>
        <v/>
      </c>
      <c r="Y143" s="55"/>
    </row>
    <row r="144" spans="18:25" x14ac:dyDescent="0.25">
      <c r="R144" s="33" t="str">
        <f t="shared" si="4"/>
        <v/>
      </c>
      <c r="S144" s="33" t="str">
        <f>IF(M144="","",IF(AND(M144&lt;&gt;'Tabelas auxiliares'!$B$240,M144&lt;&gt;'Tabelas auxiliares'!$B$241,M144&lt;&gt;'Tabelas auxiliares'!$C$240,M144&lt;&gt;'Tabelas auxiliares'!$C$241,M144&lt;&gt;'Tabelas auxiliares'!$D$240,M144&lt;&gt;'Tabelas auxiliares'!$D$241),"FOLHA DE PESSOAL",IF(R144='Tabelas auxiliares'!$A$241,"CUSTEIO",IF(R144='Tabelas auxiliares'!$A$240,"INVESTIMENTO","ERRO - VERIFICAR"))))</f>
        <v/>
      </c>
      <c r="T144" s="46" t="str">
        <f t="shared" si="5"/>
        <v/>
      </c>
      <c r="Y144" s="55"/>
    </row>
    <row r="145" spans="18:25" x14ac:dyDescent="0.25">
      <c r="R145" s="33" t="str">
        <f t="shared" si="4"/>
        <v/>
      </c>
      <c r="S145" s="33" t="str">
        <f>IF(M145="","",IF(AND(M145&lt;&gt;'Tabelas auxiliares'!$B$240,M145&lt;&gt;'Tabelas auxiliares'!$B$241,M145&lt;&gt;'Tabelas auxiliares'!$C$240,M145&lt;&gt;'Tabelas auxiliares'!$C$241,M145&lt;&gt;'Tabelas auxiliares'!$D$240,M145&lt;&gt;'Tabelas auxiliares'!$D$241),"FOLHA DE PESSOAL",IF(R145='Tabelas auxiliares'!$A$241,"CUSTEIO",IF(R145='Tabelas auxiliares'!$A$240,"INVESTIMENTO","ERRO - VERIFICAR"))))</f>
        <v/>
      </c>
      <c r="T145" s="46" t="str">
        <f t="shared" si="5"/>
        <v/>
      </c>
      <c r="Y145" s="55"/>
    </row>
    <row r="146" spans="18:25" x14ac:dyDescent="0.25">
      <c r="R146" s="33" t="str">
        <f t="shared" si="4"/>
        <v/>
      </c>
      <c r="S146" s="33" t="str">
        <f>IF(M146="","",IF(AND(M146&lt;&gt;'Tabelas auxiliares'!$B$240,M146&lt;&gt;'Tabelas auxiliares'!$B$241,M146&lt;&gt;'Tabelas auxiliares'!$C$240,M146&lt;&gt;'Tabelas auxiliares'!$C$241,M146&lt;&gt;'Tabelas auxiliares'!$D$240,M146&lt;&gt;'Tabelas auxiliares'!$D$241),"FOLHA DE PESSOAL",IF(R146='Tabelas auxiliares'!$A$241,"CUSTEIO",IF(R146='Tabelas auxiliares'!$A$240,"INVESTIMENTO","ERRO - VERIFICAR"))))</f>
        <v/>
      </c>
      <c r="T146" s="46" t="str">
        <f t="shared" si="5"/>
        <v/>
      </c>
      <c r="Y146" s="55"/>
    </row>
    <row r="147" spans="18:25" x14ac:dyDescent="0.25">
      <c r="R147" s="33" t="str">
        <f t="shared" si="4"/>
        <v/>
      </c>
      <c r="S147" s="33" t="str">
        <f>IF(M147="","",IF(AND(M147&lt;&gt;'Tabelas auxiliares'!$B$240,M147&lt;&gt;'Tabelas auxiliares'!$B$241,M147&lt;&gt;'Tabelas auxiliares'!$C$240,M147&lt;&gt;'Tabelas auxiliares'!$C$241,M147&lt;&gt;'Tabelas auxiliares'!$D$240,M147&lt;&gt;'Tabelas auxiliares'!$D$241),"FOLHA DE PESSOAL",IF(R147='Tabelas auxiliares'!$A$241,"CUSTEIO",IF(R147='Tabelas auxiliares'!$A$240,"INVESTIMENTO","ERRO - VERIFICAR"))))</f>
        <v/>
      </c>
      <c r="T147" s="46" t="str">
        <f t="shared" si="5"/>
        <v/>
      </c>
      <c r="Y147" s="55"/>
    </row>
    <row r="148" spans="18:25" x14ac:dyDescent="0.25">
      <c r="R148" s="33" t="str">
        <f t="shared" si="4"/>
        <v/>
      </c>
      <c r="S148" s="33" t="str">
        <f>IF(M148="","",IF(AND(M148&lt;&gt;'Tabelas auxiliares'!$B$240,M148&lt;&gt;'Tabelas auxiliares'!$B$241,M148&lt;&gt;'Tabelas auxiliares'!$C$240,M148&lt;&gt;'Tabelas auxiliares'!$C$241,M148&lt;&gt;'Tabelas auxiliares'!$D$240,M148&lt;&gt;'Tabelas auxiliares'!$D$241),"FOLHA DE PESSOAL",IF(R148='Tabelas auxiliares'!$A$241,"CUSTEIO",IF(R148='Tabelas auxiliares'!$A$240,"INVESTIMENTO","ERRO - VERIFICAR"))))</f>
        <v/>
      </c>
      <c r="T148" s="46" t="str">
        <f t="shared" si="5"/>
        <v/>
      </c>
      <c r="Y148" s="55"/>
    </row>
    <row r="149" spans="18:25" x14ac:dyDescent="0.25">
      <c r="R149" s="33" t="str">
        <f t="shared" si="4"/>
        <v/>
      </c>
      <c r="S149" s="33" t="str">
        <f>IF(M149="","",IF(AND(M149&lt;&gt;'Tabelas auxiliares'!$B$240,M149&lt;&gt;'Tabelas auxiliares'!$B$241,M149&lt;&gt;'Tabelas auxiliares'!$C$240,M149&lt;&gt;'Tabelas auxiliares'!$C$241,M149&lt;&gt;'Tabelas auxiliares'!$D$240,M149&lt;&gt;'Tabelas auxiliares'!$D$241),"FOLHA DE PESSOAL",IF(R149='Tabelas auxiliares'!$A$241,"CUSTEIO",IF(R149='Tabelas auxiliares'!$A$240,"INVESTIMENTO","ERRO - VERIFICAR"))))</f>
        <v/>
      </c>
      <c r="T149" s="46" t="str">
        <f t="shared" si="5"/>
        <v/>
      </c>
      <c r="Y149" s="55"/>
    </row>
    <row r="150" spans="18:25" x14ac:dyDescent="0.25">
      <c r="R150" s="33" t="str">
        <f t="shared" si="4"/>
        <v/>
      </c>
      <c r="S150" s="33" t="str">
        <f>IF(M150="","",IF(AND(M150&lt;&gt;'Tabelas auxiliares'!$B$240,M150&lt;&gt;'Tabelas auxiliares'!$B$241,M150&lt;&gt;'Tabelas auxiliares'!$C$240,M150&lt;&gt;'Tabelas auxiliares'!$C$241,M150&lt;&gt;'Tabelas auxiliares'!$D$240,M150&lt;&gt;'Tabelas auxiliares'!$D$241),"FOLHA DE PESSOAL",IF(R150='Tabelas auxiliares'!$A$241,"CUSTEIO",IF(R150='Tabelas auxiliares'!$A$240,"INVESTIMENTO","ERRO - VERIFICAR"))))</f>
        <v/>
      </c>
      <c r="T150" s="46" t="str">
        <f t="shared" si="5"/>
        <v/>
      </c>
      <c r="Y150" s="55"/>
    </row>
    <row r="151" spans="18:25" x14ac:dyDescent="0.25">
      <c r="R151" s="33" t="str">
        <f t="shared" si="4"/>
        <v/>
      </c>
      <c r="S151" s="33" t="str">
        <f>IF(M151="","",IF(AND(M151&lt;&gt;'Tabelas auxiliares'!$B$240,M151&lt;&gt;'Tabelas auxiliares'!$B$241,M151&lt;&gt;'Tabelas auxiliares'!$C$240,M151&lt;&gt;'Tabelas auxiliares'!$C$241,M151&lt;&gt;'Tabelas auxiliares'!$D$240,M151&lt;&gt;'Tabelas auxiliares'!$D$241),"FOLHA DE PESSOAL",IF(R151='Tabelas auxiliares'!$A$241,"CUSTEIO",IF(R151='Tabelas auxiliares'!$A$240,"INVESTIMENTO","ERRO - VERIFICAR"))))</f>
        <v/>
      </c>
      <c r="T151" s="46" t="str">
        <f t="shared" si="5"/>
        <v/>
      </c>
      <c r="Y151" s="55"/>
    </row>
    <row r="152" spans="18:25" x14ac:dyDescent="0.25">
      <c r="R152" s="33" t="str">
        <f t="shared" si="4"/>
        <v/>
      </c>
      <c r="S152" s="33" t="str">
        <f>IF(M152="","",IF(AND(M152&lt;&gt;'Tabelas auxiliares'!$B$240,M152&lt;&gt;'Tabelas auxiliares'!$B$241,M152&lt;&gt;'Tabelas auxiliares'!$C$240,M152&lt;&gt;'Tabelas auxiliares'!$C$241,M152&lt;&gt;'Tabelas auxiliares'!$D$240,M152&lt;&gt;'Tabelas auxiliares'!$D$241),"FOLHA DE PESSOAL",IF(R152='Tabelas auxiliares'!$A$241,"CUSTEIO",IF(R152='Tabelas auxiliares'!$A$240,"INVESTIMENTO","ERRO - VERIFICAR"))))</f>
        <v/>
      </c>
      <c r="T152" s="46" t="str">
        <f t="shared" si="5"/>
        <v/>
      </c>
      <c r="Y152" s="55"/>
    </row>
    <row r="153" spans="18:25" x14ac:dyDescent="0.25">
      <c r="R153" s="33" t="str">
        <f t="shared" si="4"/>
        <v/>
      </c>
      <c r="S153" s="33" t="str">
        <f>IF(M153="","",IF(AND(M153&lt;&gt;'Tabelas auxiliares'!$B$240,M153&lt;&gt;'Tabelas auxiliares'!$B$241,M153&lt;&gt;'Tabelas auxiliares'!$C$240,M153&lt;&gt;'Tabelas auxiliares'!$C$241,M153&lt;&gt;'Tabelas auxiliares'!$D$240,M153&lt;&gt;'Tabelas auxiliares'!$D$241),"FOLHA DE PESSOAL",IF(R153='Tabelas auxiliares'!$A$241,"CUSTEIO",IF(R153='Tabelas auxiliares'!$A$240,"INVESTIMENTO","ERRO - VERIFICAR"))))</f>
        <v/>
      </c>
      <c r="T153" s="46" t="str">
        <f t="shared" si="5"/>
        <v/>
      </c>
      <c r="Y153" s="55"/>
    </row>
    <row r="154" spans="18:25" x14ac:dyDescent="0.25">
      <c r="R154" s="33" t="str">
        <f t="shared" si="4"/>
        <v/>
      </c>
      <c r="S154" s="33" t="str">
        <f>IF(M154="","",IF(AND(M154&lt;&gt;'Tabelas auxiliares'!$B$240,M154&lt;&gt;'Tabelas auxiliares'!$B$241,M154&lt;&gt;'Tabelas auxiliares'!$C$240,M154&lt;&gt;'Tabelas auxiliares'!$C$241,M154&lt;&gt;'Tabelas auxiliares'!$D$240,M154&lt;&gt;'Tabelas auxiliares'!$D$241),"FOLHA DE PESSOAL",IF(R154='Tabelas auxiliares'!$A$241,"CUSTEIO",IF(R154='Tabelas auxiliares'!$A$240,"INVESTIMENTO","ERRO - VERIFICAR"))))</f>
        <v/>
      </c>
      <c r="T154" s="46" t="str">
        <f t="shared" si="5"/>
        <v/>
      </c>
      <c r="Y154" s="55"/>
    </row>
    <row r="155" spans="18:25" x14ac:dyDescent="0.25">
      <c r="R155" s="33" t="str">
        <f t="shared" si="4"/>
        <v/>
      </c>
      <c r="S155" s="33" t="str">
        <f>IF(M155="","",IF(AND(M155&lt;&gt;'Tabelas auxiliares'!$B$240,M155&lt;&gt;'Tabelas auxiliares'!$B$241,M155&lt;&gt;'Tabelas auxiliares'!$C$240,M155&lt;&gt;'Tabelas auxiliares'!$C$241,M155&lt;&gt;'Tabelas auxiliares'!$D$240,M155&lt;&gt;'Tabelas auxiliares'!$D$241),"FOLHA DE PESSOAL",IF(R155='Tabelas auxiliares'!$A$241,"CUSTEIO",IF(R155='Tabelas auxiliares'!$A$240,"INVESTIMENTO","ERRO - VERIFICAR"))))</f>
        <v/>
      </c>
      <c r="T155" s="46" t="str">
        <f t="shared" si="5"/>
        <v/>
      </c>
      <c r="Y155" s="55"/>
    </row>
    <row r="156" spans="18:25" x14ac:dyDescent="0.25">
      <c r="R156" s="33" t="str">
        <f t="shared" si="4"/>
        <v/>
      </c>
      <c r="S156" s="33" t="str">
        <f>IF(M156="","",IF(AND(M156&lt;&gt;'Tabelas auxiliares'!$B$240,M156&lt;&gt;'Tabelas auxiliares'!$B$241,M156&lt;&gt;'Tabelas auxiliares'!$C$240,M156&lt;&gt;'Tabelas auxiliares'!$C$241,M156&lt;&gt;'Tabelas auxiliares'!$D$240,M156&lt;&gt;'Tabelas auxiliares'!$D$241),"FOLHA DE PESSOAL",IF(R156='Tabelas auxiliares'!$A$241,"CUSTEIO",IF(R156='Tabelas auxiliares'!$A$240,"INVESTIMENTO","ERRO - VERIFICAR"))))</f>
        <v/>
      </c>
      <c r="T156" s="46" t="str">
        <f t="shared" si="5"/>
        <v/>
      </c>
      <c r="Y156" s="55"/>
    </row>
    <row r="157" spans="18:25" x14ac:dyDescent="0.25">
      <c r="R157" s="33" t="str">
        <f t="shared" si="4"/>
        <v/>
      </c>
      <c r="S157" s="33" t="str">
        <f>IF(M157="","",IF(AND(M157&lt;&gt;'Tabelas auxiliares'!$B$240,M157&lt;&gt;'Tabelas auxiliares'!$B$241,M157&lt;&gt;'Tabelas auxiliares'!$C$240,M157&lt;&gt;'Tabelas auxiliares'!$C$241,M157&lt;&gt;'Tabelas auxiliares'!$D$240,M157&lt;&gt;'Tabelas auxiliares'!$D$241),"FOLHA DE PESSOAL",IF(R157='Tabelas auxiliares'!$A$241,"CUSTEIO",IF(R157='Tabelas auxiliares'!$A$240,"INVESTIMENTO","ERRO - VERIFICAR"))))</f>
        <v/>
      </c>
      <c r="T157" s="46" t="str">
        <f t="shared" si="5"/>
        <v/>
      </c>
      <c r="Y157" s="55"/>
    </row>
    <row r="158" spans="18:25" x14ac:dyDescent="0.25">
      <c r="R158" s="33" t="str">
        <f t="shared" si="4"/>
        <v/>
      </c>
      <c r="S158" s="33" t="str">
        <f>IF(M158="","",IF(AND(M158&lt;&gt;'Tabelas auxiliares'!$B$240,M158&lt;&gt;'Tabelas auxiliares'!$B$241,M158&lt;&gt;'Tabelas auxiliares'!$C$240,M158&lt;&gt;'Tabelas auxiliares'!$C$241,M158&lt;&gt;'Tabelas auxiliares'!$D$240,M158&lt;&gt;'Tabelas auxiliares'!$D$241),"FOLHA DE PESSOAL",IF(R158='Tabelas auxiliares'!$A$241,"CUSTEIO",IF(R158='Tabelas auxiliares'!$A$240,"INVESTIMENTO","ERRO - VERIFICAR"))))</f>
        <v/>
      </c>
      <c r="T158" s="46" t="str">
        <f t="shared" si="5"/>
        <v/>
      </c>
      <c r="Y158" s="55"/>
    </row>
    <row r="159" spans="18:25" x14ac:dyDescent="0.25">
      <c r="R159" s="33" t="str">
        <f t="shared" si="4"/>
        <v/>
      </c>
      <c r="S159" s="33" t="str">
        <f>IF(M159="","",IF(AND(M159&lt;&gt;'Tabelas auxiliares'!$B$240,M159&lt;&gt;'Tabelas auxiliares'!$B$241,M159&lt;&gt;'Tabelas auxiliares'!$C$240,M159&lt;&gt;'Tabelas auxiliares'!$C$241,M159&lt;&gt;'Tabelas auxiliares'!$D$240,M159&lt;&gt;'Tabelas auxiliares'!$D$241),"FOLHA DE PESSOAL",IF(R159='Tabelas auxiliares'!$A$241,"CUSTEIO",IF(R159='Tabelas auxiliares'!$A$240,"INVESTIMENTO","ERRO - VERIFICAR"))))</f>
        <v/>
      </c>
      <c r="T159" s="46" t="str">
        <f t="shared" si="5"/>
        <v/>
      </c>
      <c r="Y159" s="55"/>
    </row>
    <row r="160" spans="18:25" x14ac:dyDescent="0.25">
      <c r="R160" s="33" t="str">
        <f t="shared" si="4"/>
        <v/>
      </c>
      <c r="S160" s="33" t="str">
        <f>IF(M160="","",IF(AND(M160&lt;&gt;'Tabelas auxiliares'!$B$240,M160&lt;&gt;'Tabelas auxiliares'!$B$241,M160&lt;&gt;'Tabelas auxiliares'!$C$240,M160&lt;&gt;'Tabelas auxiliares'!$C$241,M160&lt;&gt;'Tabelas auxiliares'!$D$240,M160&lt;&gt;'Tabelas auxiliares'!$D$241),"FOLHA DE PESSOAL",IF(R160='Tabelas auxiliares'!$A$241,"CUSTEIO",IF(R160='Tabelas auxiliares'!$A$240,"INVESTIMENTO","ERRO - VERIFICAR"))))</f>
        <v/>
      </c>
      <c r="T160" s="46" t="str">
        <f t="shared" si="5"/>
        <v/>
      </c>
      <c r="Y160" s="55"/>
    </row>
    <row r="161" spans="18:25" x14ac:dyDescent="0.25">
      <c r="R161" s="33" t="str">
        <f t="shared" si="4"/>
        <v/>
      </c>
      <c r="S161" s="33" t="str">
        <f>IF(M161="","",IF(AND(M161&lt;&gt;'Tabelas auxiliares'!$B$240,M161&lt;&gt;'Tabelas auxiliares'!$B$241,M161&lt;&gt;'Tabelas auxiliares'!$C$240,M161&lt;&gt;'Tabelas auxiliares'!$C$241,M161&lt;&gt;'Tabelas auxiliares'!$D$240,M161&lt;&gt;'Tabelas auxiliares'!$D$241),"FOLHA DE PESSOAL",IF(R161='Tabelas auxiliares'!$A$241,"CUSTEIO",IF(R161='Tabelas auxiliares'!$A$240,"INVESTIMENTO","ERRO - VERIFICAR"))))</f>
        <v/>
      </c>
      <c r="T161" s="46" t="str">
        <f t="shared" si="5"/>
        <v/>
      </c>
      <c r="Y161" s="55"/>
    </row>
    <row r="162" spans="18:25" x14ac:dyDescent="0.25">
      <c r="R162" s="33" t="str">
        <f t="shared" si="4"/>
        <v/>
      </c>
      <c r="S162" s="33" t="str">
        <f>IF(M162="","",IF(AND(M162&lt;&gt;'Tabelas auxiliares'!$B$240,M162&lt;&gt;'Tabelas auxiliares'!$B$241,M162&lt;&gt;'Tabelas auxiliares'!$C$240,M162&lt;&gt;'Tabelas auxiliares'!$C$241,M162&lt;&gt;'Tabelas auxiliares'!$D$240,M162&lt;&gt;'Tabelas auxiliares'!$D$241),"FOLHA DE PESSOAL",IF(R162='Tabelas auxiliares'!$A$241,"CUSTEIO",IF(R162='Tabelas auxiliares'!$A$240,"INVESTIMENTO","ERRO - VERIFICAR"))))</f>
        <v/>
      </c>
      <c r="T162" s="46" t="str">
        <f t="shared" si="5"/>
        <v/>
      </c>
      <c r="Y162" s="55"/>
    </row>
    <row r="163" spans="18:25" x14ac:dyDescent="0.25">
      <c r="R163" s="33" t="str">
        <f t="shared" si="4"/>
        <v/>
      </c>
      <c r="S163" s="33" t="str">
        <f>IF(M163="","",IF(AND(M163&lt;&gt;'Tabelas auxiliares'!$B$240,M163&lt;&gt;'Tabelas auxiliares'!$B$241,M163&lt;&gt;'Tabelas auxiliares'!$C$240,M163&lt;&gt;'Tabelas auxiliares'!$C$241,M163&lt;&gt;'Tabelas auxiliares'!$D$240,M163&lt;&gt;'Tabelas auxiliares'!$D$241),"FOLHA DE PESSOAL",IF(R163='Tabelas auxiliares'!$A$241,"CUSTEIO",IF(R163='Tabelas auxiliares'!$A$240,"INVESTIMENTO","ERRO - VERIFICAR"))))</f>
        <v/>
      </c>
      <c r="T163" s="46" t="str">
        <f t="shared" si="5"/>
        <v/>
      </c>
      <c r="Y163" s="55"/>
    </row>
    <row r="164" spans="18:25" x14ac:dyDescent="0.25">
      <c r="R164" s="33" t="str">
        <f t="shared" si="4"/>
        <v/>
      </c>
      <c r="S164" s="33" t="str">
        <f>IF(M164="","",IF(AND(M164&lt;&gt;'Tabelas auxiliares'!$B$240,M164&lt;&gt;'Tabelas auxiliares'!$B$241,M164&lt;&gt;'Tabelas auxiliares'!$C$240,M164&lt;&gt;'Tabelas auxiliares'!$C$241,M164&lt;&gt;'Tabelas auxiliares'!$D$240,M164&lt;&gt;'Tabelas auxiliares'!$D$241),"FOLHA DE PESSOAL",IF(R164='Tabelas auxiliares'!$A$241,"CUSTEIO",IF(R164='Tabelas auxiliares'!$A$240,"INVESTIMENTO","ERRO - VERIFICAR"))))</f>
        <v/>
      </c>
      <c r="T164" s="46" t="str">
        <f t="shared" si="5"/>
        <v/>
      </c>
      <c r="Y164" s="55"/>
    </row>
    <row r="165" spans="18:25" x14ac:dyDescent="0.25">
      <c r="R165" s="33" t="str">
        <f t="shared" si="4"/>
        <v/>
      </c>
      <c r="S165" s="33" t="str">
        <f>IF(M165="","",IF(AND(M165&lt;&gt;'Tabelas auxiliares'!$B$240,M165&lt;&gt;'Tabelas auxiliares'!$B$241,M165&lt;&gt;'Tabelas auxiliares'!$C$240,M165&lt;&gt;'Tabelas auxiliares'!$C$241,M165&lt;&gt;'Tabelas auxiliares'!$D$240,M165&lt;&gt;'Tabelas auxiliares'!$D$241),"FOLHA DE PESSOAL",IF(R165='Tabelas auxiliares'!$A$241,"CUSTEIO",IF(R165='Tabelas auxiliares'!$A$240,"INVESTIMENTO","ERRO - VERIFICAR"))))</f>
        <v/>
      </c>
      <c r="T165" s="46" t="str">
        <f t="shared" si="5"/>
        <v/>
      </c>
      <c r="Y165" s="55"/>
    </row>
    <row r="166" spans="18:25" x14ac:dyDescent="0.25">
      <c r="R166" s="33" t="str">
        <f t="shared" si="4"/>
        <v/>
      </c>
      <c r="S166" s="33" t="str">
        <f>IF(M166="","",IF(AND(M166&lt;&gt;'Tabelas auxiliares'!$B$240,M166&lt;&gt;'Tabelas auxiliares'!$B$241,M166&lt;&gt;'Tabelas auxiliares'!$C$240,M166&lt;&gt;'Tabelas auxiliares'!$C$241,M166&lt;&gt;'Tabelas auxiliares'!$D$240,M166&lt;&gt;'Tabelas auxiliares'!$D$241),"FOLHA DE PESSOAL",IF(R166='Tabelas auxiliares'!$A$241,"CUSTEIO",IF(R166='Tabelas auxiliares'!$A$240,"INVESTIMENTO","ERRO - VERIFICAR"))))</f>
        <v/>
      </c>
      <c r="T166" s="46" t="str">
        <f t="shared" si="5"/>
        <v/>
      </c>
      <c r="Y166" s="55"/>
    </row>
    <row r="167" spans="18:25" x14ac:dyDescent="0.25">
      <c r="R167" s="33" t="str">
        <f t="shared" si="4"/>
        <v/>
      </c>
      <c r="S167" s="33" t="str">
        <f>IF(M167="","",IF(AND(M167&lt;&gt;'Tabelas auxiliares'!$B$240,M167&lt;&gt;'Tabelas auxiliares'!$B$241,M167&lt;&gt;'Tabelas auxiliares'!$C$240,M167&lt;&gt;'Tabelas auxiliares'!$C$241,M167&lt;&gt;'Tabelas auxiliares'!$D$240,M167&lt;&gt;'Tabelas auxiliares'!$D$241),"FOLHA DE PESSOAL",IF(R167='Tabelas auxiliares'!$A$241,"CUSTEIO",IF(R167='Tabelas auxiliares'!$A$240,"INVESTIMENTO","ERRO - VERIFICAR"))))</f>
        <v/>
      </c>
      <c r="T167" s="46" t="str">
        <f t="shared" si="5"/>
        <v/>
      </c>
      <c r="Y167" s="55"/>
    </row>
    <row r="168" spans="18:25" x14ac:dyDescent="0.25">
      <c r="R168" s="33" t="str">
        <f t="shared" si="4"/>
        <v/>
      </c>
      <c r="S168" s="33" t="str">
        <f>IF(M168="","",IF(AND(M168&lt;&gt;'Tabelas auxiliares'!$B$240,M168&lt;&gt;'Tabelas auxiliares'!$B$241,M168&lt;&gt;'Tabelas auxiliares'!$C$240,M168&lt;&gt;'Tabelas auxiliares'!$C$241,M168&lt;&gt;'Tabelas auxiliares'!$D$240,M168&lt;&gt;'Tabelas auxiliares'!$D$241),"FOLHA DE PESSOAL",IF(R168='Tabelas auxiliares'!$A$241,"CUSTEIO",IF(R168='Tabelas auxiliares'!$A$240,"INVESTIMENTO","ERRO - VERIFICAR"))))</f>
        <v/>
      </c>
      <c r="T168" s="46" t="str">
        <f t="shared" si="5"/>
        <v/>
      </c>
      <c r="Y168" s="55"/>
    </row>
    <row r="169" spans="18:25" x14ac:dyDescent="0.25">
      <c r="R169" s="33" t="str">
        <f t="shared" si="4"/>
        <v/>
      </c>
      <c r="S169" s="33" t="str">
        <f>IF(M169="","",IF(AND(M169&lt;&gt;'Tabelas auxiliares'!$B$240,M169&lt;&gt;'Tabelas auxiliares'!$B$241,M169&lt;&gt;'Tabelas auxiliares'!$C$240,M169&lt;&gt;'Tabelas auxiliares'!$C$241,M169&lt;&gt;'Tabelas auxiliares'!$D$240,M169&lt;&gt;'Tabelas auxiliares'!$D$241),"FOLHA DE PESSOAL",IF(R169='Tabelas auxiliares'!$A$241,"CUSTEIO",IF(R169='Tabelas auxiliares'!$A$240,"INVESTIMENTO","ERRO - VERIFICAR"))))</f>
        <v/>
      </c>
      <c r="T169" s="46" t="str">
        <f t="shared" si="5"/>
        <v/>
      </c>
      <c r="Y169" s="55"/>
    </row>
    <row r="170" spans="18:25" x14ac:dyDescent="0.25">
      <c r="R170" s="33" t="str">
        <f t="shared" si="4"/>
        <v/>
      </c>
      <c r="S170" s="33" t="str">
        <f>IF(M170="","",IF(AND(M170&lt;&gt;'Tabelas auxiliares'!$B$240,M170&lt;&gt;'Tabelas auxiliares'!$B$241,M170&lt;&gt;'Tabelas auxiliares'!$C$240,M170&lt;&gt;'Tabelas auxiliares'!$C$241,M170&lt;&gt;'Tabelas auxiliares'!$D$240,M170&lt;&gt;'Tabelas auxiliares'!$D$241),"FOLHA DE PESSOAL",IF(R170='Tabelas auxiliares'!$A$241,"CUSTEIO",IF(R170='Tabelas auxiliares'!$A$240,"INVESTIMENTO","ERRO - VERIFICAR"))))</f>
        <v/>
      </c>
      <c r="T170" s="46" t="str">
        <f t="shared" si="5"/>
        <v/>
      </c>
      <c r="Y170" s="55"/>
    </row>
    <row r="171" spans="18:25" x14ac:dyDescent="0.25">
      <c r="R171" s="33" t="str">
        <f t="shared" si="4"/>
        <v/>
      </c>
      <c r="S171" s="33" t="str">
        <f>IF(M171="","",IF(AND(M171&lt;&gt;'Tabelas auxiliares'!$B$240,M171&lt;&gt;'Tabelas auxiliares'!$B$241,M171&lt;&gt;'Tabelas auxiliares'!$C$240,M171&lt;&gt;'Tabelas auxiliares'!$C$241,M171&lt;&gt;'Tabelas auxiliares'!$D$240,M171&lt;&gt;'Tabelas auxiliares'!$D$241),"FOLHA DE PESSOAL",IF(R171='Tabelas auxiliares'!$A$241,"CUSTEIO",IF(R171='Tabelas auxiliares'!$A$240,"INVESTIMENTO","ERRO - VERIFICAR"))))</f>
        <v/>
      </c>
      <c r="T171" s="46" t="str">
        <f t="shared" si="5"/>
        <v/>
      </c>
      <c r="Y171" s="55"/>
    </row>
    <row r="172" spans="18:25" x14ac:dyDescent="0.25">
      <c r="R172" s="33" t="str">
        <f t="shared" si="4"/>
        <v/>
      </c>
      <c r="S172" s="33" t="str">
        <f>IF(M172="","",IF(AND(M172&lt;&gt;'Tabelas auxiliares'!$B$240,M172&lt;&gt;'Tabelas auxiliares'!$B$241,M172&lt;&gt;'Tabelas auxiliares'!$C$240,M172&lt;&gt;'Tabelas auxiliares'!$C$241,M172&lt;&gt;'Tabelas auxiliares'!$D$240,M172&lt;&gt;'Tabelas auxiliares'!$D$241),"FOLHA DE PESSOAL",IF(R172='Tabelas auxiliares'!$A$241,"CUSTEIO",IF(R172='Tabelas auxiliares'!$A$240,"INVESTIMENTO","ERRO - VERIFICAR"))))</f>
        <v/>
      </c>
      <c r="T172" s="46" t="str">
        <f t="shared" si="5"/>
        <v/>
      </c>
      <c r="Y172" s="55"/>
    </row>
    <row r="173" spans="18:25" x14ac:dyDescent="0.25">
      <c r="R173" s="33" t="str">
        <f t="shared" si="4"/>
        <v/>
      </c>
      <c r="S173" s="33" t="str">
        <f>IF(M173="","",IF(AND(M173&lt;&gt;'Tabelas auxiliares'!$B$240,M173&lt;&gt;'Tabelas auxiliares'!$B$241,M173&lt;&gt;'Tabelas auxiliares'!$C$240,M173&lt;&gt;'Tabelas auxiliares'!$C$241,M173&lt;&gt;'Tabelas auxiliares'!$D$240,M173&lt;&gt;'Tabelas auxiliares'!$D$241),"FOLHA DE PESSOAL",IF(R173='Tabelas auxiliares'!$A$241,"CUSTEIO",IF(R173='Tabelas auxiliares'!$A$240,"INVESTIMENTO","ERRO - VERIFICAR"))))</f>
        <v/>
      </c>
      <c r="T173" s="46" t="str">
        <f t="shared" si="5"/>
        <v/>
      </c>
      <c r="Y173" s="55"/>
    </row>
    <row r="174" spans="18:25" x14ac:dyDescent="0.25">
      <c r="R174" s="33" t="str">
        <f t="shared" si="4"/>
        <v/>
      </c>
      <c r="S174" s="33" t="str">
        <f>IF(M174="","",IF(AND(M174&lt;&gt;'Tabelas auxiliares'!$B$240,M174&lt;&gt;'Tabelas auxiliares'!$B$241,M174&lt;&gt;'Tabelas auxiliares'!$C$240,M174&lt;&gt;'Tabelas auxiliares'!$C$241,M174&lt;&gt;'Tabelas auxiliares'!$D$240,M174&lt;&gt;'Tabelas auxiliares'!$D$241),"FOLHA DE PESSOAL",IF(R174='Tabelas auxiliares'!$A$241,"CUSTEIO",IF(R174='Tabelas auxiliares'!$A$240,"INVESTIMENTO","ERRO - VERIFICAR"))))</f>
        <v/>
      </c>
      <c r="T174" s="46" t="str">
        <f t="shared" si="5"/>
        <v/>
      </c>
      <c r="Y174" s="55"/>
    </row>
    <row r="175" spans="18:25" x14ac:dyDescent="0.25">
      <c r="R175" s="33" t="str">
        <f t="shared" si="4"/>
        <v/>
      </c>
      <c r="S175" s="33" t="str">
        <f>IF(M175="","",IF(AND(M175&lt;&gt;'Tabelas auxiliares'!$B$240,M175&lt;&gt;'Tabelas auxiliares'!$B$241,M175&lt;&gt;'Tabelas auxiliares'!$C$240,M175&lt;&gt;'Tabelas auxiliares'!$C$241,M175&lt;&gt;'Tabelas auxiliares'!$D$240,M175&lt;&gt;'Tabelas auxiliares'!$D$241),"FOLHA DE PESSOAL",IF(R175='Tabelas auxiliares'!$A$241,"CUSTEIO",IF(R175='Tabelas auxiliares'!$A$240,"INVESTIMENTO","ERRO - VERIFICAR"))))</f>
        <v/>
      </c>
      <c r="T175" s="46" t="str">
        <f t="shared" si="5"/>
        <v/>
      </c>
      <c r="Y175" s="55"/>
    </row>
    <row r="176" spans="18:25" x14ac:dyDescent="0.25">
      <c r="R176" s="33" t="str">
        <f t="shared" si="4"/>
        <v/>
      </c>
      <c r="S176" s="33" t="str">
        <f>IF(M176="","",IF(AND(M176&lt;&gt;'Tabelas auxiliares'!$B$240,M176&lt;&gt;'Tabelas auxiliares'!$B$241,M176&lt;&gt;'Tabelas auxiliares'!$C$240,M176&lt;&gt;'Tabelas auxiliares'!$C$241,M176&lt;&gt;'Tabelas auxiliares'!$D$240,M176&lt;&gt;'Tabelas auxiliares'!$D$241),"FOLHA DE PESSOAL",IF(R176='Tabelas auxiliares'!$A$241,"CUSTEIO",IF(R176='Tabelas auxiliares'!$A$240,"INVESTIMENTO","ERRO - VERIFICAR"))))</f>
        <v/>
      </c>
      <c r="T176" s="46" t="str">
        <f t="shared" si="5"/>
        <v/>
      </c>
      <c r="Y176" s="55"/>
    </row>
    <row r="177" spans="18:25" x14ac:dyDescent="0.25">
      <c r="R177" s="33" t="str">
        <f t="shared" si="4"/>
        <v/>
      </c>
      <c r="S177" s="33" t="str">
        <f>IF(M177="","",IF(AND(M177&lt;&gt;'Tabelas auxiliares'!$B$240,M177&lt;&gt;'Tabelas auxiliares'!$B$241,M177&lt;&gt;'Tabelas auxiliares'!$C$240,M177&lt;&gt;'Tabelas auxiliares'!$C$241,M177&lt;&gt;'Tabelas auxiliares'!$D$240,M177&lt;&gt;'Tabelas auxiliares'!$D$241),"FOLHA DE PESSOAL",IF(R177='Tabelas auxiliares'!$A$241,"CUSTEIO",IF(R177='Tabelas auxiliares'!$A$240,"INVESTIMENTO","ERRO - VERIFICAR"))))</f>
        <v/>
      </c>
      <c r="T177" s="46" t="str">
        <f t="shared" si="5"/>
        <v/>
      </c>
      <c r="Y177" s="55"/>
    </row>
    <row r="178" spans="18:25" x14ac:dyDescent="0.25">
      <c r="R178" s="33" t="str">
        <f t="shared" si="4"/>
        <v/>
      </c>
      <c r="S178" s="33" t="str">
        <f>IF(M178="","",IF(AND(M178&lt;&gt;'Tabelas auxiliares'!$B$240,M178&lt;&gt;'Tabelas auxiliares'!$B$241,M178&lt;&gt;'Tabelas auxiliares'!$C$240,M178&lt;&gt;'Tabelas auxiliares'!$C$241,M178&lt;&gt;'Tabelas auxiliares'!$D$240,M178&lt;&gt;'Tabelas auxiliares'!$D$241),"FOLHA DE PESSOAL",IF(R178='Tabelas auxiliares'!$A$241,"CUSTEIO",IF(R178='Tabelas auxiliares'!$A$240,"INVESTIMENTO","ERRO - VERIFICAR"))))</f>
        <v/>
      </c>
      <c r="T178" s="46" t="str">
        <f t="shared" si="5"/>
        <v/>
      </c>
      <c r="Y178" s="55"/>
    </row>
    <row r="179" spans="18:25" x14ac:dyDescent="0.25">
      <c r="R179" s="33" t="str">
        <f t="shared" si="4"/>
        <v/>
      </c>
      <c r="S179" s="33" t="str">
        <f>IF(M179="","",IF(AND(M179&lt;&gt;'Tabelas auxiliares'!$B$240,M179&lt;&gt;'Tabelas auxiliares'!$B$241,M179&lt;&gt;'Tabelas auxiliares'!$C$240,M179&lt;&gt;'Tabelas auxiliares'!$C$241,M179&lt;&gt;'Tabelas auxiliares'!$D$240,M179&lt;&gt;'Tabelas auxiliares'!$D$241),"FOLHA DE PESSOAL",IF(R179='Tabelas auxiliares'!$A$241,"CUSTEIO",IF(R179='Tabelas auxiliares'!$A$240,"INVESTIMENTO","ERRO - VERIFICAR"))))</f>
        <v/>
      </c>
      <c r="T179" s="46" t="str">
        <f t="shared" si="5"/>
        <v/>
      </c>
      <c r="Y179" s="55"/>
    </row>
    <row r="180" spans="18:25" x14ac:dyDescent="0.25">
      <c r="R180" s="33" t="str">
        <f t="shared" si="4"/>
        <v/>
      </c>
      <c r="S180" s="33" t="str">
        <f>IF(M180="","",IF(AND(M180&lt;&gt;'Tabelas auxiliares'!$B$240,M180&lt;&gt;'Tabelas auxiliares'!$B$241,M180&lt;&gt;'Tabelas auxiliares'!$C$240,M180&lt;&gt;'Tabelas auxiliares'!$C$241,M180&lt;&gt;'Tabelas auxiliares'!$D$240,M180&lt;&gt;'Tabelas auxiliares'!$D$241),"FOLHA DE PESSOAL",IF(R180='Tabelas auxiliares'!$A$241,"CUSTEIO",IF(R180='Tabelas auxiliares'!$A$240,"INVESTIMENTO","ERRO - VERIFICAR"))))</f>
        <v/>
      </c>
      <c r="T180" s="46" t="str">
        <f t="shared" si="5"/>
        <v/>
      </c>
      <c r="Y180" s="55"/>
    </row>
    <row r="181" spans="18:25" x14ac:dyDescent="0.25">
      <c r="R181" s="33" t="str">
        <f t="shared" si="4"/>
        <v/>
      </c>
      <c r="S181" s="33" t="str">
        <f>IF(M181="","",IF(AND(M181&lt;&gt;'Tabelas auxiliares'!$B$240,M181&lt;&gt;'Tabelas auxiliares'!$B$241,M181&lt;&gt;'Tabelas auxiliares'!$C$240,M181&lt;&gt;'Tabelas auxiliares'!$C$241,M181&lt;&gt;'Tabelas auxiliares'!$D$240,M181&lt;&gt;'Tabelas auxiliares'!$D$241),"FOLHA DE PESSOAL",IF(R181='Tabelas auxiliares'!$A$241,"CUSTEIO",IF(R181='Tabelas auxiliares'!$A$240,"INVESTIMENTO","ERRO - VERIFICAR"))))</f>
        <v/>
      </c>
      <c r="T181" s="46" t="str">
        <f t="shared" si="5"/>
        <v/>
      </c>
      <c r="Y181" s="55"/>
    </row>
    <row r="182" spans="18:25" x14ac:dyDescent="0.25">
      <c r="R182" s="33" t="str">
        <f t="shared" si="4"/>
        <v/>
      </c>
      <c r="S182" s="33" t="str">
        <f>IF(M182="","",IF(AND(M182&lt;&gt;'Tabelas auxiliares'!$B$240,M182&lt;&gt;'Tabelas auxiliares'!$B$241,M182&lt;&gt;'Tabelas auxiliares'!$C$240,M182&lt;&gt;'Tabelas auxiliares'!$C$241,M182&lt;&gt;'Tabelas auxiliares'!$D$240,M182&lt;&gt;'Tabelas auxiliares'!$D$241),"FOLHA DE PESSOAL",IF(R182='Tabelas auxiliares'!$A$241,"CUSTEIO",IF(R182='Tabelas auxiliares'!$A$240,"INVESTIMENTO","ERRO - VERIFICAR"))))</f>
        <v/>
      </c>
      <c r="T182" s="46" t="str">
        <f t="shared" si="5"/>
        <v/>
      </c>
      <c r="Y182" s="55"/>
    </row>
    <row r="183" spans="18:25" x14ac:dyDescent="0.25">
      <c r="R183" s="33" t="str">
        <f t="shared" si="4"/>
        <v/>
      </c>
      <c r="S183" s="33" t="str">
        <f>IF(M183="","",IF(AND(M183&lt;&gt;'Tabelas auxiliares'!$B$240,M183&lt;&gt;'Tabelas auxiliares'!$B$241,M183&lt;&gt;'Tabelas auxiliares'!$C$240,M183&lt;&gt;'Tabelas auxiliares'!$C$241,M183&lt;&gt;'Tabelas auxiliares'!$D$240,M183&lt;&gt;'Tabelas auxiliares'!$D$241),"FOLHA DE PESSOAL",IF(R183='Tabelas auxiliares'!$A$241,"CUSTEIO",IF(R183='Tabelas auxiliares'!$A$240,"INVESTIMENTO","ERRO - VERIFICAR"))))</f>
        <v/>
      </c>
      <c r="T183" s="46" t="str">
        <f t="shared" si="5"/>
        <v/>
      </c>
      <c r="Y183" s="55"/>
    </row>
    <row r="184" spans="18:25" x14ac:dyDescent="0.25">
      <c r="R184" s="33" t="str">
        <f t="shared" si="4"/>
        <v/>
      </c>
      <c r="S184" s="33" t="str">
        <f>IF(M184="","",IF(AND(M184&lt;&gt;'Tabelas auxiliares'!$B$240,M184&lt;&gt;'Tabelas auxiliares'!$B$241,M184&lt;&gt;'Tabelas auxiliares'!$C$240,M184&lt;&gt;'Tabelas auxiliares'!$C$241,M184&lt;&gt;'Tabelas auxiliares'!$D$240,M184&lt;&gt;'Tabelas auxiliares'!$D$241),"FOLHA DE PESSOAL",IF(R184='Tabelas auxiliares'!$A$241,"CUSTEIO",IF(R184='Tabelas auxiliares'!$A$240,"INVESTIMENTO","ERRO - VERIFICAR"))))</f>
        <v/>
      </c>
      <c r="T184" s="46" t="str">
        <f t="shared" si="5"/>
        <v/>
      </c>
      <c r="Y184" s="55"/>
    </row>
    <row r="185" spans="18:25" x14ac:dyDescent="0.25">
      <c r="R185" s="33" t="str">
        <f t="shared" si="4"/>
        <v/>
      </c>
      <c r="S185" s="33" t="str">
        <f>IF(M185="","",IF(AND(M185&lt;&gt;'Tabelas auxiliares'!$B$240,M185&lt;&gt;'Tabelas auxiliares'!$B$241,M185&lt;&gt;'Tabelas auxiliares'!$C$240,M185&lt;&gt;'Tabelas auxiliares'!$C$241,M185&lt;&gt;'Tabelas auxiliares'!$D$240,M185&lt;&gt;'Tabelas auxiliares'!$D$241),"FOLHA DE PESSOAL",IF(R185='Tabelas auxiliares'!$A$241,"CUSTEIO",IF(R185='Tabelas auxiliares'!$A$240,"INVESTIMENTO","ERRO - VERIFICAR"))))</f>
        <v/>
      </c>
      <c r="T185" s="46" t="str">
        <f t="shared" si="5"/>
        <v/>
      </c>
      <c r="Y185" s="55"/>
    </row>
    <row r="186" spans="18:25" x14ac:dyDescent="0.25">
      <c r="R186" s="33" t="str">
        <f t="shared" si="4"/>
        <v/>
      </c>
      <c r="S186" s="33" t="str">
        <f>IF(M186="","",IF(AND(M186&lt;&gt;'Tabelas auxiliares'!$B$240,M186&lt;&gt;'Tabelas auxiliares'!$B$241,M186&lt;&gt;'Tabelas auxiliares'!$C$240,M186&lt;&gt;'Tabelas auxiliares'!$C$241,M186&lt;&gt;'Tabelas auxiliares'!$D$240,M186&lt;&gt;'Tabelas auxiliares'!$D$241),"FOLHA DE PESSOAL",IF(R186='Tabelas auxiliares'!$A$241,"CUSTEIO",IF(R186='Tabelas auxiliares'!$A$240,"INVESTIMENTO","ERRO - VERIFICAR"))))</f>
        <v/>
      </c>
      <c r="T186" s="46" t="str">
        <f t="shared" si="5"/>
        <v/>
      </c>
      <c r="Y186" s="55"/>
    </row>
    <row r="187" spans="18:25" x14ac:dyDescent="0.25">
      <c r="R187" s="33" t="str">
        <f t="shared" si="4"/>
        <v/>
      </c>
      <c r="S187" s="33" t="str">
        <f>IF(M187="","",IF(AND(M187&lt;&gt;'Tabelas auxiliares'!$B$240,M187&lt;&gt;'Tabelas auxiliares'!$B$241,M187&lt;&gt;'Tabelas auxiliares'!$C$240,M187&lt;&gt;'Tabelas auxiliares'!$C$241,M187&lt;&gt;'Tabelas auxiliares'!$D$240,M187&lt;&gt;'Tabelas auxiliares'!$D$241),"FOLHA DE PESSOAL",IF(R187='Tabelas auxiliares'!$A$241,"CUSTEIO",IF(R187='Tabelas auxiliares'!$A$240,"INVESTIMENTO","ERRO - VERIFICAR"))))</f>
        <v/>
      </c>
      <c r="T187" s="46" t="str">
        <f t="shared" si="5"/>
        <v/>
      </c>
      <c r="Y187" s="55"/>
    </row>
    <row r="188" spans="18:25" x14ac:dyDescent="0.25">
      <c r="R188" s="33" t="str">
        <f t="shared" si="4"/>
        <v/>
      </c>
      <c r="S188" s="33" t="str">
        <f>IF(M188="","",IF(AND(M188&lt;&gt;'Tabelas auxiliares'!$B$240,M188&lt;&gt;'Tabelas auxiliares'!$B$241,M188&lt;&gt;'Tabelas auxiliares'!$C$240,M188&lt;&gt;'Tabelas auxiliares'!$C$241,M188&lt;&gt;'Tabelas auxiliares'!$D$240,M188&lt;&gt;'Tabelas auxiliares'!$D$241),"FOLHA DE PESSOAL",IF(R188='Tabelas auxiliares'!$A$241,"CUSTEIO",IF(R188='Tabelas auxiliares'!$A$240,"INVESTIMENTO","ERRO - VERIFICAR"))))</f>
        <v/>
      </c>
      <c r="T188" s="46" t="str">
        <f t="shared" si="5"/>
        <v/>
      </c>
      <c r="Y188" s="55"/>
    </row>
    <row r="189" spans="18:25" x14ac:dyDescent="0.25">
      <c r="R189" s="33" t="str">
        <f t="shared" si="4"/>
        <v/>
      </c>
      <c r="S189" s="33" t="str">
        <f>IF(M189="","",IF(AND(M189&lt;&gt;'Tabelas auxiliares'!$B$240,M189&lt;&gt;'Tabelas auxiliares'!$B$241,M189&lt;&gt;'Tabelas auxiliares'!$C$240,M189&lt;&gt;'Tabelas auxiliares'!$C$241,M189&lt;&gt;'Tabelas auxiliares'!$D$240,M189&lt;&gt;'Tabelas auxiliares'!$D$241),"FOLHA DE PESSOAL",IF(R189='Tabelas auxiliares'!$A$241,"CUSTEIO",IF(R189='Tabelas auxiliares'!$A$240,"INVESTIMENTO","ERRO - VERIFICAR"))))</f>
        <v/>
      </c>
      <c r="T189" s="46" t="str">
        <f t="shared" si="5"/>
        <v/>
      </c>
      <c r="Y189" s="55"/>
    </row>
    <row r="190" spans="18:25" x14ac:dyDescent="0.25">
      <c r="R190" s="33" t="str">
        <f t="shared" si="4"/>
        <v/>
      </c>
      <c r="S190" s="33" t="str">
        <f>IF(M190="","",IF(AND(M190&lt;&gt;'Tabelas auxiliares'!$B$240,M190&lt;&gt;'Tabelas auxiliares'!$B$241,M190&lt;&gt;'Tabelas auxiliares'!$C$240,M190&lt;&gt;'Tabelas auxiliares'!$C$241,M190&lt;&gt;'Tabelas auxiliares'!$D$240,M190&lt;&gt;'Tabelas auxiliares'!$D$241),"FOLHA DE PESSOAL",IF(R190='Tabelas auxiliares'!$A$241,"CUSTEIO",IF(R190='Tabelas auxiliares'!$A$240,"INVESTIMENTO","ERRO - VERIFICAR"))))</f>
        <v/>
      </c>
      <c r="T190" s="46" t="str">
        <f t="shared" si="5"/>
        <v/>
      </c>
      <c r="Y190" s="55"/>
    </row>
    <row r="191" spans="18:25" x14ac:dyDescent="0.25">
      <c r="R191" s="33" t="str">
        <f t="shared" si="4"/>
        <v/>
      </c>
      <c r="S191" s="33" t="str">
        <f>IF(M191="","",IF(AND(M191&lt;&gt;'Tabelas auxiliares'!$B$240,M191&lt;&gt;'Tabelas auxiliares'!$B$241,M191&lt;&gt;'Tabelas auxiliares'!$C$240,M191&lt;&gt;'Tabelas auxiliares'!$C$241,M191&lt;&gt;'Tabelas auxiliares'!$D$240,M191&lt;&gt;'Tabelas auxiliares'!$D$241),"FOLHA DE PESSOAL",IF(R191='Tabelas auxiliares'!$A$241,"CUSTEIO",IF(R191='Tabelas auxiliares'!$A$240,"INVESTIMENTO","ERRO - VERIFICAR"))))</f>
        <v/>
      </c>
      <c r="T191" s="46" t="str">
        <f t="shared" si="5"/>
        <v/>
      </c>
      <c r="Y191" s="55"/>
    </row>
    <row r="192" spans="18:25" x14ac:dyDescent="0.25">
      <c r="R192" s="33" t="str">
        <f t="shared" si="4"/>
        <v/>
      </c>
      <c r="S192" s="33" t="str">
        <f>IF(M192="","",IF(AND(M192&lt;&gt;'Tabelas auxiliares'!$B$240,M192&lt;&gt;'Tabelas auxiliares'!$B$241,M192&lt;&gt;'Tabelas auxiliares'!$C$240,M192&lt;&gt;'Tabelas auxiliares'!$C$241,M192&lt;&gt;'Tabelas auxiliares'!$D$240,M192&lt;&gt;'Tabelas auxiliares'!$D$241),"FOLHA DE PESSOAL",IF(R192='Tabelas auxiliares'!$A$241,"CUSTEIO",IF(R192='Tabelas auxiliares'!$A$240,"INVESTIMENTO","ERRO - VERIFICAR"))))</f>
        <v/>
      </c>
      <c r="T192" s="46" t="str">
        <f t="shared" si="5"/>
        <v/>
      </c>
      <c r="Y192" s="55"/>
    </row>
    <row r="193" spans="18:25" x14ac:dyDescent="0.25">
      <c r="R193" s="33" t="str">
        <f t="shared" si="4"/>
        <v/>
      </c>
      <c r="S193" s="33" t="str">
        <f>IF(M193="","",IF(AND(M193&lt;&gt;'Tabelas auxiliares'!$B$240,M193&lt;&gt;'Tabelas auxiliares'!$B$241,M193&lt;&gt;'Tabelas auxiliares'!$C$240,M193&lt;&gt;'Tabelas auxiliares'!$C$241,M193&lt;&gt;'Tabelas auxiliares'!$D$240,M193&lt;&gt;'Tabelas auxiliares'!$D$241),"FOLHA DE PESSOAL",IF(R193='Tabelas auxiliares'!$A$241,"CUSTEIO",IF(R193='Tabelas auxiliares'!$A$240,"INVESTIMENTO","ERRO - VERIFICAR"))))</f>
        <v/>
      </c>
      <c r="T193" s="46" t="str">
        <f t="shared" si="5"/>
        <v/>
      </c>
      <c r="Y193" s="55"/>
    </row>
    <row r="194" spans="18:25" x14ac:dyDescent="0.25">
      <c r="R194" s="33" t="str">
        <f t="shared" si="4"/>
        <v/>
      </c>
      <c r="S194" s="33" t="str">
        <f>IF(M194="","",IF(AND(M194&lt;&gt;'Tabelas auxiliares'!$B$240,M194&lt;&gt;'Tabelas auxiliares'!$B$241,M194&lt;&gt;'Tabelas auxiliares'!$C$240,M194&lt;&gt;'Tabelas auxiliares'!$C$241,M194&lt;&gt;'Tabelas auxiliares'!$D$240,M194&lt;&gt;'Tabelas auxiliares'!$D$241),"FOLHA DE PESSOAL",IF(R194='Tabelas auxiliares'!$A$241,"CUSTEIO",IF(R194='Tabelas auxiliares'!$A$240,"INVESTIMENTO","ERRO - VERIFICAR"))))</f>
        <v/>
      </c>
      <c r="T194" s="46" t="str">
        <f t="shared" si="5"/>
        <v/>
      </c>
      <c r="Y194" s="55"/>
    </row>
    <row r="195" spans="18:25" x14ac:dyDescent="0.25">
      <c r="R195" s="33" t="str">
        <f t="shared" si="4"/>
        <v/>
      </c>
      <c r="S195" s="33" t="str">
        <f>IF(M195="","",IF(AND(M195&lt;&gt;'Tabelas auxiliares'!$B$240,M195&lt;&gt;'Tabelas auxiliares'!$B$241,M195&lt;&gt;'Tabelas auxiliares'!$C$240,M195&lt;&gt;'Tabelas auxiliares'!$C$241,M195&lt;&gt;'Tabelas auxiliares'!$D$240,M195&lt;&gt;'Tabelas auxiliares'!$D$241),"FOLHA DE PESSOAL",IF(R195='Tabelas auxiliares'!$A$241,"CUSTEIO",IF(R195='Tabelas auxiliares'!$A$240,"INVESTIMENTO","ERRO - VERIFICAR"))))</f>
        <v/>
      </c>
      <c r="T195" s="46" t="str">
        <f t="shared" si="5"/>
        <v/>
      </c>
      <c r="Y195" s="55"/>
    </row>
    <row r="196" spans="18:25" x14ac:dyDescent="0.25">
      <c r="R196" s="33" t="str">
        <f t="shared" ref="R196:R259" si="6">LEFT(O196,1)</f>
        <v/>
      </c>
      <c r="S196" s="33" t="str">
        <f>IF(M196="","",IF(AND(M196&lt;&gt;'Tabelas auxiliares'!$B$240,M196&lt;&gt;'Tabelas auxiliares'!$B$241,M196&lt;&gt;'Tabelas auxiliares'!$C$240,M196&lt;&gt;'Tabelas auxiliares'!$C$241,M196&lt;&gt;'Tabelas auxiliares'!$D$240,M196&lt;&gt;'Tabelas auxiliares'!$D$241),"FOLHA DE PESSOAL",IF(R196='Tabelas auxiliares'!$A$241,"CUSTEIO",IF(R196='Tabelas auxiliares'!$A$240,"INVESTIMENTO","ERRO - VERIFICAR"))))</f>
        <v/>
      </c>
      <c r="T196" s="46" t="str">
        <f t="shared" ref="T196:T259" si="7">IF(SUM(U196:Y196)=0,"",SUM(U196:Y196))</f>
        <v/>
      </c>
      <c r="Y196" s="55"/>
    </row>
    <row r="197" spans="18:25" x14ac:dyDescent="0.25">
      <c r="R197" s="33" t="str">
        <f t="shared" si="6"/>
        <v/>
      </c>
      <c r="S197" s="33" t="str">
        <f>IF(M197="","",IF(AND(M197&lt;&gt;'Tabelas auxiliares'!$B$240,M197&lt;&gt;'Tabelas auxiliares'!$B$241,M197&lt;&gt;'Tabelas auxiliares'!$C$240,M197&lt;&gt;'Tabelas auxiliares'!$C$241,M197&lt;&gt;'Tabelas auxiliares'!$D$240,M197&lt;&gt;'Tabelas auxiliares'!$D$241),"FOLHA DE PESSOAL",IF(R197='Tabelas auxiliares'!$A$241,"CUSTEIO",IF(R197='Tabelas auxiliares'!$A$240,"INVESTIMENTO","ERRO - VERIFICAR"))))</f>
        <v/>
      </c>
      <c r="T197" s="46" t="str">
        <f t="shared" si="7"/>
        <v/>
      </c>
      <c r="Y197" s="55"/>
    </row>
    <row r="198" spans="18:25" x14ac:dyDescent="0.25">
      <c r="R198" s="33" t="str">
        <f t="shared" si="6"/>
        <v/>
      </c>
      <c r="S198" s="33" t="str">
        <f>IF(M198="","",IF(AND(M198&lt;&gt;'Tabelas auxiliares'!$B$240,M198&lt;&gt;'Tabelas auxiliares'!$B$241,M198&lt;&gt;'Tabelas auxiliares'!$C$240,M198&lt;&gt;'Tabelas auxiliares'!$C$241,M198&lt;&gt;'Tabelas auxiliares'!$D$240,M198&lt;&gt;'Tabelas auxiliares'!$D$241),"FOLHA DE PESSOAL",IF(R198='Tabelas auxiliares'!$A$241,"CUSTEIO",IF(R198='Tabelas auxiliares'!$A$240,"INVESTIMENTO","ERRO - VERIFICAR"))))</f>
        <v/>
      </c>
      <c r="T198" s="46" t="str">
        <f t="shared" si="7"/>
        <v/>
      </c>
      <c r="Y198" s="55"/>
    </row>
    <row r="199" spans="18:25" x14ac:dyDescent="0.25">
      <c r="R199" s="33" t="str">
        <f t="shared" si="6"/>
        <v/>
      </c>
      <c r="S199" s="33" t="str">
        <f>IF(M199="","",IF(AND(M199&lt;&gt;'Tabelas auxiliares'!$B$240,M199&lt;&gt;'Tabelas auxiliares'!$B$241,M199&lt;&gt;'Tabelas auxiliares'!$C$240,M199&lt;&gt;'Tabelas auxiliares'!$C$241,M199&lt;&gt;'Tabelas auxiliares'!$D$240,M199&lt;&gt;'Tabelas auxiliares'!$D$241),"FOLHA DE PESSOAL",IF(R199='Tabelas auxiliares'!$A$241,"CUSTEIO",IF(R199='Tabelas auxiliares'!$A$240,"INVESTIMENTO","ERRO - VERIFICAR"))))</f>
        <v/>
      </c>
      <c r="T199" s="46" t="str">
        <f t="shared" si="7"/>
        <v/>
      </c>
      <c r="Y199" s="55"/>
    </row>
    <row r="200" spans="18:25" x14ac:dyDescent="0.25">
      <c r="R200" s="33" t="str">
        <f t="shared" si="6"/>
        <v/>
      </c>
      <c r="S200" s="33" t="str">
        <f>IF(M200="","",IF(AND(M200&lt;&gt;'Tabelas auxiliares'!$B$240,M200&lt;&gt;'Tabelas auxiliares'!$B$241,M200&lt;&gt;'Tabelas auxiliares'!$C$240,M200&lt;&gt;'Tabelas auxiliares'!$C$241,M200&lt;&gt;'Tabelas auxiliares'!$D$240,M200&lt;&gt;'Tabelas auxiliares'!$D$241),"FOLHA DE PESSOAL",IF(R200='Tabelas auxiliares'!$A$241,"CUSTEIO",IF(R200='Tabelas auxiliares'!$A$240,"INVESTIMENTO","ERRO - VERIFICAR"))))</f>
        <v/>
      </c>
      <c r="T200" s="46" t="str">
        <f t="shared" si="7"/>
        <v/>
      </c>
      <c r="Y200" s="55"/>
    </row>
    <row r="201" spans="18:25" x14ac:dyDescent="0.25">
      <c r="R201" s="33" t="str">
        <f t="shared" si="6"/>
        <v/>
      </c>
      <c r="S201" s="33" t="str">
        <f>IF(M201="","",IF(AND(M201&lt;&gt;'Tabelas auxiliares'!$B$240,M201&lt;&gt;'Tabelas auxiliares'!$B$241,M201&lt;&gt;'Tabelas auxiliares'!$C$240,M201&lt;&gt;'Tabelas auxiliares'!$C$241,M201&lt;&gt;'Tabelas auxiliares'!$D$240,M201&lt;&gt;'Tabelas auxiliares'!$D$241),"FOLHA DE PESSOAL",IF(R201='Tabelas auxiliares'!$A$241,"CUSTEIO",IF(R201='Tabelas auxiliares'!$A$240,"INVESTIMENTO","ERRO - VERIFICAR"))))</f>
        <v/>
      </c>
      <c r="T201" s="46" t="str">
        <f t="shared" si="7"/>
        <v/>
      </c>
      <c r="Y201" s="55"/>
    </row>
    <row r="202" spans="18:25" x14ac:dyDescent="0.25">
      <c r="R202" s="33" t="str">
        <f t="shared" si="6"/>
        <v/>
      </c>
      <c r="S202" s="33" t="str">
        <f>IF(M202="","",IF(AND(M202&lt;&gt;'Tabelas auxiliares'!$B$240,M202&lt;&gt;'Tabelas auxiliares'!$B$241,M202&lt;&gt;'Tabelas auxiliares'!$C$240,M202&lt;&gt;'Tabelas auxiliares'!$C$241,M202&lt;&gt;'Tabelas auxiliares'!$D$240,M202&lt;&gt;'Tabelas auxiliares'!$D$241),"FOLHA DE PESSOAL",IF(R202='Tabelas auxiliares'!$A$241,"CUSTEIO",IF(R202='Tabelas auxiliares'!$A$240,"INVESTIMENTO","ERRO - VERIFICAR"))))</f>
        <v/>
      </c>
      <c r="T202" s="46" t="str">
        <f t="shared" si="7"/>
        <v/>
      </c>
      <c r="Y202" s="55"/>
    </row>
    <row r="203" spans="18:25" x14ac:dyDescent="0.25">
      <c r="R203" s="33" t="str">
        <f t="shared" si="6"/>
        <v/>
      </c>
      <c r="S203" s="33" t="str">
        <f>IF(M203="","",IF(AND(M203&lt;&gt;'Tabelas auxiliares'!$B$240,M203&lt;&gt;'Tabelas auxiliares'!$B$241,M203&lt;&gt;'Tabelas auxiliares'!$C$240,M203&lt;&gt;'Tabelas auxiliares'!$C$241,M203&lt;&gt;'Tabelas auxiliares'!$D$240,M203&lt;&gt;'Tabelas auxiliares'!$D$241),"FOLHA DE PESSOAL",IF(R203='Tabelas auxiliares'!$A$241,"CUSTEIO",IF(R203='Tabelas auxiliares'!$A$240,"INVESTIMENTO","ERRO - VERIFICAR"))))</f>
        <v/>
      </c>
      <c r="T203" s="46" t="str">
        <f t="shared" si="7"/>
        <v/>
      </c>
      <c r="Y203" s="55"/>
    </row>
    <row r="204" spans="18:25" x14ac:dyDescent="0.25">
      <c r="R204" s="33" t="str">
        <f t="shared" si="6"/>
        <v/>
      </c>
      <c r="S204" s="33" t="str">
        <f>IF(M204="","",IF(AND(M204&lt;&gt;'Tabelas auxiliares'!$B$240,M204&lt;&gt;'Tabelas auxiliares'!$B$241,M204&lt;&gt;'Tabelas auxiliares'!$C$240,M204&lt;&gt;'Tabelas auxiliares'!$C$241,M204&lt;&gt;'Tabelas auxiliares'!$D$240,M204&lt;&gt;'Tabelas auxiliares'!$D$241),"FOLHA DE PESSOAL",IF(R204='Tabelas auxiliares'!$A$241,"CUSTEIO",IF(R204='Tabelas auxiliares'!$A$240,"INVESTIMENTO","ERRO - VERIFICAR"))))</f>
        <v/>
      </c>
      <c r="T204" s="46" t="str">
        <f t="shared" si="7"/>
        <v/>
      </c>
      <c r="Y204" s="55"/>
    </row>
    <row r="205" spans="18:25" x14ac:dyDescent="0.25">
      <c r="R205" s="33" t="str">
        <f t="shared" si="6"/>
        <v/>
      </c>
      <c r="S205" s="33" t="str">
        <f>IF(M205="","",IF(AND(M205&lt;&gt;'Tabelas auxiliares'!$B$240,M205&lt;&gt;'Tabelas auxiliares'!$B$241,M205&lt;&gt;'Tabelas auxiliares'!$C$240,M205&lt;&gt;'Tabelas auxiliares'!$C$241,M205&lt;&gt;'Tabelas auxiliares'!$D$240,M205&lt;&gt;'Tabelas auxiliares'!$D$241),"FOLHA DE PESSOAL",IF(R205='Tabelas auxiliares'!$A$241,"CUSTEIO",IF(R205='Tabelas auxiliares'!$A$240,"INVESTIMENTO","ERRO - VERIFICAR"))))</f>
        <v/>
      </c>
      <c r="T205" s="46" t="str">
        <f t="shared" si="7"/>
        <v/>
      </c>
      <c r="Y205" s="55"/>
    </row>
    <row r="206" spans="18:25" x14ac:dyDescent="0.25">
      <c r="R206" s="33" t="str">
        <f t="shared" si="6"/>
        <v/>
      </c>
      <c r="S206" s="33" t="str">
        <f>IF(M206="","",IF(AND(M206&lt;&gt;'Tabelas auxiliares'!$B$240,M206&lt;&gt;'Tabelas auxiliares'!$B$241,M206&lt;&gt;'Tabelas auxiliares'!$C$240,M206&lt;&gt;'Tabelas auxiliares'!$C$241,M206&lt;&gt;'Tabelas auxiliares'!$D$240,M206&lt;&gt;'Tabelas auxiliares'!$D$241),"FOLHA DE PESSOAL",IF(R206='Tabelas auxiliares'!$A$241,"CUSTEIO",IF(R206='Tabelas auxiliares'!$A$240,"INVESTIMENTO","ERRO - VERIFICAR"))))</f>
        <v/>
      </c>
      <c r="T206" s="46" t="str">
        <f t="shared" si="7"/>
        <v/>
      </c>
      <c r="Y206" s="55"/>
    </row>
    <row r="207" spans="18:25" x14ac:dyDescent="0.25">
      <c r="R207" s="33" t="str">
        <f t="shared" si="6"/>
        <v/>
      </c>
      <c r="S207" s="33" t="str">
        <f>IF(M207="","",IF(AND(M207&lt;&gt;'Tabelas auxiliares'!$B$240,M207&lt;&gt;'Tabelas auxiliares'!$B$241,M207&lt;&gt;'Tabelas auxiliares'!$C$240,M207&lt;&gt;'Tabelas auxiliares'!$C$241,M207&lt;&gt;'Tabelas auxiliares'!$D$240,M207&lt;&gt;'Tabelas auxiliares'!$D$241),"FOLHA DE PESSOAL",IF(R207='Tabelas auxiliares'!$A$241,"CUSTEIO",IF(R207='Tabelas auxiliares'!$A$240,"INVESTIMENTO","ERRO - VERIFICAR"))))</f>
        <v/>
      </c>
      <c r="T207" s="46" t="str">
        <f t="shared" si="7"/>
        <v/>
      </c>
      <c r="Y207" s="55"/>
    </row>
    <row r="208" spans="18:25" x14ac:dyDescent="0.25">
      <c r="R208" s="33" t="str">
        <f t="shared" si="6"/>
        <v/>
      </c>
      <c r="S208" s="33" t="str">
        <f>IF(M208="","",IF(AND(M208&lt;&gt;'Tabelas auxiliares'!$B$240,M208&lt;&gt;'Tabelas auxiliares'!$B$241,M208&lt;&gt;'Tabelas auxiliares'!$C$240,M208&lt;&gt;'Tabelas auxiliares'!$C$241,M208&lt;&gt;'Tabelas auxiliares'!$D$240,M208&lt;&gt;'Tabelas auxiliares'!$D$241),"FOLHA DE PESSOAL",IF(R208='Tabelas auxiliares'!$A$241,"CUSTEIO",IF(R208='Tabelas auxiliares'!$A$240,"INVESTIMENTO","ERRO - VERIFICAR"))))</f>
        <v/>
      </c>
      <c r="T208" s="46" t="str">
        <f t="shared" si="7"/>
        <v/>
      </c>
      <c r="Y208" s="55"/>
    </row>
    <row r="209" spans="18:25" x14ac:dyDescent="0.25">
      <c r="R209" s="33" t="str">
        <f t="shared" si="6"/>
        <v/>
      </c>
      <c r="S209" s="33" t="str">
        <f>IF(M209="","",IF(AND(M209&lt;&gt;'Tabelas auxiliares'!$B$240,M209&lt;&gt;'Tabelas auxiliares'!$B$241,M209&lt;&gt;'Tabelas auxiliares'!$C$240,M209&lt;&gt;'Tabelas auxiliares'!$C$241,M209&lt;&gt;'Tabelas auxiliares'!$D$240,M209&lt;&gt;'Tabelas auxiliares'!$D$241),"FOLHA DE PESSOAL",IF(R209='Tabelas auxiliares'!$A$241,"CUSTEIO",IF(R209='Tabelas auxiliares'!$A$240,"INVESTIMENTO","ERRO - VERIFICAR"))))</f>
        <v/>
      </c>
      <c r="T209" s="46" t="str">
        <f t="shared" si="7"/>
        <v/>
      </c>
      <c r="Y209" s="55"/>
    </row>
    <row r="210" spans="18:25" x14ac:dyDescent="0.25">
      <c r="R210" s="33" t="str">
        <f t="shared" si="6"/>
        <v/>
      </c>
      <c r="S210" s="33" t="str">
        <f>IF(M210="","",IF(AND(M210&lt;&gt;'Tabelas auxiliares'!$B$240,M210&lt;&gt;'Tabelas auxiliares'!$B$241,M210&lt;&gt;'Tabelas auxiliares'!$C$240,M210&lt;&gt;'Tabelas auxiliares'!$C$241,M210&lt;&gt;'Tabelas auxiliares'!$D$240,M210&lt;&gt;'Tabelas auxiliares'!$D$241),"FOLHA DE PESSOAL",IF(R210='Tabelas auxiliares'!$A$241,"CUSTEIO",IF(R210='Tabelas auxiliares'!$A$240,"INVESTIMENTO","ERRO - VERIFICAR"))))</f>
        <v/>
      </c>
      <c r="T210" s="46" t="str">
        <f t="shared" si="7"/>
        <v/>
      </c>
      <c r="Y210" s="55"/>
    </row>
    <row r="211" spans="18:25" x14ac:dyDescent="0.25">
      <c r="R211" s="33" t="str">
        <f t="shared" si="6"/>
        <v/>
      </c>
      <c r="S211" s="33" t="str">
        <f>IF(M211="","",IF(AND(M211&lt;&gt;'Tabelas auxiliares'!$B$240,M211&lt;&gt;'Tabelas auxiliares'!$B$241,M211&lt;&gt;'Tabelas auxiliares'!$C$240,M211&lt;&gt;'Tabelas auxiliares'!$C$241,M211&lt;&gt;'Tabelas auxiliares'!$D$240,M211&lt;&gt;'Tabelas auxiliares'!$D$241),"FOLHA DE PESSOAL",IF(R211='Tabelas auxiliares'!$A$241,"CUSTEIO",IF(R211='Tabelas auxiliares'!$A$240,"INVESTIMENTO","ERRO - VERIFICAR"))))</f>
        <v/>
      </c>
      <c r="T211" s="46" t="str">
        <f t="shared" si="7"/>
        <v/>
      </c>
      <c r="Y211" s="55"/>
    </row>
    <row r="212" spans="18:25" x14ac:dyDescent="0.25">
      <c r="R212" s="33" t="str">
        <f t="shared" si="6"/>
        <v/>
      </c>
      <c r="S212" s="33" t="str">
        <f>IF(M212="","",IF(AND(M212&lt;&gt;'Tabelas auxiliares'!$B$240,M212&lt;&gt;'Tabelas auxiliares'!$B$241,M212&lt;&gt;'Tabelas auxiliares'!$C$240,M212&lt;&gt;'Tabelas auxiliares'!$C$241,M212&lt;&gt;'Tabelas auxiliares'!$D$240,M212&lt;&gt;'Tabelas auxiliares'!$D$241),"FOLHA DE PESSOAL",IF(R212='Tabelas auxiliares'!$A$241,"CUSTEIO",IF(R212='Tabelas auxiliares'!$A$240,"INVESTIMENTO","ERRO - VERIFICAR"))))</f>
        <v/>
      </c>
      <c r="T212" s="46" t="str">
        <f t="shared" si="7"/>
        <v/>
      </c>
      <c r="Y212" s="55"/>
    </row>
    <row r="213" spans="18:25" x14ac:dyDescent="0.25">
      <c r="R213" s="33" t="str">
        <f t="shared" si="6"/>
        <v/>
      </c>
      <c r="S213" s="33" t="str">
        <f>IF(M213="","",IF(AND(M213&lt;&gt;'Tabelas auxiliares'!$B$240,M213&lt;&gt;'Tabelas auxiliares'!$B$241,M213&lt;&gt;'Tabelas auxiliares'!$C$240,M213&lt;&gt;'Tabelas auxiliares'!$C$241,M213&lt;&gt;'Tabelas auxiliares'!$D$240,M213&lt;&gt;'Tabelas auxiliares'!$D$241),"FOLHA DE PESSOAL",IF(R213='Tabelas auxiliares'!$A$241,"CUSTEIO",IF(R213='Tabelas auxiliares'!$A$240,"INVESTIMENTO","ERRO - VERIFICAR"))))</f>
        <v/>
      </c>
      <c r="T213" s="46" t="str">
        <f t="shared" si="7"/>
        <v/>
      </c>
      <c r="Y213" s="55"/>
    </row>
    <row r="214" spans="18:25" x14ac:dyDescent="0.25">
      <c r="R214" s="33" t="str">
        <f t="shared" si="6"/>
        <v/>
      </c>
      <c r="S214" s="33" t="str">
        <f>IF(M214="","",IF(AND(M214&lt;&gt;'Tabelas auxiliares'!$B$240,M214&lt;&gt;'Tabelas auxiliares'!$B$241,M214&lt;&gt;'Tabelas auxiliares'!$C$240,M214&lt;&gt;'Tabelas auxiliares'!$C$241,M214&lt;&gt;'Tabelas auxiliares'!$D$240,M214&lt;&gt;'Tabelas auxiliares'!$D$241),"FOLHA DE PESSOAL",IF(R214='Tabelas auxiliares'!$A$241,"CUSTEIO",IF(R214='Tabelas auxiliares'!$A$240,"INVESTIMENTO","ERRO - VERIFICAR"))))</f>
        <v/>
      </c>
      <c r="T214" s="46" t="str">
        <f t="shared" si="7"/>
        <v/>
      </c>
      <c r="Y214" s="55"/>
    </row>
    <row r="215" spans="18:25" x14ac:dyDescent="0.25">
      <c r="R215" s="33" t="str">
        <f t="shared" si="6"/>
        <v/>
      </c>
      <c r="S215" s="33" t="str">
        <f>IF(M215="","",IF(AND(M215&lt;&gt;'Tabelas auxiliares'!$B$240,M215&lt;&gt;'Tabelas auxiliares'!$B$241,M215&lt;&gt;'Tabelas auxiliares'!$C$240,M215&lt;&gt;'Tabelas auxiliares'!$C$241,M215&lt;&gt;'Tabelas auxiliares'!$D$240,M215&lt;&gt;'Tabelas auxiliares'!$D$241),"FOLHA DE PESSOAL",IF(R215='Tabelas auxiliares'!$A$241,"CUSTEIO",IF(R215='Tabelas auxiliares'!$A$240,"INVESTIMENTO","ERRO - VERIFICAR"))))</f>
        <v/>
      </c>
      <c r="T215" s="46" t="str">
        <f t="shared" si="7"/>
        <v/>
      </c>
      <c r="Y215" s="55"/>
    </row>
    <row r="216" spans="18:25" x14ac:dyDescent="0.25">
      <c r="R216" s="33" t="str">
        <f t="shared" si="6"/>
        <v/>
      </c>
      <c r="S216" s="33" t="str">
        <f>IF(M216="","",IF(AND(M216&lt;&gt;'Tabelas auxiliares'!$B$240,M216&lt;&gt;'Tabelas auxiliares'!$B$241,M216&lt;&gt;'Tabelas auxiliares'!$C$240,M216&lt;&gt;'Tabelas auxiliares'!$C$241,M216&lt;&gt;'Tabelas auxiliares'!$D$240,M216&lt;&gt;'Tabelas auxiliares'!$D$241),"FOLHA DE PESSOAL",IF(R216='Tabelas auxiliares'!$A$241,"CUSTEIO",IF(R216='Tabelas auxiliares'!$A$240,"INVESTIMENTO","ERRO - VERIFICAR"))))</f>
        <v/>
      </c>
      <c r="T216" s="46" t="str">
        <f t="shared" si="7"/>
        <v/>
      </c>
      <c r="Y216" s="55"/>
    </row>
    <row r="217" spans="18:25" x14ac:dyDescent="0.25">
      <c r="R217" s="33" t="str">
        <f t="shared" si="6"/>
        <v/>
      </c>
      <c r="S217" s="33" t="str">
        <f>IF(M217="","",IF(AND(M217&lt;&gt;'Tabelas auxiliares'!$B$240,M217&lt;&gt;'Tabelas auxiliares'!$B$241,M217&lt;&gt;'Tabelas auxiliares'!$C$240,M217&lt;&gt;'Tabelas auxiliares'!$C$241,M217&lt;&gt;'Tabelas auxiliares'!$D$240,M217&lt;&gt;'Tabelas auxiliares'!$D$241),"FOLHA DE PESSOAL",IF(R217='Tabelas auxiliares'!$A$241,"CUSTEIO",IF(R217='Tabelas auxiliares'!$A$240,"INVESTIMENTO","ERRO - VERIFICAR"))))</f>
        <v/>
      </c>
      <c r="T217" s="46" t="str">
        <f t="shared" si="7"/>
        <v/>
      </c>
      <c r="Y217" s="55"/>
    </row>
    <row r="218" spans="18:25" x14ac:dyDescent="0.25">
      <c r="R218" s="33" t="str">
        <f t="shared" si="6"/>
        <v/>
      </c>
      <c r="S218" s="33" t="str">
        <f>IF(M218="","",IF(AND(M218&lt;&gt;'Tabelas auxiliares'!$B$240,M218&lt;&gt;'Tabelas auxiliares'!$B$241,M218&lt;&gt;'Tabelas auxiliares'!$C$240,M218&lt;&gt;'Tabelas auxiliares'!$C$241,M218&lt;&gt;'Tabelas auxiliares'!$D$240,M218&lt;&gt;'Tabelas auxiliares'!$D$241),"FOLHA DE PESSOAL",IF(R218='Tabelas auxiliares'!$A$241,"CUSTEIO",IF(R218='Tabelas auxiliares'!$A$240,"INVESTIMENTO","ERRO - VERIFICAR"))))</f>
        <v/>
      </c>
      <c r="T218" s="46" t="str">
        <f t="shared" si="7"/>
        <v/>
      </c>
      <c r="Y218" s="55"/>
    </row>
    <row r="219" spans="18:25" x14ac:dyDescent="0.25">
      <c r="R219" s="33" t="str">
        <f t="shared" si="6"/>
        <v/>
      </c>
      <c r="S219" s="33" t="str">
        <f>IF(M219="","",IF(AND(M219&lt;&gt;'Tabelas auxiliares'!$B$240,M219&lt;&gt;'Tabelas auxiliares'!$B$241,M219&lt;&gt;'Tabelas auxiliares'!$C$240,M219&lt;&gt;'Tabelas auxiliares'!$C$241,M219&lt;&gt;'Tabelas auxiliares'!$D$240,M219&lt;&gt;'Tabelas auxiliares'!$D$241),"FOLHA DE PESSOAL",IF(R219='Tabelas auxiliares'!$A$241,"CUSTEIO",IF(R219='Tabelas auxiliares'!$A$240,"INVESTIMENTO","ERRO - VERIFICAR"))))</f>
        <v/>
      </c>
      <c r="T219" s="46" t="str">
        <f t="shared" si="7"/>
        <v/>
      </c>
      <c r="Y219" s="55"/>
    </row>
    <row r="220" spans="18:25" x14ac:dyDescent="0.25">
      <c r="R220" s="33" t="str">
        <f t="shared" si="6"/>
        <v/>
      </c>
      <c r="S220" s="33" t="str">
        <f>IF(M220="","",IF(AND(M220&lt;&gt;'Tabelas auxiliares'!$B$240,M220&lt;&gt;'Tabelas auxiliares'!$B$241,M220&lt;&gt;'Tabelas auxiliares'!$C$240,M220&lt;&gt;'Tabelas auxiliares'!$C$241,M220&lt;&gt;'Tabelas auxiliares'!$D$240,M220&lt;&gt;'Tabelas auxiliares'!$D$241),"FOLHA DE PESSOAL",IF(R220='Tabelas auxiliares'!$A$241,"CUSTEIO",IF(R220='Tabelas auxiliares'!$A$240,"INVESTIMENTO","ERRO - VERIFICAR"))))</f>
        <v/>
      </c>
      <c r="T220" s="46" t="str">
        <f t="shared" si="7"/>
        <v/>
      </c>
      <c r="Y220" s="55"/>
    </row>
    <row r="221" spans="18:25" x14ac:dyDescent="0.25">
      <c r="R221" s="33" t="str">
        <f t="shared" si="6"/>
        <v/>
      </c>
      <c r="S221" s="33" t="str">
        <f>IF(M221="","",IF(AND(M221&lt;&gt;'Tabelas auxiliares'!$B$240,M221&lt;&gt;'Tabelas auxiliares'!$B$241,M221&lt;&gt;'Tabelas auxiliares'!$C$240,M221&lt;&gt;'Tabelas auxiliares'!$C$241,M221&lt;&gt;'Tabelas auxiliares'!$D$240,M221&lt;&gt;'Tabelas auxiliares'!$D$241),"FOLHA DE PESSOAL",IF(R221='Tabelas auxiliares'!$A$241,"CUSTEIO",IF(R221='Tabelas auxiliares'!$A$240,"INVESTIMENTO","ERRO - VERIFICAR"))))</f>
        <v/>
      </c>
      <c r="T221" s="46" t="str">
        <f t="shared" si="7"/>
        <v/>
      </c>
      <c r="Y221" s="55"/>
    </row>
    <row r="222" spans="18:25" x14ac:dyDescent="0.25">
      <c r="R222" s="33" t="str">
        <f t="shared" si="6"/>
        <v/>
      </c>
      <c r="S222" s="33" t="str">
        <f>IF(M222="","",IF(AND(M222&lt;&gt;'Tabelas auxiliares'!$B$240,M222&lt;&gt;'Tabelas auxiliares'!$B$241,M222&lt;&gt;'Tabelas auxiliares'!$C$240,M222&lt;&gt;'Tabelas auxiliares'!$C$241,M222&lt;&gt;'Tabelas auxiliares'!$D$240,M222&lt;&gt;'Tabelas auxiliares'!$D$241),"FOLHA DE PESSOAL",IF(R222='Tabelas auxiliares'!$A$241,"CUSTEIO",IF(R222='Tabelas auxiliares'!$A$240,"INVESTIMENTO","ERRO - VERIFICAR"))))</f>
        <v/>
      </c>
      <c r="T222" s="46" t="str">
        <f t="shared" si="7"/>
        <v/>
      </c>
      <c r="Y222" s="55"/>
    </row>
    <row r="223" spans="18:25" x14ac:dyDescent="0.25">
      <c r="R223" s="33" t="str">
        <f t="shared" si="6"/>
        <v/>
      </c>
      <c r="S223" s="33" t="str">
        <f>IF(M223="","",IF(AND(M223&lt;&gt;'Tabelas auxiliares'!$B$240,M223&lt;&gt;'Tabelas auxiliares'!$B$241,M223&lt;&gt;'Tabelas auxiliares'!$C$240,M223&lt;&gt;'Tabelas auxiliares'!$C$241,M223&lt;&gt;'Tabelas auxiliares'!$D$240,M223&lt;&gt;'Tabelas auxiliares'!$D$241),"FOLHA DE PESSOAL",IF(R223='Tabelas auxiliares'!$A$241,"CUSTEIO",IF(R223='Tabelas auxiliares'!$A$240,"INVESTIMENTO","ERRO - VERIFICAR"))))</f>
        <v/>
      </c>
      <c r="T223" s="46" t="str">
        <f t="shared" si="7"/>
        <v/>
      </c>
      <c r="Y223" s="55"/>
    </row>
    <row r="224" spans="18:25" x14ac:dyDescent="0.25">
      <c r="R224" s="33" t="str">
        <f t="shared" si="6"/>
        <v/>
      </c>
      <c r="S224" s="33" t="str">
        <f>IF(M224="","",IF(AND(M224&lt;&gt;'Tabelas auxiliares'!$B$240,M224&lt;&gt;'Tabelas auxiliares'!$B$241,M224&lt;&gt;'Tabelas auxiliares'!$C$240,M224&lt;&gt;'Tabelas auxiliares'!$C$241,M224&lt;&gt;'Tabelas auxiliares'!$D$240,M224&lt;&gt;'Tabelas auxiliares'!$D$241),"FOLHA DE PESSOAL",IF(R224='Tabelas auxiliares'!$A$241,"CUSTEIO",IF(R224='Tabelas auxiliares'!$A$240,"INVESTIMENTO","ERRO - VERIFICAR"))))</f>
        <v/>
      </c>
      <c r="T224" s="46" t="str">
        <f t="shared" si="7"/>
        <v/>
      </c>
      <c r="Y224" s="55"/>
    </row>
    <row r="225" spans="1:25" x14ac:dyDescent="0.25">
      <c r="R225" s="33" t="str">
        <f t="shared" si="6"/>
        <v/>
      </c>
      <c r="S225" s="33" t="str">
        <f>IF(M225="","",IF(AND(M225&lt;&gt;'Tabelas auxiliares'!$B$240,M225&lt;&gt;'Tabelas auxiliares'!$B$241,M225&lt;&gt;'Tabelas auxiliares'!$C$240,M225&lt;&gt;'Tabelas auxiliares'!$C$241,M225&lt;&gt;'Tabelas auxiliares'!$D$240,M225&lt;&gt;'Tabelas auxiliares'!$D$241),"FOLHA DE PESSOAL",IF(R225='Tabelas auxiliares'!$A$241,"CUSTEIO",IF(R225='Tabelas auxiliares'!$A$240,"INVESTIMENTO","ERRO - VERIFICAR"))))</f>
        <v/>
      </c>
      <c r="T225" s="46" t="str">
        <f t="shared" si="7"/>
        <v/>
      </c>
      <c r="Y225" s="55"/>
    </row>
    <row r="226" spans="1:25" x14ac:dyDescent="0.25">
      <c r="R226" s="33" t="str">
        <f t="shared" si="6"/>
        <v/>
      </c>
      <c r="S226" s="33" t="str">
        <f>IF(M226="","",IF(AND(M226&lt;&gt;'Tabelas auxiliares'!$B$240,M226&lt;&gt;'Tabelas auxiliares'!$B$241,M226&lt;&gt;'Tabelas auxiliares'!$C$240,M226&lt;&gt;'Tabelas auxiliares'!$C$241,M226&lt;&gt;'Tabelas auxiliares'!$D$240,M226&lt;&gt;'Tabelas auxiliares'!$D$241),"FOLHA DE PESSOAL",IF(R226='Tabelas auxiliares'!$A$241,"CUSTEIO",IF(R226='Tabelas auxiliares'!$A$240,"INVESTIMENTO","ERRO - VERIFICAR"))))</f>
        <v/>
      </c>
      <c r="T226" s="46" t="str">
        <f t="shared" si="7"/>
        <v/>
      </c>
      <c r="Y226" s="55"/>
    </row>
    <row r="227" spans="1:25" x14ac:dyDescent="0.25">
      <c r="R227" s="33" t="str">
        <f t="shared" si="6"/>
        <v/>
      </c>
      <c r="S227" s="33" t="str">
        <f>IF(M227="","",IF(AND(M227&lt;&gt;'Tabelas auxiliares'!$B$240,M227&lt;&gt;'Tabelas auxiliares'!$B$241,M227&lt;&gt;'Tabelas auxiliares'!$C$240,M227&lt;&gt;'Tabelas auxiliares'!$C$241,M227&lt;&gt;'Tabelas auxiliares'!$D$240,M227&lt;&gt;'Tabelas auxiliares'!$D$241),"FOLHA DE PESSOAL",IF(R227='Tabelas auxiliares'!$A$241,"CUSTEIO",IF(R227='Tabelas auxiliares'!$A$240,"INVESTIMENTO","ERRO - VERIFICAR"))))</f>
        <v/>
      </c>
      <c r="T227" s="46" t="str">
        <f t="shared" si="7"/>
        <v/>
      </c>
      <c r="Y227" s="55"/>
    </row>
    <row r="228" spans="1:25" x14ac:dyDescent="0.25">
      <c r="R228" s="33" t="str">
        <f t="shared" si="6"/>
        <v/>
      </c>
      <c r="S228" s="33" t="str">
        <f>IF(M228="","",IF(AND(M228&lt;&gt;'Tabelas auxiliares'!$B$240,M228&lt;&gt;'Tabelas auxiliares'!$B$241,M228&lt;&gt;'Tabelas auxiliares'!$C$240,M228&lt;&gt;'Tabelas auxiliares'!$C$241,M228&lt;&gt;'Tabelas auxiliares'!$D$240,M228&lt;&gt;'Tabelas auxiliares'!$D$241),"FOLHA DE PESSOAL",IF(R228='Tabelas auxiliares'!$A$241,"CUSTEIO",IF(R228='Tabelas auxiliares'!$A$240,"INVESTIMENTO","ERRO - VERIFICAR"))))</f>
        <v/>
      </c>
      <c r="T228" s="46" t="str">
        <f t="shared" si="7"/>
        <v/>
      </c>
    </row>
    <row r="229" spans="1:25" x14ac:dyDescent="0.25">
      <c r="A229" s="205"/>
      <c r="B229" s="205"/>
      <c r="C229" s="205"/>
      <c r="D229" s="205"/>
      <c r="E229" s="205"/>
      <c r="F229" s="205"/>
      <c r="G229" s="205"/>
      <c r="H229" s="205"/>
      <c r="I229" s="205"/>
      <c r="J229" s="205"/>
      <c r="K229" s="205"/>
      <c r="L229" s="205"/>
      <c r="M229" s="205"/>
      <c r="N229" s="205"/>
      <c r="O229" s="205"/>
      <c r="P229" s="205"/>
      <c r="Q229" s="205"/>
      <c r="R229" s="33" t="str">
        <f t="shared" si="6"/>
        <v/>
      </c>
      <c r="S229" s="33" t="str">
        <f>IF(M229="","",IF(AND(M229&lt;&gt;'Tabelas auxiliares'!$B$240,M229&lt;&gt;'Tabelas auxiliares'!$B$241,M229&lt;&gt;'Tabelas auxiliares'!$C$240,M229&lt;&gt;'Tabelas auxiliares'!$C$241,M229&lt;&gt;'Tabelas auxiliares'!$D$240,M229&lt;&gt;'Tabelas auxiliares'!$D$241),"FOLHA DE PESSOAL",IF(R229='Tabelas auxiliares'!$A$241,"CUSTEIO",IF(R229='Tabelas auxiliares'!$A$240,"INVESTIMENTO","ERRO - VERIFICAR"))))</f>
        <v/>
      </c>
      <c r="T229" s="46" t="str">
        <f t="shared" si="7"/>
        <v/>
      </c>
      <c r="W229" s="207"/>
      <c r="X229" s="205"/>
    </row>
    <row r="230" spans="1:25" x14ac:dyDescent="0.25">
      <c r="A230" s="205"/>
      <c r="B230" s="205"/>
      <c r="C230" s="205"/>
      <c r="D230" s="205"/>
      <c r="E230" s="205"/>
      <c r="F230" s="205"/>
      <c r="G230" s="205"/>
      <c r="H230" s="205"/>
      <c r="I230" s="205"/>
      <c r="J230" s="205"/>
      <c r="K230" s="205"/>
      <c r="L230" s="205"/>
      <c r="M230" s="205"/>
      <c r="N230" s="205"/>
      <c r="O230" s="205"/>
      <c r="P230" s="205"/>
      <c r="Q230" s="205"/>
      <c r="R230" s="33" t="str">
        <f t="shared" si="6"/>
        <v/>
      </c>
      <c r="S230" s="33" t="str">
        <f>IF(M230="","",IF(AND(M230&lt;&gt;'Tabelas auxiliares'!$B$240,M230&lt;&gt;'Tabelas auxiliares'!$B$241,M230&lt;&gt;'Tabelas auxiliares'!$C$240,M230&lt;&gt;'Tabelas auxiliares'!$C$241,M230&lt;&gt;'Tabelas auxiliares'!$D$240,M230&lt;&gt;'Tabelas auxiliares'!$D$241),"FOLHA DE PESSOAL",IF(R230='Tabelas auxiliares'!$A$241,"CUSTEIO",IF(R230='Tabelas auxiliares'!$A$240,"INVESTIMENTO","ERRO - VERIFICAR"))))</f>
        <v/>
      </c>
      <c r="T230" s="46" t="str">
        <f t="shared" si="7"/>
        <v/>
      </c>
      <c r="W230" s="207"/>
      <c r="X230" s="205"/>
    </row>
    <row r="231" spans="1:25" x14ac:dyDescent="0.25">
      <c r="A231" s="205"/>
      <c r="B231" s="205"/>
      <c r="C231" s="205"/>
      <c r="D231" s="205"/>
      <c r="E231" s="205"/>
      <c r="F231" s="205"/>
      <c r="G231" s="205"/>
      <c r="H231" s="205"/>
      <c r="I231" s="205"/>
      <c r="J231" s="205"/>
      <c r="K231" s="205"/>
      <c r="L231" s="205"/>
      <c r="M231" s="205"/>
      <c r="N231" s="205"/>
      <c r="O231" s="205"/>
      <c r="P231" s="205"/>
      <c r="Q231" s="205"/>
      <c r="R231" s="33" t="str">
        <f t="shared" si="6"/>
        <v/>
      </c>
      <c r="S231" s="33" t="str">
        <f>IF(M231="","",IF(AND(M231&lt;&gt;'Tabelas auxiliares'!$B$240,M231&lt;&gt;'Tabelas auxiliares'!$B$241,M231&lt;&gt;'Tabelas auxiliares'!$C$240,M231&lt;&gt;'Tabelas auxiliares'!$C$241,M231&lt;&gt;'Tabelas auxiliares'!$D$240,M231&lt;&gt;'Tabelas auxiliares'!$D$241),"FOLHA DE PESSOAL",IF(R231='Tabelas auxiliares'!$A$241,"CUSTEIO",IF(R231='Tabelas auxiliares'!$A$240,"INVESTIMENTO","ERRO - VERIFICAR"))))</f>
        <v/>
      </c>
      <c r="T231" s="46" t="str">
        <f t="shared" si="7"/>
        <v/>
      </c>
      <c r="W231" s="207"/>
      <c r="X231" s="205"/>
    </row>
    <row r="232" spans="1:25" x14ac:dyDescent="0.25">
      <c r="A232" s="205"/>
      <c r="B232" s="205"/>
      <c r="C232" s="205"/>
      <c r="D232" s="205"/>
      <c r="E232" s="205"/>
      <c r="F232" s="205"/>
      <c r="G232" s="205"/>
      <c r="H232" s="205"/>
      <c r="I232" s="205"/>
      <c r="J232" s="205"/>
      <c r="K232" s="205"/>
      <c r="L232" s="205"/>
      <c r="M232" s="205"/>
      <c r="N232" s="205"/>
      <c r="O232" s="205"/>
      <c r="P232" s="205"/>
      <c r="Q232" s="205"/>
      <c r="R232" s="33" t="str">
        <f t="shared" si="6"/>
        <v/>
      </c>
      <c r="S232" s="33" t="str">
        <f>IF(M232="","",IF(AND(M232&lt;&gt;'Tabelas auxiliares'!$B$240,M232&lt;&gt;'Tabelas auxiliares'!$B$241,M232&lt;&gt;'Tabelas auxiliares'!$C$240,M232&lt;&gt;'Tabelas auxiliares'!$C$241,M232&lt;&gt;'Tabelas auxiliares'!$D$240,M232&lt;&gt;'Tabelas auxiliares'!$D$241),"FOLHA DE PESSOAL",IF(R232='Tabelas auxiliares'!$A$241,"CUSTEIO",IF(R232='Tabelas auxiliares'!$A$240,"INVESTIMENTO","ERRO - VERIFICAR"))))</f>
        <v/>
      </c>
      <c r="T232" s="46" t="str">
        <f t="shared" si="7"/>
        <v/>
      </c>
      <c r="W232" s="207"/>
      <c r="X232" s="205"/>
    </row>
    <row r="233" spans="1:25" x14ac:dyDescent="0.25">
      <c r="A233" s="205"/>
      <c r="B233" s="205"/>
      <c r="C233" s="205"/>
      <c r="D233" s="205"/>
      <c r="E233" s="205"/>
      <c r="F233" s="205"/>
      <c r="G233" s="205"/>
      <c r="H233" s="205"/>
      <c r="I233" s="205"/>
      <c r="J233" s="205"/>
      <c r="K233" s="205"/>
      <c r="L233" s="205"/>
      <c r="M233" s="205"/>
      <c r="N233" s="205"/>
      <c r="O233" s="205"/>
      <c r="P233" s="205"/>
      <c r="Q233" s="205"/>
      <c r="R233" s="33" t="str">
        <f t="shared" si="6"/>
        <v/>
      </c>
      <c r="S233" s="33" t="str">
        <f>IF(M233="","",IF(AND(M233&lt;&gt;'Tabelas auxiliares'!$B$240,M233&lt;&gt;'Tabelas auxiliares'!$B$241,M233&lt;&gt;'Tabelas auxiliares'!$C$240,M233&lt;&gt;'Tabelas auxiliares'!$C$241,M233&lt;&gt;'Tabelas auxiliares'!$D$240,M233&lt;&gt;'Tabelas auxiliares'!$D$241),"FOLHA DE PESSOAL",IF(R233='Tabelas auxiliares'!$A$241,"CUSTEIO",IF(R233='Tabelas auxiliares'!$A$240,"INVESTIMENTO","ERRO - VERIFICAR"))))</f>
        <v/>
      </c>
      <c r="T233" s="46" t="str">
        <f t="shared" si="7"/>
        <v/>
      </c>
      <c r="W233" s="207"/>
      <c r="X233" s="205"/>
    </row>
    <row r="234" spans="1:25" x14ac:dyDescent="0.25">
      <c r="A234" s="205"/>
      <c r="B234" s="205"/>
      <c r="C234" s="205"/>
      <c r="D234" s="205"/>
      <c r="E234" s="205"/>
      <c r="F234" s="205"/>
      <c r="G234" s="205"/>
      <c r="H234" s="205"/>
      <c r="I234" s="205"/>
      <c r="J234" s="205"/>
      <c r="K234" s="205"/>
      <c r="L234" s="205"/>
      <c r="M234" s="205"/>
      <c r="N234" s="205"/>
      <c r="O234" s="205"/>
      <c r="P234" s="205"/>
      <c r="Q234" s="205"/>
      <c r="R234" s="33" t="str">
        <f t="shared" si="6"/>
        <v/>
      </c>
      <c r="S234" s="33" t="str">
        <f>IF(M234="","",IF(AND(M234&lt;&gt;'Tabelas auxiliares'!$B$240,M234&lt;&gt;'Tabelas auxiliares'!$B$241,M234&lt;&gt;'Tabelas auxiliares'!$C$240,M234&lt;&gt;'Tabelas auxiliares'!$C$241,M234&lt;&gt;'Tabelas auxiliares'!$D$240,M234&lt;&gt;'Tabelas auxiliares'!$D$241),"FOLHA DE PESSOAL",IF(R234='Tabelas auxiliares'!$A$241,"CUSTEIO",IF(R234='Tabelas auxiliares'!$A$240,"INVESTIMENTO","ERRO - VERIFICAR"))))</f>
        <v/>
      </c>
      <c r="T234" s="46" t="str">
        <f t="shared" si="7"/>
        <v/>
      </c>
      <c r="W234" s="207"/>
      <c r="X234" s="205"/>
    </row>
    <row r="235" spans="1:25" x14ac:dyDescent="0.25">
      <c r="A235" s="205"/>
      <c r="B235" s="205"/>
      <c r="C235" s="205"/>
      <c r="D235" s="205"/>
      <c r="E235" s="205"/>
      <c r="F235" s="205"/>
      <c r="G235" s="205"/>
      <c r="H235" s="205"/>
      <c r="I235" s="205"/>
      <c r="J235" s="205"/>
      <c r="K235" s="205"/>
      <c r="L235" s="205"/>
      <c r="M235" s="205"/>
      <c r="N235" s="205"/>
      <c r="O235" s="205"/>
      <c r="P235" s="205"/>
      <c r="Q235" s="205"/>
      <c r="R235" s="33" t="str">
        <f t="shared" si="6"/>
        <v/>
      </c>
      <c r="S235" s="33" t="str">
        <f>IF(M235="","",IF(AND(M235&lt;&gt;'Tabelas auxiliares'!$B$240,M235&lt;&gt;'Tabelas auxiliares'!$B$241,M235&lt;&gt;'Tabelas auxiliares'!$C$240,M235&lt;&gt;'Tabelas auxiliares'!$C$241,M235&lt;&gt;'Tabelas auxiliares'!$D$240,M235&lt;&gt;'Tabelas auxiliares'!$D$241),"FOLHA DE PESSOAL",IF(R235='Tabelas auxiliares'!$A$241,"CUSTEIO",IF(R235='Tabelas auxiliares'!$A$240,"INVESTIMENTO","ERRO - VERIFICAR"))))</f>
        <v/>
      </c>
      <c r="T235" s="46" t="str">
        <f t="shared" si="7"/>
        <v/>
      </c>
      <c r="W235" s="207"/>
      <c r="X235" s="205"/>
    </row>
    <row r="236" spans="1:25" x14ac:dyDescent="0.25">
      <c r="A236" s="205"/>
      <c r="B236" s="205"/>
      <c r="C236" s="205"/>
      <c r="D236" s="205"/>
      <c r="E236" s="205"/>
      <c r="F236" s="205"/>
      <c r="G236" s="205"/>
      <c r="H236" s="205"/>
      <c r="I236" s="205"/>
      <c r="J236" s="205"/>
      <c r="K236" s="205"/>
      <c r="L236" s="205"/>
      <c r="M236" s="205"/>
      <c r="N236" s="205"/>
      <c r="O236" s="205"/>
      <c r="P236" s="205"/>
      <c r="Q236" s="205"/>
      <c r="R236" s="33" t="str">
        <f t="shared" si="6"/>
        <v/>
      </c>
      <c r="S236" s="33" t="str">
        <f>IF(M236="","",IF(AND(M236&lt;&gt;'Tabelas auxiliares'!$B$240,M236&lt;&gt;'Tabelas auxiliares'!$B$241,M236&lt;&gt;'Tabelas auxiliares'!$C$240,M236&lt;&gt;'Tabelas auxiliares'!$C$241,M236&lt;&gt;'Tabelas auxiliares'!$D$240,M236&lt;&gt;'Tabelas auxiliares'!$D$241),"FOLHA DE PESSOAL",IF(R236='Tabelas auxiliares'!$A$241,"CUSTEIO",IF(R236='Tabelas auxiliares'!$A$240,"INVESTIMENTO","ERRO - VERIFICAR"))))</f>
        <v/>
      </c>
      <c r="T236" s="46" t="str">
        <f t="shared" si="7"/>
        <v/>
      </c>
      <c r="W236" s="207"/>
      <c r="X236" s="205"/>
    </row>
    <row r="237" spans="1:25" x14ac:dyDescent="0.25">
      <c r="A237" s="205"/>
      <c r="B237" s="205"/>
      <c r="C237" s="205"/>
      <c r="D237" s="205"/>
      <c r="E237" s="205"/>
      <c r="F237" s="205"/>
      <c r="G237" s="205"/>
      <c r="H237" s="205"/>
      <c r="I237" s="205"/>
      <c r="J237" s="205"/>
      <c r="K237" s="205"/>
      <c r="L237" s="205"/>
      <c r="M237" s="205"/>
      <c r="N237" s="205"/>
      <c r="O237" s="205"/>
      <c r="P237" s="205"/>
      <c r="Q237" s="205"/>
      <c r="R237" s="33" t="str">
        <f t="shared" si="6"/>
        <v/>
      </c>
      <c r="S237" s="33" t="str">
        <f>IF(M237="","",IF(AND(M237&lt;&gt;'Tabelas auxiliares'!$B$240,M237&lt;&gt;'Tabelas auxiliares'!$B$241,M237&lt;&gt;'Tabelas auxiliares'!$C$240,M237&lt;&gt;'Tabelas auxiliares'!$C$241,M237&lt;&gt;'Tabelas auxiliares'!$D$240,M237&lt;&gt;'Tabelas auxiliares'!$D$241),"FOLHA DE PESSOAL",IF(R237='Tabelas auxiliares'!$A$241,"CUSTEIO",IF(R237='Tabelas auxiliares'!$A$240,"INVESTIMENTO","ERRO - VERIFICAR"))))</f>
        <v/>
      </c>
      <c r="T237" s="46" t="str">
        <f t="shared" si="7"/>
        <v/>
      </c>
      <c r="W237" s="207"/>
      <c r="X237" s="205"/>
    </row>
    <row r="238" spans="1:25" x14ac:dyDescent="0.25">
      <c r="A238" s="205"/>
      <c r="B238" s="205"/>
      <c r="C238" s="205"/>
      <c r="D238" s="205"/>
      <c r="E238" s="205"/>
      <c r="F238" s="205"/>
      <c r="G238" s="205"/>
      <c r="H238" s="205"/>
      <c r="I238" s="205"/>
      <c r="J238" s="205"/>
      <c r="K238" s="205"/>
      <c r="L238" s="205"/>
      <c r="M238" s="205"/>
      <c r="N238" s="205"/>
      <c r="O238" s="205"/>
      <c r="P238" s="205"/>
      <c r="Q238" s="205"/>
      <c r="R238" s="33" t="str">
        <f t="shared" si="6"/>
        <v/>
      </c>
      <c r="S238" s="33" t="str">
        <f>IF(M238="","",IF(AND(M238&lt;&gt;'Tabelas auxiliares'!$B$240,M238&lt;&gt;'Tabelas auxiliares'!$B$241,M238&lt;&gt;'Tabelas auxiliares'!$C$240,M238&lt;&gt;'Tabelas auxiliares'!$C$241,M238&lt;&gt;'Tabelas auxiliares'!$D$240,M238&lt;&gt;'Tabelas auxiliares'!$D$241),"FOLHA DE PESSOAL",IF(R238='Tabelas auxiliares'!$A$241,"CUSTEIO",IF(R238='Tabelas auxiliares'!$A$240,"INVESTIMENTO","ERRO - VERIFICAR"))))</f>
        <v/>
      </c>
      <c r="T238" s="46" t="str">
        <f t="shared" si="7"/>
        <v/>
      </c>
      <c r="W238" s="207"/>
      <c r="X238" s="205"/>
    </row>
    <row r="239" spans="1:25" x14ac:dyDescent="0.25">
      <c r="A239" s="205"/>
      <c r="B239" s="205"/>
      <c r="C239" s="205"/>
      <c r="D239" s="205"/>
      <c r="E239" s="205"/>
      <c r="F239" s="205"/>
      <c r="G239" s="205"/>
      <c r="H239" s="205"/>
      <c r="I239" s="205"/>
      <c r="J239" s="205"/>
      <c r="K239" s="205"/>
      <c r="L239" s="205"/>
      <c r="M239" s="205"/>
      <c r="N239" s="205"/>
      <c r="O239" s="205"/>
      <c r="P239" s="205"/>
      <c r="Q239" s="205"/>
      <c r="R239" s="33" t="str">
        <f t="shared" si="6"/>
        <v/>
      </c>
      <c r="S239" s="33" t="str">
        <f>IF(M239="","",IF(AND(M239&lt;&gt;'Tabelas auxiliares'!$B$240,M239&lt;&gt;'Tabelas auxiliares'!$B$241,M239&lt;&gt;'Tabelas auxiliares'!$C$240,M239&lt;&gt;'Tabelas auxiliares'!$C$241,M239&lt;&gt;'Tabelas auxiliares'!$D$240,M239&lt;&gt;'Tabelas auxiliares'!$D$241),"FOLHA DE PESSOAL",IF(R239='Tabelas auxiliares'!$A$241,"CUSTEIO",IF(R239='Tabelas auxiliares'!$A$240,"INVESTIMENTO","ERRO - VERIFICAR"))))</f>
        <v/>
      </c>
      <c r="T239" s="46" t="str">
        <f t="shared" si="7"/>
        <v/>
      </c>
      <c r="W239" s="207"/>
      <c r="X239" s="205"/>
    </row>
    <row r="240" spans="1:25" x14ac:dyDescent="0.25">
      <c r="A240" s="205"/>
      <c r="B240" s="205"/>
      <c r="C240" s="205"/>
      <c r="D240" s="205"/>
      <c r="E240" s="205"/>
      <c r="F240" s="205"/>
      <c r="G240" s="205"/>
      <c r="H240" s="205"/>
      <c r="I240" s="205"/>
      <c r="J240" s="205"/>
      <c r="K240" s="205"/>
      <c r="L240" s="205"/>
      <c r="M240" s="205"/>
      <c r="N240" s="205"/>
      <c r="O240" s="205"/>
      <c r="P240" s="205"/>
      <c r="Q240" s="205"/>
      <c r="R240" s="33" t="str">
        <f t="shared" si="6"/>
        <v/>
      </c>
      <c r="S240" s="33" t="str">
        <f>IF(M240="","",IF(AND(M240&lt;&gt;'Tabelas auxiliares'!$B$240,M240&lt;&gt;'Tabelas auxiliares'!$B$241,M240&lt;&gt;'Tabelas auxiliares'!$C$240,M240&lt;&gt;'Tabelas auxiliares'!$C$241,M240&lt;&gt;'Tabelas auxiliares'!$D$240,M240&lt;&gt;'Tabelas auxiliares'!$D$241),"FOLHA DE PESSOAL",IF(R240='Tabelas auxiliares'!$A$241,"CUSTEIO",IF(R240='Tabelas auxiliares'!$A$240,"INVESTIMENTO","ERRO - VERIFICAR"))))</f>
        <v/>
      </c>
      <c r="T240" s="46" t="str">
        <f t="shared" si="7"/>
        <v/>
      </c>
      <c r="U240" s="26"/>
      <c r="W240" s="205"/>
      <c r="X240" s="207"/>
    </row>
    <row r="241" spans="1:25" x14ac:dyDescent="0.25">
      <c r="A241" s="205"/>
      <c r="B241" s="205"/>
      <c r="C241" s="205"/>
      <c r="D241" s="205"/>
      <c r="E241" s="205"/>
      <c r="F241" s="205"/>
      <c r="G241" s="205"/>
      <c r="H241" s="205"/>
      <c r="I241" s="205"/>
      <c r="J241" s="205"/>
      <c r="K241" s="205"/>
      <c r="L241" s="205"/>
      <c r="M241" s="205"/>
      <c r="N241" s="205"/>
      <c r="O241" s="205"/>
      <c r="P241" s="205"/>
      <c r="Q241" s="205"/>
      <c r="R241" s="33" t="str">
        <f t="shared" si="6"/>
        <v/>
      </c>
      <c r="S241" s="33" t="str">
        <f>IF(M241="","",IF(AND(M241&lt;&gt;'Tabelas auxiliares'!$B$240,M241&lt;&gt;'Tabelas auxiliares'!$B$241,M241&lt;&gt;'Tabelas auxiliares'!$C$240,M241&lt;&gt;'Tabelas auxiliares'!$C$241,M241&lt;&gt;'Tabelas auxiliares'!$D$240,M241&lt;&gt;'Tabelas auxiliares'!$D$241),"FOLHA DE PESSOAL",IF(R241='Tabelas auxiliares'!$A$241,"CUSTEIO",IF(R241='Tabelas auxiliares'!$A$240,"INVESTIMENTO","ERRO - VERIFICAR"))))</f>
        <v/>
      </c>
      <c r="T241" s="46" t="str">
        <f t="shared" si="7"/>
        <v/>
      </c>
      <c r="U241" s="26"/>
      <c r="W241" s="207"/>
      <c r="X241" s="205"/>
    </row>
    <row r="242" spans="1:25" x14ac:dyDescent="0.25">
      <c r="A242" s="205"/>
      <c r="B242" s="205"/>
      <c r="C242" s="205"/>
      <c r="D242" s="205"/>
      <c r="E242" s="205"/>
      <c r="F242" s="205"/>
      <c r="G242" s="205"/>
      <c r="H242" s="205"/>
      <c r="I242" s="205"/>
      <c r="J242" s="205"/>
      <c r="K242" s="205"/>
      <c r="L242" s="205"/>
      <c r="M242" s="205"/>
      <c r="N242" s="205"/>
      <c r="O242" s="205"/>
      <c r="P242" s="205"/>
      <c r="Q242" s="205"/>
      <c r="R242" s="33" t="str">
        <f t="shared" si="6"/>
        <v/>
      </c>
      <c r="S242" s="33" t="str">
        <f>IF(M242="","",IF(AND(M242&lt;&gt;'Tabelas auxiliares'!$B$240,M242&lt;&gt;'Tabelas auxiliares'!$B$241,M242&lt;&gt;'Tabelas auxiliares'!$C$240,M242&lt;&gt;'Tabelas auxiliares'!$C$241,M242&lt;&gt;'Tabelas auxiliares'!$D$240,M242&lt;&gt;'Tabelas auxiliares'!$D$241),"FOLHA DE PESSOAL",IF(R242='Tabelas auxiliares'!$A$241,"CUSTEIO",IF(R242='Tabelas auxiliares'!$A$240,"INVESTIMENTO","ERRO - VERIFICAR"))))</f>
        <v/>
      </c>
      <c r="T242" s="46" t="str">
        <f t="shared" si="7"/>
        <v/>
      </c>
      <c r="W242" s="207"/>
      <c r="X242" s="205"/>
    </row>
    <row r="243" spans="1:25" x14ac:dyDescent="0.25">
      <c r="A243" s="205"/>
      <c r="B243" s="205"/>
      <c r="C243" s="205"/>
      <c r="D243" s="205"/>
      <c r="E243" s="205"/>
      <c r="F243" s="205"/>
      <c r="G243" s="205"/>
      <c r="H243" s="205"/>
      <c r="I243" s="205"/>
      <c r="J243" s="205"/>
      <c r="K243" s="205"/>
      <c r="L243" s="205"/>
      <c r="M243" s="205"/>
      <c r="N243" s="205"/>
      <c r="O243" s="205"/>
      <c r="P243" s="205"/>
      <c r="Q243" s="205"/>
      <c r="R243" s="33" t="str">
        <f t="shared" si="6"/>
        <v/>
      </c>
      <c r="S243" s="33" t="str">
        <f>IF(M243="","",IF(AND(M243&lt;&gt;'Tabelas auxiliares'!$B$240,M243&lt;&gt;'Tabelas auxiliares'!$B$241,M243&lt;&gt;'Tabelas auxiliares'!$C$240,M243&lt;&gt;'Tabelas auxiliares'!$C$241,M243&lt;&gt;'Tabelas auxiliares'!$D$240,M243&lt;&gt;'Tabelas auxiliares'!$D$241),"FOLHA DE PESSOAL",IF(R243='Tabelas auxiliares'!$A$241,"CUSTEIO",IF(R243='Tabelas auxiliares'!$A$240,"INVESTIMENTO","ERRO - VERIFICAR"))))</f>
        <v/>
      </c>
      <c r="T243" s="46" t="str">
        <f t="shared" si="7"/>
        <v/>
      </c>
      <c r="U243" s="26"/>
      <c r="W243" s="205"/>
      <c r="X243" s="207"/>
    </row>
    <row r="244" spans="1:25" x14ac:dyDescent="0.25">
      <c r="A244" s="205"/>
      <c r="B244" s="205"/>
      <c r="C244" s="205"/>
      <c r="D244" s="205"/>
      <c r="E244" s="205"/>
      <c r="F244" s="205"/>
      <c r="G244" s="205"/>
      <c r="H244" s="205"/>
      <c r="I244" s="205"/>
      <c r="J244" s="205"/>
      <c r="K244" s="205"/>
      <c r="L244" s="205"/>
      <c r="M244" s="205"/>
      <c r="N244" s="205"/>
      <c r="O244" s="205"/>
      <c r="P244" s="205"/>
      <c r="Q244" s="205"/>
      <c r="R244" s="33" t="str">
        <f t="shared" si="6"/>
        <v/>
      </c>
      <c r="S244" s="33" t="str">
        <f>IF(M244="","",IF(AND(M244&lt;&gt;'Tabelas auxiliares'!$B$240,M244&lt;&gt;'Tabelas auxiliares'!$B$241,M244&lt;&gt;'Tabelas auxiliares'!$C$240,M244&lt;&gt;'Tabelas auxiliares'!$C$241,M244&lt;&gt;'Tabelas auxiliares'!$D$240,M244&lt;&gt;'Tabelas auxiliares'!$D$241),"FOLHA DE PESSOAL",IF(R244='Tabelas auxiliares'!$A$241,"CUSTEIO",IF(R244='Tabelas auxiliares'!$A$240,"INVESTIMENTO","ERRO - VERIFICAR"))))</f>
        <v/>
      </c>
      <c r="T244" s="46" t="str">
        <f t="shared" si="7"/>
        <v/>
      </c>
      <c r="U244" s="26"/>
      <c r="W244" s="205"/>
      <c r="X244" s="207"/>
    </row>
    <row r="245" spans="1:25" x14ac:dyDescent="0.25">
      <c r="A245" s="205"/>
      <c r="B245" s="205"/>
      <c r="C245" s="205"/>
      <c r="D245" s="205"/>
      <c r="E245" s="205"/>
      <c r="F245" s="205"/>
      <c r="G245" s="205"/>
      <c r="H245" s="205"/>
      <c r="I245" s="205"/>
      <c r="J245" s="205"/>
      <c r="K245" s="205"/>
      <c r="L245" s="205"/>
      <c r="M245" s="205"/>
      <c r="N245" s="205"/>
      <c r="O245" s="205"/>
      <c r="P245" s="205"/>
      <c r="Q245" s="205"/>
      <c r="R245" s="33" t="str">
        <f t="shared" si="6"/>
        <v/>
      </c>
      <c r="S245" s="33" t="str">
        <f>IF(M245="","",IF(AND(M245&lt;&gt;'Tabelas auxiliares'!$B$240,M245&lt;&gt;'Tabelas auxiliares'!$B$241,M245&lt;&gt;'Tabelas auxiliares'!$C$240,M245&lt;&gt;'Tabelas auxiliares'!$C$241,M245&lt;&gt;'Tabelas auxiliares'!$D$240,M245&lt;&gt;'Tabelas auxiliares'!$D$241),"FOLHA DE PESSOAL",IF(R245='Tabelas auxiliares'!$A$241,"CUSTEIO",IF(R245='Tabelas auxiliares'!$A$240,"INVESTIMENTO","ERRO - VERIFICAR"))))</f>
        <v/>
      </c>
      <c r="T245" s="46" t="str">
        <f t="shared" si="7"/>
        <v/>
      </c>
      <c r="U245" s="26"/>
      <c r="W245" s="207"/>
      <c r="X245" s="205"/>
    </row>
    <row r="246" spans="1:25" x14ac:dyDescent="0.25">
      <c r="A246" s="205"/>
      <c r="B246" s="205"/>
      <c r="C246" s="205"/>
      <c r="D246" s="205"/>
      <c r="E246" s="205"/>
      <c r="F246" s="205"/>
      <c r="G246" s="205"/>
      <c r="H246" s="205"/>
      <c r="I246" s="205"/>
      <c r="J246" s="205"/>
      <c r="K246" s="205"/>
      <c r="L246" s="205"/>
      <c r="M246" s="205"/>
      <c r="N246" s="205"/>
      <c r="O246" s="205"/>
      <c r="P246" s="205"/>
      <c r="Q246" s="205"/>
      <c r="R246" s="33" t="str">
        <f t="shared" si="6"/>
        <v/>
      </c>
      <c r="S246" s="33" t="str">
        <f>IF(M246="","",IF(AND(M246&lt;&gt;'Tabelas auxiliares'!$B$240,M246&lt;&gt;'Tabelas auxiliares'!$B$241,M246&lt;&gt;'Tabelas auxiliares'!$C$240,M246&lt;&gt;'Tabelas auxiliares'!$C$241,M246&lt;&gt;'Tabelas auxiliares'!$D$240,M246&lt;&gt;'Tabelas auxiliares'!$D$241),"FOLHA DE PESSOAL",IF(R246='Tabelas auxiliares'!$A$241,"CUSTEIO",IF(R246='Tabelas auxiliares'!$A$240,"INVESTIMENTO","ERRO - VERIFICAR"))))</f>
        <v/>
      </c>
      <c r="T246" s="46" t="str">
        <f t="shared" si="7"/>
        <v/>
      </c>
      <c r="U246" s="26"/>
      <c r="W246" s="207"/>
      <c r="X246" s="205"/>
    </row>
    <row r="247" spans="1:25" x14ac:dyDescent="0.25">
      <c r="A247" s="205"/>
      <c r="B247" s="205"/>
      <c r="C247" s="205"/>
      <c r="D247" s="205"/>
      <c r="E247" s="205"/>
      <c r="F247" s="205"/>
      <c r="G247" s="205"/>
      <c r="H247" s="205"/>
      <c r="I247" s="205"/>
      <c r="J247" s="205"/>
      <c r="K247" s="205"/>
      <c r="L247" s="205"/>
      <c r="M247" s="205"/>
      <c r="N247" s="205"/>
      <c r="O247" s="205"/>
      <c r="P247" s="205"/>
      <c r="Q247" s="205"/>
      <c r="R247" s="33" t="str">
        <f t="shared" si="6"/>
        <v/>
      </c>
      <c r="S247" s="33" t="str">
        <f>IF(M247="","",IF(AND(M247&lt;&gt;'Tabelas auxiliares'!$B$240,M247&lt;&gt;'Tabelas auxiliares'!$B$241,M247&lt;&gt;'Tabelas auxiliares'!$C$240,M247&lt;&gt;'Tabelas auxiliares'!$C$241,M247&lt;&gt;'Tabelas auxiliares'!$D$240,M247&lt;&gt;'Tabelas auxiliares'!$D$241),"FOLHA DE PESSOAL",IF(R247='Tabelas auxiliares'!$A$241,"CUSTEIO",IF(R247='Tabelas auxiliares'!$A$240,"INVESTIMENTO","ERRO - VERIFICAR"))))</f>
        <v/>
      </c>
      <c r="T247" s="46" t="str">
        <f t="shared" si="7"/>
        <v/>
      </c>
      <c r="W247" s="207"/>
      <c r="X247" s="205"/>
      <c r="Y247" s="26"/>
    </row>
    <row r="248" spans="1:25" x14ac:dyDescent="0.25">
      <c r="A248" s="205"/>
      <c r="B248" s="205"/>
      <c r="C248" s="205"/>
      <c r="D248" s="205"/>
      <c r="E248" s="205"/>
      <c r="F248" s="205"/>
      <c r="G248" s="205"/>
      <c r="H248" s="205"/>
      <c r="I248" s="205"/>
      <c r="J248" s="205"/>
      <c r="K248" s="205"/>
      <c r="L248" s="205"/>
      <c r="M248" s="205"/>
      <c r="N248" s="205"/>
      <c r="O248" s="205"/>
      <c r="P248" s="205"/>
      <c r="Q248" s="205"/>
      <c r="R248" s="33" t="str">
        <f t="shared" si="6"/>
        <v/>
      </c>
      <c r="S248" s="33" t="str">
        <f>IF(M248="","",IF(AND(M248&lt;&gt;'Tabelas auxiliares'!$B$240,M248&lt;&gt;'Tabelas auxiliares'!$B$241,M248&lt;&gt;'Tabelas auxiliares'!$C$240,M248&lt;&gt;'Tabelas auxiliares'!$C$241,M248&lt;&gt;'Tabelas auxiliares'!$D$240,M248&lt;&gt;'Tabelas auxiliares'!$D$241),"FOLHA DE PESSOAL",IF(R248='Tabelas auxiliares'!$A$241,"CUSTEIO",IF(R248='Tabelas auxiliares'!$A$240,"INVESTIMENTO","ERRO - VERIFICAR"))))</f>
        <v/>
      </c>
      <c r="T248" s="46" t="str">
        <f t="shared" si="7"/>
        <v/>
      </c>
      <c r="U248" s="26"/>
      <c r="W248" s="207"/>
      <c r="X248" s="205"/>
    </row>
    <row r="249" spans="1:25" x14ac:dyDescent="0.25">
      <c r="A249" s="205"/>
      <c r="B249" s="205"/>
      <c r="C249" s="205"/>
      <c r="D249" s="205"/>
      <c r="E249" s="205"/>
      <c r="F249" s="205"/>
      <c r="G249" s="205"/>
      <c r="H249" s="205"/>
      <c r="I249" s="205"/>
      <c r="J249" s="205"/>
      <c r="K249" s="205"/>
      <c r="L249" s="205"/>
      <c r="M249" s="205"/>
      <c r="N249" s="205"/>
      <c r="O249" s="205"/>
      <c r="P249" s="205"/>
      <c r="Q249" s="205"/>
      <c r="R249" s="33" t="str">
        <f t="shared" si="6"/>
        <v/>
      </c>
      <c r="S249" s="33" t="str">
        <f>IF(M249="","",IF(AND(M249&lt;&gt;'Tabelas auxiliares'!$B$240,M249&lt;&gt;'Tabelas auxiliares'!$B$241,M249&lt;&gt;'Tabelas auxiliares'!$C$240,M249&lt;&gt;'Tabelas auxiliares'!$C$241,M249&lt;&gt;'Tabelas auxiliares'!$D$240,M249&lt;&gt;'Tabelas auxiliares'!$D$241),"FOLHA DE PESSOAL",IF(R249='Tabelas auxiliares'!$A$241,"CUSTEIO",IF(R249='Tabelas auxiliares'!$A$240,"INVESTIMENTO","ERRO - VERIFICAR"))))</f>
        <v/>
      </c>
      <c r="T249" s="46" t="str">
        <f t="shared" si="7"/>
        <v/>
      </c>
      <c r="W249" s="207"/>
      <c r="X249" s="205"/>
    </row>
    <row r="250" spans="1:25" x14ac:dyDescent="0.25">
      <c r="A250" s="205"/>
      <c r="B250" s="205"/>
      <c r="C250" s="205"/>
      <c r="D250" s="205"/>
      <c r="E250" s="205"/>
      <c r="F250" s="205"/>
      <c r="G250" s="205"/>
      <c r="H250" s="205"/>
      <c r="I250" s="205"/>
      <c r="J250" s="205"/>
      <c r="K250" s="205"/>
      <c r="L250" s="205"/>
      <c r="M250" s="205"/>
      <c r="N250" s="205"/>
      <c r="O250" s="205"/>
      <c r="P250" s="205"/>
      <c r="Q250" s="205"/>
      <c r="R250" s="33" t="str">
        <f t="shared" si="6"/>
        <v/>
      </c>
      <c r="S250" s="33" t="str">
        <f>IF(M250="","",IF(AND(M250&lt;&gt;'Tabelas auxiliares'!$B$240,M250&lt;&gt;'Tabelas auxiliares'!$B$241,M250&lt;&gt;'Tabelas auxiliares'!$C$240,M250&lt;&gt;'Tabelas auxiliares'!$C$241,M250&lt;&gt;'Tabelas auxiliares'!$D$240,M250&lt;&gt;'Tabelas auxiliares'!$D$241),"FOLHA DE PESSOAL",IF(R250='Tabelas auxiliares'!$A$241,"CUSTEIO",IF(R250='Tabelas auxiliares'!$A$240,"INVESTIMENTO","ERRO - VERIFICAR"))))</f>
        <v/>
      </c>
      <c r="T250" s="46" t="str">
        <f t="shared" si="7"/>
        <v/>
      </c>
      <c r="W250" s="207"/>
      <c r="X250" s="205"/>
    </row>
    <row r="251" spans="1:25" x14ac:dyDescent="0.25">
      <c r="A251" s="205"/>
      <c r="B251" s="205"/>
      <c r="C251" s="205"/>
      <c r="D251" s="205"/>
      <c r="E251" s="205"/>
      <c r="F251" s="205"/>
      <c r="G251" s="205"/>
      <c r="H251" s="205"/>
      <c r="I251" s="205"/>
      <c r="J251" s="205"/>
      <c r="K251" s="205"/>
      <c r="L251" s="205"/>
      <c r="M251" s="205"/>
      <c r="N251" s="205"/>
      <c r="O251" s="205"/>
      <c r="P251" s="205"/>
      <c r="Q251" s="205"/>
      <c r="R251" s="33" t="str">
        <f t="shared" si="6"/>
        <v/>
      </c>
      <c r="S251" s="33" t="str">
        <f>IF(M251="","",IF(AND(M251&lt;&gt;'Tabelas auxiliares'!$B$240,M251&lt;&gt;'Tabelas auxiliares'!$B$241,M251&lt;&gt;'Tabelas auxiliares'!$C$240,M251&lt;&gt;'Tabelas auxiliares'!$C$241,M251&lt;&gt;'Tabelas auxiliares'!$D$240,M251&lt;&gt;'Tabelas auxiliares'!$D$241),"FOLHA DE PESSOAL",IF(R251='Tabelas auxiliares'!$A$241,"CUSTEIO",IF(R251='Tabelas auxiliares'!$A$240,"INVESTIMENTO","ERRO - VERIFICAR"))))</f>
        <v/>
      </c>
      <c r="T251" s="46" t="str">
        <f t="shared" si="7"/>
        <v/>
      </c>
      <c r="W251" s="207"/>
      <c r="X251" s="205"/>
    </row>
    <row r="252" spans="1:25" x14ac:dyDescent="0.25">
      <c r="A252" s="205"/>
      <c r="B252" s="205"/>
      <c r="C252" s="205"/>
      <c r="D252" s="205"/>
      <c r="E252" s="205"/>
      <c r="F252" s="205"/>
      <c r="G252" s="205"/>
      <c r="H252" s="205"/>
      <c r="I252" s="205"/>
      <c r="J252" s="205"/>
      <c r="K252" s="205"/>
      <c r="L252" s="205"/>
      <c r="M252" s="205"/>
      <c r="N252" s="205"/>
      <c r="O252" s="205"/>
      <c r="P252" s="205"/>
      <c r="Q252" s="205"/>
      <c r="R252" s="33" t="str">
        <f t="shared" si="6"/>
        <v/>
      </c>
      <c r="S252" s="33" t="str">
        <f>IF(M252="","",IF(AND(M252&lt;&gt;'Tabelas auxiliares'!$B$240,M252&lt;&gt;'Tabelas auxiliares'!$B$241,M252&lt;&gt;'Tabelas auxiliares'!$C$240,M252&lt;&gt;'Tabelas auxiliares'!$C$241,M252&lt;&gt;'Tabelas auxiliares'!$D$240,M252&lt;&gt;'Tabelas auxiliares'!$D$241),"FOLHA DE PESSOAL",IF(R252='Tabelas auxiliares'!$A$241,"CUSTEIO",IF(R252='Tabelas auxiliares'!$A$240,"INVESTIMENTO","ERRO - VERIFICAR"))))</f>
        <v/>
      </c>
      <c r="T252" s="46" t="str">
        <f t="shared" si="7"/>
        <v/>
      </c>
      <c r="W252" s="207"/>
      <c r="X252" s="205"/>
    </row>
    <row r="253" spans="1:25" x14ac:dyDescent="0.25">
      <c r="A253" s="205"/>
      <c r="B253" s="205"/>
      <c r="C253" s="205"/>
      <c r="D253" s="205"/>
      <c r="E253" s="205"/>
      <c r="F253" s="205"/>
      <c r="G253" s="205"/>
      <c r="H253" s="205"/>
      <c r="I253" s="205"/>
      <c r="J253" s="205"/>
      <c r="K253" s="205"/>
      <c r="L253" s="205"/>
      <c r="M253" s="205"/>
      <c r="N253" s="205"/>
      <c r="O253" s="205"/>
      <c r="P253" s="205"/>
      <c r="Q253" s="205"/>
      <c r="R253" s="33" t="str">
        <f t="shared" si="6"/>
        <v/>
      </c>
      <c r="S253" s="33" t="str">
        <f>IF(M253="","",IF(AND(M253&lt;&gt;'Tabelas auxiliares'!$B$240,M253&lt;&gt;'Tabelas auxiliares'!$B$241,M253&lt;&gt;'Tabelas auxiliares'!$C$240,M253&lt;&gt;'Tabelas auxiliares'!$C$241,M253&lt;&gt;'Tabelas auxiliares'!$D$240,M253&lt;&gt;'Tabelas auxiliares'!$D$241),"FOLHA DE PESSOAL",IF(R253='Tabelas auxiliares'!$A$241,"CUSTEIO",IF(R253='Tabelas auxiliares'!$A$240,"INVESTIMENTO","ERRO - VERIFICAR"))))</f>
        <v/>
      </c>
      <c r="T253" s="46" t="str">
        <f t="shared" si="7"/>
        <v/>
      </c>
      <c r="W253" s="207"/>
      <c r="X253" s="205"/>
    </row>
    <row r="254" spans="1:25" x14ac:dyDescent="0.25">
      <c r="A254" s="205"/>
      <c r="B254" s="205"/>
      <c r="C254" s="205"/>
      <c r="D254" s="205"/>
      <c r="E254" s="205"/>
      <c r="F254" s="205"/>
      <c r="G254" s="205"/>
      <c r="H254" s="205"/>
      <c r="I254" s="205"/>
      <c r="J254" s="205"/>
      <c r="K254" s="205"/>
      <c r="L254" s="205"/>
      <c r="M254" s="205"/>
      <c r="N254" s="205"/>
      <c r="O254" s="205"/>
      <c r="P254" s="205"/>
      <c r="Q254" s="205"/>
      <c r="R254" s="33" t="str">
        <f t="shared" si="6"/>
        <v/>
      </c>
      <c r="S254" s="33" t="str">
        <f>IF(M254="","",IF(AND(M254&lt;&gt;'Tabelas auxiliares'!$B$240,M254&lt;&gt;'Tabelas auxiliares'!$B$241,M254&lt;&gt;'Tabelas auxiliares'!$C$240,M254&lt;&gt;'Tabelas auxiliares'!$C$241,M254&lt;&gt;'Tabelas auxiliares'!$D$240,M254&lt;&gt;'Tabelas auxiliares'!$D$241),"FOLHA DE PESSOAL",IF(R254='Tabelas auxiliares'!$A$241,"CUSTEIO",IF(R254='Tabelas auxiliares'!$A$240,"INVESTIMENTO","ERRO - VERIFICAR"))))</f>
        <v/>
      </c>
      <c r="T254" s="46" t="str">
        <f t="shared" si="7"/>
        <v/>
      </c>
      <c r="W254" s="207"/>
      <c r="X254" s="205"/>
    </row>
    <row r="255" spans="1:25" x14ac:dyDescent="0.25">
      <c r="A255" s="205"/>
      <c r="B255" s="205"/>
      <c r="C255" s="205"/>
      <c r="D255" s="205"/>
      <c r="E255" s="205"/>
      <c r="F255" s="205"/>
      <c r="G255" s="205"/>
      <c r="H255" s="205"/>
      <c r="I255" s="205"/>
      <c r="J255" s="205"/>
      <c r="K255" s="205"/>
      <c r="L255" s="205"/>
      <c r="M255" s="205"/>
      <c r="N255" s="205"/>
      <c r="O255" s="205"/>
      <c r="P255" s="205"/>
      <c r="Q255" s="205"/>
      <c r="R255" s="33" t="str">
        <f t="shared" si="6"/>
        <v/>
      </c>
      <c r="S255" s="33" t="str">
        <f>IF(M255="","",IF(AND(M255&lt;&gt;'Tabelas auxiliares'!$B$240,M255&lt;&gt;'Tabelas auxiliares'!$B$241,M255&lt;&gt;'Tabelas auxiliares'!$C$240,M255&lt;&gt;'Tabelas auxiliares'!$C$241,M255&lt;&gt;'Tabelas auxiliares'!$D$240,M255&lt;&gt;'Tabelas auxiliares'!$D$241),"FOLHA DE PESSOAL",IF(R255='Tabelas auxiliares'!$A$241,"CUSTEIO",IF(R255='Tabelas auxiliares'!$A$240,"INVESTIMENTO","ERRO - VERIFICAR"))))</f>
        <v/>
      </c>
      <c r="T255" s="46" t="str">
        <f t="shared" si="7"/>
        <v/>
      </c>
      <c r="W255" s="207"/>
      <c r="X255" s="205"/>
    </row>
    <row r="256" spans="1:25" x14ac:dyDescent="0.25">
      <c r="A256" s="205"/>
      <c r="B256" s="205"/>
      <c r="C256" s="205"/>
      <c r="D256" s="205"/>
      <c r="E256" s="205"/>
      <c r="F256" s="205"/>
      <c r="G256" s="205"/>
      <c r="H256" s="205"/>
      <c r="I256" s="205"/>
      <c r="J256" s="205"/>
      <c r="K256" s="205"/>
      <c r="L256" s="205"/>
      <c r="M256" s="205"/>
      <c r="N256" s="205"/>
      <c r="O256" s="205"/>
      <c r="P256" s="205"/>
      <c r="Q256" s="205"/>
      <c r="R256" s="33" t="str">
        <f t="shared" si="6"/>
        <v/>
      </c>
      <c r="S256" s="33" t="str">
        <f>IF(M256="","",IF(AND(M256&lt;&gt;'Tabelas auxiliares'!$B$240,M256&lt;&gt;'Tabelas auxiliares'!$B$241,M256&lt;&gt;'Tabelas auxiliares'!$C$240,M256&lt;&gt;'Tabelas auxiliares'!$C$241,M256&lt;&gt;'Tabelas auxiliares'!$D$240,M256&lt;&gt;'Tabelas auxiliares'!$D$241),"FOLHA DE PESSOAL",IF(R256='Tabelas auxiliares'!$A$241,"CUSTEIO",IF(R256='Tabelas auxiliares'!$A$240,"INVESTIMENTO","ERRO - VERIFICAR"))))</f>
        <v/>
      </c>
      <c r="T256" s="46" t="str">
        <f t="shared" si="7"/>
        <v/>
      </c>
      <c r="W256" s="207"/>
      <c r="X256" s="205"/>
    </row>
    <row r="257" spans="1:24" x14ac:dyDescent="0.25">
      <c r="A257" s="205"/>
      <c r="B257" s="205"/>
      <c r="C257" s="205"/>
      <c r="D257" s="205"/>
      <c r="E257" s="205"/>
      <c r="F257" s="205"/>
      <c r="G257" s="205"/>
      <c r="H257" s="205"/>
      <c r="I257" s="205"/>
      <c r="J257" s="205"/>
      <c r="K257" s="205"/>
      <c r="L257" s="205"/>
      <c r="M257" s="205"/>
      <c r="N257" s="205"/>
      <c r="O257" s="205"/>
      <c r="P257" s="205"/>
      <c r="Q257" s="205"/>
      <c r="R257" s="33" t="str">
        <f t="shared" si="6"/>
        <v/>
      </c>
      <c r="S257" s="33" t="str">
        <f>IF(M257="","",IF(AND(M257&lt;&gt;'Tabelas auxiliares'!$B$240,M257&lt;&gt;'Tabelas auxiliares'!$B$241,M257&lt;&gt;'Tabelas auxiliares'!$C$240,M257&lt;&gt;'Tabelas auxiliares'!$C$241,M257&lt;&gt;'Tabelas auxiliares'!$D$240,M257&lt;&gt;'Tabelas auxiliares'!$D$241),"FOLHA DE PESSOAL",IF(R257='Tabelas auxiliares'!$A$241,"CUSTEIO",IF(R257='Tabelas auxiliares'!$A$240,"INVESTIMENTO","ERRO - VERIFICAR"))))</f>
        <v/>
      </c>
      <c r="T257" s="46" t="str">
        <f t="shared" si="7"/>
        <v/>
      </c>
      <c r="W257" s="207"/>
      <c r="X257" s="205"/>
    </row>
    <row r="258" spans="1:24" x14ac:dyDescent="0.25">
      <c r="A258" s="205"/>
      <c r="B258" s="205"/>
      <c r="C258" s="205"/>
      <c r="D258" s="205"/>
      <c r="E258" s="205"/>
      <c r="F258" s="205"/>
      <c r="G258" s="205"/>
      <c r="H258" s="205"/>
      <c r="I258" s="205"/>
      <c r="J258" s="205"/>
      <c r="K258" s="205"/>
      <c r="L258" s="205"/>
      <c r="M258" s="205"/>
      <c r="N258" s="205"/>
      <c r="O258" s="205"/>
      <c r="P258" s="205"/>
      <c r="Q258" s="205"/>
      <c r="R258" s="33" t="str">
        <f t="shared" si="6"/>
        <v/>
      </c>
      <c r="S258" s="33" t="str">
        <f>IF(M258="","",IF(AND(M258&lt;&gt;'Tabelas auxiliares'!$B$240,M258&lt;&gt;'Tabelas auxiliares'!$B$241,M258&lt;&gt;'Tabelas auxiliares'!$C$240,M258&lt;&gt;'Tabelas auxiliares'!$C$241,M258&lt;&gt;'Tabelas auxiliares'!$D$240,M258&lt;&gt;'Tabelas auxiliares'!$D$241),"FOLHA DE PESSOAL",IF(R258='Tabelas auxiliares'!$A$241,"CUSTEIO",IF(R258='Tabelas auxiliares'!$A$240,"INVESTIMENTO","ERRO - VERIFICAR"))))</f>
        <v/>
      </c>
      <c r="T258" s="46" t="str">
        <f t="shared" si="7"/>
        <v/>
      </c>
      <c r="W258" s="207"/>
      <c r="X258" s="205"/>
    </row>
    <row r="259" spans="1:24" x14ac:dyDescent="0.25">
      <c r="A259" s="205"/>
      <c r="B259" s="205"/>
      <c r="C259" s="205"/>
      <c r="D259" s="205"/>
      <c r="E259" s="205"/>
      <c r="F259" s="205"/>
      <c r="G259" s="205"/>
      <c r="H259" s="205"/>
      <c r="I259" s="205"/>
      <c r="J259" s="205"/>
      <c r="K259" s="205"/>
      <c r="L259" s="205"/>
      <c r="M259" s="205"/>
      <c r="N259" s="205"/>
      <c r="O259" s="205"/>
      <c r="P259" s="205"/>
      <c r="Q259" s="205"/>
      <c r="R259" s="33" t="str">
        <f t="shared" si="6"/>
        <v/>
      </c>
      <c r="S259" s="33" t="str">
        <f>IF(M259="","",IF(AND(M259&lt;&gt;'Tabelas auxiliares'!$B$240,M259&lt;&gt;'Tabelas auxiliares'!$B$241,M259&lt;&gt;'Tabelas auxiliares'!$C$240,M259&lt;&gt;'Tabelas auxiliares'!$C$241,M259&lt;&gt;'Tabelas auxiliares'!$D$240,M259&lt;&gt;'Tabelas auxiliares'!$D$241),"FOLHA DE PESSOAL",IF(R259='Tabelas auxiliares'!$A$241,"CUSTEIO",IF(R259='Tabelas auxiliares'!$A$240,"INVESTIMENTO","ERRO - VERIFICAR"))))</f>
        <v/>
      </c>
      <c r="T259" s="46" t="str">
        <f t="shared" si="7"/>
        <v/>
      </c>
      <c r="W259" s="207"/>
      <c r="X259" s="205"/>
    </row>
    <row r="260" spans="1:24" x14ac:dyDescent="0.25">
      <c r="A260" s="205"/>
      <c r="B260" s="205"/>
      <c r="C260" s="205"/>
      <c r="D260" s="205"/>
      <c r="E260" s="205"/>
      <c r="F260" s="205"/>
      <c r="G260" s="205"/>
      <c r="H260" s="205"/>
      <c r="I260" s="205"/>
      <c r="J260" s="205"/>
      <c r="K260" s="205"/>
      <c r="L260" s="205"/>
      <c r="M260" s="205"/>
      <c r="N260" s="205"/>
      <c r="O260" s="205"/>
      <c r="P260" s="205"/>
      <c r="Q260" s="205"/>
      <c r="R260" s="33" t="str">
        <f t="shared" ref="R260:R323" si="8">LEFT(O260,1)</f>
        <v/>
      </c>
      <c r="S260" s="33" t="str">
        <f>IF(M260="","",IF(AND(M260&lt;&gt;'Tabelas auxiliares'!$B$240,M260&lt;&gt;'Tabelas auxiliares'!$B$241,M260&lt;&gt;'Tabelas auxiliares'!$C$240,M260&lt;&gt;'Tabelas auxiliares'!$C$241,M260&lt;&gt;'Tabelas auxiliares'!$D$240,M260&lt;&gt;'Tabelas auxiliares'!$D$241),"FOLHA DE PESSOAL",IF(R260='Tabelas auxiliares'!$A$241,"CUSTEIO",IF(R260='Tabelas auxiliares'!$A$240,"INVESTIMENTO","ERRO - VERIFICAR"))))</f>
        <v/>
      </c>
      <c r="T260" s="46" t="str">
        <f t="shared" ref="T260:T323" si="9">IF(SUM(U260:Y260)=0,"",SUM(U260:Y260))</f>
        <v/>
      </c>
      <c r="W260" s="207"/>
      <c r="X260" s="205"/>
    </row>
    <row r="261" spans="1:24" x14ac:dyDescent="0.25">
      <c r="A261" s="205"/>
      <c r="B261" s="205"/>
      <c r="C261" s="205"/>
      <c r="D261" s="205"/>
      <c r="E261" s="205"/>
      <c r="F261" s="205"/>
      <c r="G261" s="205"/>
      <c r="H261" s="205"/>
      <c r="I261" s="205"/>
      <c r="J261" s="205"/>
      <c r="K261" s="205"/>
      <c r="L261" s="205"/>
      <c r="M261" s="205"/>
      <c r="N261" s="205"/>
      <c r="O261" s="205"/>
      <c r="P261" s="205"/>
      <c r="Q261" s="205"/>
      <c r="R261" s="33" t="str">
        <f t="shared" si="8"/>
        <v/>
      </c>
      <c r="S261" s="33" t="str">
        <f>IF(M261="","",IF(AND(M261&lt;&gt;'Tabelas auxiliares'!$B$240,M261&lt;&gt;'Tabelas auxiliares'!$B$241,M261&lt;&gt;'Tabelas auxiliares'!$C$240,M261&lt;&gt;'Tabelas auxiliares'!$C$241,M261&lt;&gt;'Tabelas auxiliares'!$D$240,M261&lt;&gt;'Tabelas auxiliares'!$D$241),"FOLHA DE PESSOAL",IF(R261='Tabelas auxiliares'!$A$241,"CUSTEIO",IF(R261='Tabelas auxiliares'!$A$240,"INVESTIMENTO","ERRO - VERIFICAR"))))</f>
        <v/>
      </c>
      <c r="T261" s="46" t="str">
        <f t="shared" si="9"/>
        <v/>
      </c>
      <c r="W261" s="207"/>
      <c r="X261" s="205"/>
    </row>
    <row r="262" spans="1:24" x14ac:dyDescent="0.25">
      <c r="A262" s="205"/>
      <c r="B262" s="205"/>
      <c r="C262" s="205"/>
      <c r="D262" s="205"/>
      <c r="E262" s="205"/>
      <c r="F262" s="205"/>
      <c r="G262" s="205"/>
      <c r="H262" s="205"/>
      <c r="I262" s="205"/>
      <c r="J262" s="205"/>
      <c r="K262" s="205"/>
      <c r="L262" s="205"/>
      <c r="M262" s="205"/>
      <c r="N262" s="205"/>
      <c r="O262" s="205"/>
      <c r="P262" s="205"/>
      <c r="Q262" s="205"/>
      <c r="R262" s="33" t="str">
        <f t="shared" si="8"/>
        <v/>
      </c>
      <c r="S262" s="33" t="str">
        <f>IF(M262="","",IF(AND(M262&lt;&gt;'Tabelas auxiliares'!$B$240,M262&lt;&gt;'Tabelas auxiliares'!$B$241,M262&lt;&gt;'Tabelas auxiliares'!$C$240,M262&lt;&gt;'Tabelas auxiliares'!$C$241,M262&lt;&gt;'Tabelas auxiliares'!$D$240,M262&lt;&gt;'Tabelas auxiliares'!$D$241),"FOLHA DE PESSOAL",IF(R262='Tabelas auxiliares'!$A$241,"CUSTEIO",IF(R262='Tabelas auxiliares'!$A$240,"INVESTIMENTO","ERRO - VERIFICAR"))))</f>
        <v/>
      </c>
      <c r="T262" s="46" t="str">
        <f t="shared" si="9"/>
        <v/>
      </c>
      <c r="W262" s="205"/>
      <c r="X262" s="207"/>
    </row>
    <row r="263" spans="1:24" x14ac:dyDescent="0.25">
      <c r="A263" s="205"/>
      <c r="B263" s="205"/>
      <c r="C263" s="205"/>
      <c r="D263" s="205"/>
      <c r="E263" s="205"/>
      <c r="F263" s="205"/>
      <c r="G263" s="205"/>
      <c r="H263" s="205"/>
      <c r="I263" s="205"/>
      <c r="J263" s="205"/>
      <c r="K263" s="205"/>
      <c r="L263" s="205"/>
      <c r="M263" s="205"/>
      <c r="N263" s="205"/>
      <c r="O263" s="205"/>
      <c r="P263" s="205"/>
      <c r="Q263" s="205"/>
      <c r="R263" s="33" t="str">
        <f t="shared" si="8"/>
        <v/>
      </c>
      <c r="S263" s="33" t="str">
        <f>IF(M263="","",IF(AND(M263&lt;&gt;'Tabelas auxiliares'!$B$240,M263&lt;&gt;'Tabelas auxiliares'!$B$241,M263&lt;&gt;'Tabelas auxiliares'!$C$240,M263&lt;&gt;'Tabelas auxiliares'!$C$241,M263&lt;&gt;'Tabelas auxiliares'!$D$240,M263&lt;&gt;'Tabelas auxiliares'!$D$241),"FOLHA DE PESSOAL",IF(R263='Tabelas auxiliares'!$A$241,"CUSTEIO",IF(R263='Tabelas auxiliares'!$A$240,"INVESTIMENTO","ERRO - VERIFICAR"))))</f>
        <v/>
      </c>
      <c r="T263" s="46" t="str">
        <f t="shared" si="9"/>
        <v/>
      </c>
      <c r="W263" s="207"/>
      <c r="X263" s="205"/>
    </row>
    <row r="264" spans="1:24" x14ac:dyDescent="0.25">
      <c r="A264" s="205"/>
      <c r="B264" s="205"/>
      <c r="C264" s="205"/>
      <c r="D264" s="205"/>
      <c r="E264" s="205"/>
      <c r="F264" s="205"/>
      <c r="G264" s="205"/>
      <c r="H264" s="205"/>
      <c r="I264" s="205"/>
      <c r="J264" s="205"/>
      <c r="K264" s="205"/>
      <c r="L264" s="205"/>
      <c r="M264" s="205"/>
      <c r="N264" s="205"/>
      <c r="O264" s="205"/>
      <c r="P264" s="205"/>
      <c r="Q264" s="205"/>
      <c r="R264" s="33" t="str">
        <f t="shared" si="8"/>
        <v/>
      </c>
      <c r="S264" s="33" t="str">
        <f>IF(M264="","",IF(AND(M264&lt;&gt;'Tabelas auxiliares'!$B$240,M264&lt;&gt;'Tabelas auxiliares'!$B$241,M264&lt;&gt;'Tabelas auxiliares'!$C$240,M264&lt;&gt;'Tabelas auxiliares'!$C$241,M264&lt;&gt;'Tabelas auxiliares'!$D$240,M264&lt;&gt;'Tabelas auxiliares'!$D$241),"FOLHA DE PESSOAL",IF(R264='Tabelas auxiliares'!$A$241,"CUSTEIO",IF(R264='Tabelas auxiliares'!$A$240,"INVESTIMENTO","ERRO - VERIFICAR"))))</f>
        <v/>
      </c>
      <c r="T264" s="46" t="str">
        <f t="shared" si="9"/>
        <v/>
      </c>
      <c r="W264" s="207"/>
      <c r="X264" s="205"/>
    </row>
    <row r="265" spans="1:24" x14ac:dyDescent="0.25">
      <c r="A265" s="205"/>
      <c r="B265" s="205"/>
      <c r="C265" s="205"/>
      <c r="D265" s="205"/>
      <c r="E265" s="205"/>
      <c r="F265" s="205"/>
      <c r="G265" s="205"/>
      <c r="H265" s="205"/>
      <c r="I265" s="205"/>
      <c r="J265" s="205"/>
      <c r="K265" s="205"/>
      <c r="L265" s="205"/>
      <c r="M265" s="205"/>
      <c r="N265" s="205"/>
      <c r="O265" s="205"/>
      <c r="P265" s="205"/>
      <c r="Q265" s="205"/>
      <c r="R265" s="33" t="str">
        <f t="shared" si="8"/>
        <v/>
      </c>
      <c r="S265" s="33" t="str">
        <f>IF(M265="","",IF(AND(M265&lt;&gt;'Tabelas auxiliares'!$B$240,M265&lt;&gt;'Tabelas auxiliares'!$B$241,M265&lt;&gt;'Tabelas auxiliares'!$C$240,M265&lt;&gt;'Tabelas auxiliares'!$C$241,M265&lt;&gt;'Tabelas auxiliares'!$D$240,M265&lt;&gt;'Tabelas auxiliares'!$D$241),"FOLHA DE PESSOAL",IF(R265='Tabelas auxiliares'!$A$241,"CUSTEIO",IF(R265='Tabelas auxiliares'!$A$240,"INVESTIMENTO","ERRO - VERIFICAR"))))</f>
        <v/>
      </c>
      <c r="T265" s="46" t="str">
        <f t="shared" si="9"/>
        <v/>
      </c>
      <c r="W265" s="207"/>
      <c r="X265" s="205"/>
    </row>
    <row r="266" spans="1:24" x14ac:dyDescent="0.25">
      <c r="A266" s="205"/>
      <c r="B266" s="205"/>
      <c r="C266" s="205"/>
      <c r="D266" s="205"/>
      <c r="E266" s="205"/>
      <c r="F266" s="205"/>
      <c r="G266" s="205"/>
      <c r="H266" s="205"/>
      <c r="I266" s="205"/>
      <c r="J266" s="205"/>
      <c r="K266" s="205"/>
      <c r="L266" s="205"/>
      <c r="M266" s="205"/>
      <c r="N266" s="205"/>
      <c r="O266" s="205"/>
      <c r="P266" s="205"/>
      <c r="Q266" s="205"/>
      <c r="R266" s="33" t="str">
        <f t="shared" si="8"/>
        <v/>
      </c>
      <c r="S266" s="33" t="str">
        <f>IF(M266="","",IF(AND(M266&lt;&gt;'Tabelas auxiliares'!$B$240,M266&lt;&gt;'Tabelas auxiliares'!$B$241,M266&lt;&gt;'Tabelas auxiliares'!$C$240,M266&lt;&gt;'Tabelas auxiliares'!$C$241,M266&lt;&gt;'Tabelas auxiliares'!$D$240,M266&lt;&gt;'Tabelas auxiliares'!$D$241),"FOLHA DE PESSOAL",IF(R266='Tabelas auxiliares'!$A$241,"CUSTEIO",IF(R266='Tabelas auxiliares'!$A$240,"INVESTIMENTO","ERRO - VERIFICAR"))))</f>
        <v/>
      </c>
      <c r="T266" s="46" t="str">
        <f t="shared" si="9"/>
        <v/>
      </c>
      <c r="W266" s="207"/>
      <c r="X266" s="205"/>
    </row>
    <row r="267" spans="1:24" x14ac:dyDescent="0.25">
      <c r="A267" s="205"/>
      <c r="B267" s="205"/>
      <c r="C267" s="205"/>
      <c r="D267" s="205"/>
      <c r="E267" s="205"/>
      <c r="F267" s="205"/>
      <c r="G267" s="205"/>
      <c r="H267" s="205"/>
      <c r="I267" s="205"/>
      <c r="J267" s="205"/>
      <c r="K267" s="205"/>
      <c r="L267" s="205"/>
      <c r="M267" s="205"/>
      <c r="N267" s="205"/>
      <c r="O267" s="205"/>
      <c r="P267" s="205"/>
      <c r="Q267" s="205"/>
      <c r="R267" s="33" t="str">
        <f t="shared" si="8"/>
        <v/>
      </c>
      <c r="S267" s="33" t="str">
        <f>IF(M267="","",IF(AND(M267&lt;&gt;'Tabelas auxiliares'!$B$240,M267&lt;&gt;'Tabelas auxiliares'!$B$241,M267&lt;&gt;'Tabelas auxiliares'!$C$240,M267&lt;&gt;'Tabelas auxiliares'!$C$241,M267&lt;&gt;'Tabelas auxiliares'!$D$240,M267&lt;&gt;'Tabelas auxiliares'!$D$241),"FOLHA DE PESSOAL",IF(R267='Tabelas auxiliares'!$A$241,"CUSTEIO",IF(R267='Tabelas auxiliares'!$A$240,"INVESTIMENTO","ERRO - VERIFICAR"))))</f>
        <v/>
      </c>
      <c r="T267" s="46" t="str">
        <f t="shared" si="9"/>
        <v/>
      </c>
      <c r="W267" s="207"/>
      <c r="X267" s="205"/>
    </row>
    <row r="268" spans="1:24" x14ac:dyDescent="0.25">
      <c r="A268" s="205"/>
      <c r="B268" s="205"/>
      <c r="C268" s="205"/>
      <c r="D268" s="205"/>
      <c r="E268" s="205"/>
      <c r="F268" s="205"/>
      <c r="G268" s="205"/>
      <c r="H268" s="205"/>
      <c r="I268" s="205"/>
      <c r="J268" s="205"/>
      <c r="K268" s="205"/>
      <c r="L268" s="205"/>
      <c r="M268" s="205"/>
      <c r="N268" s="205"/>
      <c r="O268" s="205"/>
      <c r="P268" s="205"/>
      <c r="Q268" s="205"/>
      <c r="R268" s="33" t="str">
        <f t="shared" si="8"/>
        <v/>
      </c>
      <c r="S268" s="33" t="str">
        <f>IF(M268="","",IF(AND(M268&lt;&gt;'Tabelas auxiliares'!$B$240,M268&lt;&gt;'Tabelas auxiliares'!$B$241,M268&lt;&gt;'Tabelas auxiliares'!$C$240,M268&lt;&gt;'Tabelas auxiliares'!$C$241,M268&lt;&gt;'Tabelas auxiliares'!$D$240,M268&lt;&gt;'Tabelas auxiliares'!$D$241),"FOLHA DE PESSOAL",IF(R268='Tabelas auxiliares'!$A$241,"CUSTEIO",IF(R268='Tabelas auxiliares'!$A$240,"INVESTIMENTO","ERRO - VERIFICAR"))))</f>
        <v/>
      </c>
      <c r="T268" s="46" t="str">
        <f t="shared" si="9"/>
        <v/>
      </c>
      <c r="W268" s="207"/>
      <c r="X268" s="205"/>
    </row>
    <row r="269" spans="1:24" x14ac:dyDescent="0.25">
      <c r="A269" s="205"/>
      <c r="B269" s="205"/>
      <c r="C269" s="205"/>
      <c r="D269" s="205"/>
      <c r="E269" s="205"/>
      <c r="F269" s="205"/>
      <c r="G269" s="205"/>
      <c r="H269" s="205"/>
      <c r="I269" s="205"/>
      <c r="J269" s="205"/>
      <c r="K269" s="205"/>
      <c r="L269" s="205"/>
      <c r="M269" s="205"/>
      <c r="N269" s="205"/>
      <c r="O269" s="205"/>
      <c r="P269" s="205"/>
      <c r="Q269" s="205"/>
      <c r="R269" s="33" t="str">
        <f t="shared" si="8"/>
        <v/>
      </c>
      <c r="S269" s="33" t="str">
        <f>IF(M269="","",IF(AND(M269&lt;&gt;'Tabelas auxiliares'!$B$240,M269&lt;&gt;'Tabelas auxiliares'!$B$241,M269&lt;&gt;'Tabelas auxiliares'!$C$240,M269&lt;&gt;'Tabelas auxiliares'!$C$241,M269&lt;&gt;'Tabelas auxiliares'!$D$240,M269&lt;&gt;'Tabelas auxiliares'!$D$241),"FOLHA DE PESSOAL",IF(R269='Tabelas auxiliares'!$A$241,"CUSTEIO",IF(R269='Tabelas auxiliares'!$A$240,"INVESTIMENTO","ERRO - VERIFICAR"))))</f>
        <v/>
      </c>
      <c r="T269" s="46" t="str">
        <f t="shared" si="9"/>
        <v/>
      </c>
      <c r="W269" s="207"/>
      <c r="X269" s="205"/>
    </row>
    <row r="270" spans="1:24" x14ac:dyDescent="0.25">
      <c r="A270" s="205"/>
      <c r="B270" s="205"/>
      <c r="C270" s="205"/>
      <c r="D270" s="205"/>
      <c r="E270" s="205"/>
      <c r="F270" s="205"/>
      <c r="G270" s="205"/>
      <c r="H270" s="205"/>
      <c r="I270" s="205"/>
      <c r="J270" s="205"/>
      <c r="K270" s="205"/>
      <c r="L270" s="205"/>
      <c r="M270" s="205"/>
      <c r="N270" s="205"/>
      <c r="O270" s="205"/>
      <c r="P270" s="205"/>
      <c r="Q270" s="205"/>
      <c r="R270" s="33" t="str">
        <f t="shared" si="8"/>
        <v/>
      </c>
      <c r="S270" s="33" t="str">
        <f>IF(M270="","",IF(AND(M270&lt;&gt;'Tabelas auxiliares'!$B$240,M270&lt;&gt;'Tabelas auxiliares'!$B$241,M270&lt;&gt;'Tabelas auxiliares'!$C$240,M270&lt;&gt;'Tabelas auxiliares'!$C$241,M270&lt;&gt;'Tabelas auxiliares'!$D$240,M270&lt;&gt;'Tabelas auxiliares'!$D$241),"FOLHA DE PESSOAL",IF(R270='Tabelas auxiliares'!$A$241,"CUSTEIO",IF(R270='Tabelas auxiliares'!$A$240,"INVESTIMENTO","ERRO - VERIFICAR"))))</f>
        <v/>
      </c>
      <c r="T270" s="46" t="str">
        <f t="shared" si="9"/>
        <v/>
      </c>
      <c r="W270" s="207"/>
      <c r="X270" s="205"/>
    </row>
    <row r="271" spans="1:24" x14ac:dyDescent="0.25">
      <c r="A271" s="205"/>
      <c r="B271" s="205"/>
      <c r="C271" s="205"/>
      <c r="D271" s="205"/>
      <c r="E271" s="205"/>
      <c r="F271" s="205"/>
      <c r="G271" s="205"/>
      <c r="H271" s="205"/>
      <c r="I271" s="205"/>
      <c r="J271" s="205"/>
      <c r="K271" s="205"/>
      <c r="L271" s="205"/>
      <c r="M271" s="205"/>
      <c r="N271" s="205"/>
      <c r="O271" s="205"/>
      <c r="P271" s="205"/>
      <c r="Q271" s="205"/>
      <c r="R271" s="33" t="str">
        <f t="shared" si="8"/>
        <v/>
      </c>
      <c r="S271" s="33" t="str">
        <f>IF(M271="","",IF(AND(M271&lt;&gt;'Tabelas auxiliares'!$B$240,M271&lt;&gt;'Tabelas auxiliares'!$B$241,M271&lt;&gt;'Tabelas auxiliares'!$C$240,M271&lt;&gt;'Tabelas auxiliares'!$C$241,M271&lt;&gt;'Tabelas auxiliares'!$D$240,M271&lt;&gt;'Tabelas auxiliares'!$D$241),"FOLHA DE PESSOAL",IF(R271='Tabelas auxiliares'!$A$241,"CUSTEIO",IF(R271='Tabelas auxiliares'!$A$240,"INVESTIMENTO","ERRO - VERIFICAR"))))</f>
        <v/>
      </c>
      <c r="T271" s="46" t="str">
        <f t="shared" si="9"/>
        <v/>
      </c>
      <c r="W271" s="207"/>
      <c r="X271" s="205"/>
    </row>
    <row r="272" spans="1:24" x14ac:dyDescent="0.25">
      <c r="A272" s="205"/>
      <c r="B272" s="205"/>
      <c r="C272" s="205"/>
      <c r="D272" s="205"/>
      <c r="E272" s="205"/>
      <c r="F272" s="205"/>
      <c r="G272" s="205"/>
      <c r="H272" s="205"/>
      <c r="I272" s="205"/>
      <c r="J272" s="205"/>
      <c r="K272" s="205"/>
      <c r="L272" s="205"/>
      <c r="M272" s="205"/>
      <c r="N272" s="205"/>
      <c r="O272" s="205"/>
      <c r="P272" s="205"/>
      <c r="Q272" s="205"/>
      <c r="R272" s="33" t="str">
        <f t="shared" si="8"/>
        <v/>
      </c>
      <c r="S272" s="33" t="str">
        <f>IF(M272="","",IF(AND(M272&lt;&gt;'Tabelas auxiliares'!$B$240,M272&lt;&gt;'Tabelas auxiliares'!$B$241,M272&lt;&gt;'Tabelas auxiliares'!$C$240,M272&lt;&gt;'Tabelas auxiliares'!$C$241,M272&lt;&gt;'Tabelas auxiliares'!$D$240,M272&lt;&gt;'Tabelas auxiliares'!$D$241),"FOLHA DE PESSOAL",IF(R272='Tabelas auxiliares'!$A$241,"CUSTEIO",IF(R272='Tabelas auxiliares'!$A$240,"INVESTIMENTO","ERRO - VERIFICAR"))))</f>
        <v/>
      </c>
      <c r="T272" s="46" t="str">
        <f t="shared" si="9"/>
        <v/>
      </c>
      <c r="W272" s="207"/>
      <c r="X272" s="205"/>
    </row>
    <row r="273" spans="1:24" x14ac:dyDescent="0.25">
      <c r="A273" s="205"/>
      <c r="B273" s="205"/>
      <c r="C273" s="205"/>
      <c r="D273" s="205"/>
      <c r="E273" s="205"/>
      <c r="F273" s="205"/>
      <c r="G273" s="205"/>
      <c r="H273" s="205"/>
      <c r="I273" s="205"/>
      <c r="J273" s="205"/>
      <c r="K273" s="205"/>
      <c r="L273" s="205"/>
      <c r="M273" s="205"/>
      <c r="N273" s="205"/>
      <c r="O273" s="205"/>
      <c r="P273" s="205"/>
      <c r="Q273" s="205"/>
      <c r="R273" s="33" t="str">
        <f t="shared" si="8"/>
        <v/>
      </c>
      <c r="S273" s="33" t="str">
        <f>IF(M273="","",IF(AND(M273&lt;&gt;'Tabelas auxiliares'!$B$240,M273&lt;&gt;'Tabelas auxiliares'!$B$241,M273&lt;&gt;'Tabelas auxiliares'!$C$240,M273&lt;&gt;'Tabelas auxiliares'!$C$241,M273&lt;&gt;'Tabelas auxiliares'!$D$240,M273&lt;&gt;'Tabelas auxiliares'!$D$241),"FOLHA DE PESSOAL",IF(R273='Tabelas auxiliares'!$A$241,"CUSTEIO",IF(R273='Tabelas auxiliares'!$A$240,"INVESTIMENTO","ERRO - VERIFICAR"))))</f>
        <v/>
      </c>
      <c r="T273" s="46" t="str">
        <f t="shared" si="9"/>
        <v/>
      </c>
      <c r="W273" s="207"/>
      <c r="X273" s="205"/>
    </row>
    <row r="274" spans="1:24" x14ac:dyDescent="0.25">
      <c r="R274" s="33" t="str">
        <f t="shared" si="8"/>
        <v/>
      </c>
      <c r="S274" s="33" t="str">
        <f>IF(M274="","",IF(AND(M274&lt;&gt;'Tabelas auxiliares'!$B$240,M274&lt;&gt;'Tabelas auxiliares'!$B$241,M274&lt;&gt;'Tabelas auxiliares'!$C$240,M274&lt;&gt;'Tabelas auxiliares'!$C$241,M274&lt;&gt;'Tabelas auxiliares'!$D$240,M274&lt;&gt;'Tabelas auxiliares'!$D$241),"FOLHA DE PESSOAL",IF(R274='Tabelas auxiliares'!$A$241,"CUSTEIO",IF(R274='Tabelas auxiliares'!$A$240,"INVESTIMENTO","ERRO - VERIFICAR"))))</f>
        <v/>
      </c>
      <c r="T274" s="46" t="str">
        <f t="shared" si="9"/>
        <v/>
      </c>
    </row>
    <row r="275" spans="1:24" x14ac:dyDescent="0.25">
      <c r="R275" s="33" t="str">
        <f t="shared" si="8"/>
        <v/>
      </c>
      <c r="S275" s="33" t="str">
        <f>IF(M275="","",IF(AND(M275&lt;&gt;'Tabelas auxiliares'!$B$240,M275&lt;&gt;'Tabelas auxiliares'!$B$241,M275&lt;&gt;'Tabelas auxiliares'!$C$240,M275&lt;&gt;'Tabelas auxiliares'!$C$241,M275&lt;&gt;'Tabelas auxiliares'!$D$240,M275&lt;&gt;'Tabelas auxiliares'!$D$241),"FOLHA DE PESSOAL",IF(R275='Tabelas auxiliares'!$A$241,"CUSTEIO",IF(R275='Tabelas auxiliares'!$A$240,"INVESTIMENTO","ERRO - VERIFICAR"))))</f>
        <v/>
      </c>
      <c r="T275" s="46" t="str">
        <f t="shared" si="9"/>
        <v/>
      </c>
    </row>
    <row r="276" spans="1:24" x14ac:dyDescent="0.25">
      <c r="R276" s="33" t="str">
        <f t="shared" si="8"/>
        <v/>
      </c>
      <c r="S276" s="33" t="str">
        <f>IF(M276="","",IF(AND(M276&lt;&gt;'Tabelas auxiliares'!$B$240,M276&lt;&gt;'Tabelas auxiliares'!$B$241,M276&lt;&gt;'Tabelas auxiliares'!$C$240,M276&lt;&gt;'Tabelas auxiliares'!$C$241,M276&lt;&gt;'Tabelas auxiliares'!$D$240,M276&lt;&gt;'Tabelas auxiliares'!$D$241),"FOLHA DE PESSOAL",IF(R276='Tabelas auxiliares'!$A$241,"CUSTEIO",IF(R276='Tabelas auxiliares'!$A$240,"INVESTIMENTO","ERRO - VERIFICAR"))))</f>
        <v/>
      </c>
      <c r="T276" s="46" t="str">
        <f t="shared" si="9"/>
        <v/>
      </c>
    </row>
    <row r="277" spans="1:24" x14ac:dyDescent="0.25">
      <c r="R277" s="33" t="str">
        <f t="shared" si="8"/>
        <v/>
      </c>
      <c r="S277" s="33" t="str">
        <f>IF(M277="","",IF(AND(M277&lt;&gt;'Tabelas auxiliares'!$B$240,M277&lt;&gt;'Tabelas auxiliares'!$B$241,M277&lt;&gt;'Tabelas auxiliares'!$C$240,M277&lt;&gt;'Tabelas auxiliares'!$C$241,M277&lt;&gt;'Tabelas auxiliares'!$D$240,M277&lt;&gt;'Tabelas auxiliares'!$D$241),"FOLHA DE PESSOAL",IF(R277='Tabelas auxiliares'!$A$241,"CUSTEIO",IF(R277='Tabelas auxiliares'!$A$240,"INVESTIMENTO","ERRO - VERIFICAR"))))</f>
        <v/>
      </c>
      <c r="T277" s="46" t="str">
        <f t="shared" si="9"/>
        <v/>
      </c>
    </row>
    <row r="278" spans="1:24" x14ac:dyDescent="0.25">
      <c r="R278" s="33" t="str">
        <f t="shared" si="8"/>
        <v/>
      </c>
      <c r="S278" s="33" t="str">
        <f>IF(M278="","",IF(AND(M278&lt;&gt;'Tabelas auxiliares'!$B$240,M278&lt;&gt;'Tabelas auxiliares'!$B$241,M278&lt;&gt;'Tabelas auxiliares'!$C$240,M278&lt;&gt;'Tabelas auxiliares'!$C$241,M278&lt;&gt;'Tabelas auxiliares'!$D$240,M278&lt;&gt;'Tabelas auxiliares'!$D$241),"FOLHA DE PESSOAL",IF(R278='Tabelas auxiliares'!$A$241,"CUSTEIO",IF(R278='Tabelas auxiliares'!$A$240,"INVESTIMENTO","ERRO - VERIFICAR"))))</f>
        <v/>
      </c>
      <c r="T278" s="46" t="str">
        <f t="shared" si="9"/>
        <v/>
      </c>
    </row>
    <row r="279" spans="1:24" x14ac:dyDescent="0.25">
      <c r="R279" s="33" t="str">
        <f t="shared" si="8"/>
        <v/>
      </c>
      <c r="S279" s="33" t="str">
        <f>IF(M279="","",IF(AND(M279&lt;&gt;'Tabelas auxiliares'!$B$240,M279&lt;&gt;'Tabelas auxiliares'!$B$241,M279&lt;&gt;'Tabelas auxiliares'!$C$240,M279&lt;&gt;'Tabelas auxiliares'!$C$241,M279&lt;&gt;'Tabelas auxiliares'!$D$240,M279&lt;&gt;'Tabelas auxiliares'!$D$241),"FOLHA DE PESSOAL",IF(R279='Tabelas auxiliares'!$A$241,"CUSTEIO",IF(R279='Tabelas auxiliares'!$A$240,"INVESTIMENTO","ERRO - VERIFICAR"))))</f>
        <v/>
      </c>
      <c r="T279" s="46" t="str">
        <f t="shared" si="9"/>
        <v/>
      </c>
    </row>
    <row r="280" spans="1:24" x14ac:dyDescent="0.25">
      <c r="R280" s="33" t="str">
        <f t="shared" si="8"/>
        <v/>
      </c>
      <c r="S280" s="33" t="str">
        <f>IF(M280="","",IF(AND(M280&lt;&gt;'Tabelas auxiliares'!$B$240,M280&lt;&gt;'Tabelas auxiliares'!$B$241,M280&lt;&gt;'Tabelas auxiliares'!$C$240,M280&lt;&gt;'Tabelas auxiliares'!$C$241,M280&lt;&gt;'Tabelas auxiliares'!$D$240,M280&lt;&gt;'Tabelas auxiliares'!$D$241),"FOLHA DE PESSOAL",IF(R280='Tabelas auxiliares'!$A$241,"CUSTEIO",IF(R280='Tabelas auxiliares'!$A$240,"INVESTIMENTO","ERRO - VERIFICAR"))))</f>
        <v/>
      </c>
      <c r="T280" s="46" t="str">
        <f t="shared" si="9"/>
        <v/>
      </c>
    </row>
    <row r="281" spans="1:24" x14ac:dyDescent="0.25">
      <c r="R281" s="33" t="str">
        <f t="shared" si="8"/>
        <v/>
      </c>
      <c r="S281" s="33" t="str">
        <f>IF(M281="","",IF(AND(M281&lt;&gt;'Tabelas auxiliares'!$B$240,M281&lt;&gt;'Tabelas auxiliares'!$B$241,M281&lt;&gt;'Tabelas auxiliares'!$C$240,M281&lt;&gt;'Tabelas auxiliares'!$C$241,M281&lt;&gt;'Tabelas auxiliares'!$D$240,M281&lt;&gt;'Tabelas auxiliares'!$D$241),"FOLHA DE PESSOAL",IF(R281='Tabelas auxiliares'!$A$241,"CUSTEIO",IF(R281='Tabelas auxiliares'!$A$240,"INVESTIMENTO","ERRO - VERIFICAR"))))</f>
        <v/>
      </c>
      <c r="T281" s="46" t="str">
        <f t="shared" si="9"/>
        <v/>
      </c>
    </row>
    <row r="282" spans="1:24" x14ac:dyDescent="0.25">
      <c r="R282" s="33" t="str">
        <f t="shared" si="8"/>
        <v/>
      </c>
      <c r="S282" s="33" t="str">
        <f>IF(M282="","",IF(AND(M282&lt;&gt;'Tabelas auxiliares'!$B$240,M282&lt;&gt;'Tabelas auxiliares'!$B$241,M282&lt;&gt;'Tabelas auxiliares'!$C$240,M282&lt;&gt;'Tabelas auxiliares'!$C$241,M282&lt;&gt;'Tabelas auxiliares'!$D$240,M282&lt;&gt;'Tabelas auxiliares'!$D$241),"FOLHA DE PESSOAL",IF(R282='Tabelas auxiliares'!$A$241,"CUSTEIO",IF(R282='Tabelas auxiliares'!$A$240,"INVESTIMENTO","ERRO - VERIFICAR"))))</f>
        <v/>
      </c>
      <c r="T282" s="46" t="str">
        <f t="shared" si="9"/>
        <v/>
      </c>
    </row>
    <row r="283" spans="1:24" x14ac:dyDescent="0.25">
      <c r="R283" s="33" t="str">
        <f t="shared" si="8"/>
        <v/>
      </c>
      <c r="S283" s="33" t="str">
        <f>IF(M283="","",IF(AND(M283&lt;&gt;'Tabelas auxiliares'!$B$240,M283&lt;&gt;'Tabelas auxiliares'!$B$241,M283&lt;&gt;'Tabelas auxiliares'!$C$240,M283&lt;&gt;'Tabelas auxiliares'!$C$241,M283&lt;&gt;'Tabelas auxiliares'!$D$240,M283&lt;&gt;'Tabelas auxiliares'!$D$241),"FOLHA DE PESSOAL",IF(R283='Tabelas auxiliares'!$A$241,"CUSTEIO",IF(R283='Tabelas auxiliares'!$A$240,"INVESTIMENTO","ERRO - VERIFICAR"))))</f>
        <v/>
      </c>
      <c r="T283" s="46" t="str">
        <f t="shared" si="9"/>
        <v/>
      </c>
    </row>
    <row r="284" spans="1:24" x14ac:dyDescent="0.25">
      <c r="R284" s="33" t="str">
        <f t="shared" si="8"/>
        <v/>
      </c>
      <c r="S284" s="33" t="str">
        <f>IF(M284="","",IF(AND(M284&lt;&gt;'Tabelas auxiliares'!$B$240,M284&lt;&gt;'Tabelas auxiliares'!$B$241,M284&lt;&gt;'Tabelas auxiliares'!$C$240,M284&lt;&gt;'Tabelas auxiliares'!$C$241,M284&lt;&gt;'Tabelas auxiliares'!$D$240,M284&lt;&gt;'Tabelas auxiliares'!$D$241),"FOLHA DE PESSOAL",IF(R284='Tabelas auxiliares'!$A$241,"CUSTEIO",IF(R284='Tabelas auxiliares'!$A$240,"INVESTIMENTO","ERRO - VERIFICAR"))))</f>
        <v/>
      </c>
      <c r="T284" s="46" t="str">
        <f t="shared" si="9"/>
        <v/>
      </c>
    </row>
    <row r="285" spans="1:24" x14ac:dyDescent="0.25">
      <c r="R285" s="33" t="str">
        <f t="shared" si="8"/>
        <v/>
      </c>
      <c r="S285" s="33" t="str">
        <f>IF(M285="","",IF(AND(M285&lt;&gt;'Tabelas auxiliares'!$B$240,M285&lt;&gt;'Tabelas auxiliares'!$B$241,M285&lt;&gt;'Tabelas auxiliares'!$C$240,M285&lt;&gt;'Tabelas auxiliares'!$C$241,M285&lt;&gt;'Tabelas auxiliares'!$D$240,M285&lt;&gt;'Tabelas auxiliares'!$D$241),"FOLHA DE PESSOAL",IF(R285='Tabelas auxiliares'!$A$241,"CUSTEIO",IF(R285='Tabelas auxiliares'!$A$240,"INVESTIMENTO","ERRO - VERIFICAR"))))</f>
        <v/>
      </c>
      <c r="T285" s="46" t="str">
        <f t="shared" si="9"/>
        <v/>
      </c>
    </row>
    <row r="286" spans="1:24" x14ac:dyDescent="0.25">
      <c r="R286" s="33" t="str">
        <f t="shared" si="8"/>
        <v/>
      </c>
      <c r="S286" s="33" t="str">
        <f>IF(M286="","",IF(AND(M286&lt;&gt;'Tabelas auxiliares'!$B$240,M286&lt;&gt;'Tabelas auxiliares'!$B$241,M286&lt;&gt;'Tabelas auxiliares'!$C$240,M286&lt;&gt;'Tabelas auxiliares'!$C$241,M286&lt;&gt;'Tabelas auxiliares'!$D$240,M286&lt;&gt;'Tabelas auxiliares'!$D$241),"FOLHA DE PESSOAL",IF(R286='Tabelas auxiliares'!$A$241,"CUSTEIO",IF(R286='Tabelas auxiliares'!$A$240,"INVESTIMENTO","ERRO - VERIFICAR"))))</f>
        <v/>
      </c>
      <c r="T286" s="46" t="str">
        <f t="shared" si="9"/>
        <v/>
      </c>
    </row>
    <row r="287" spans="1:24" x14ac:dyDescent="0.25">
      <c r="R287" s="33" t="str">
        <f t="shared" si="8"/>
        <v/>
      </c>
      <c r="S287" s="33" t="str">
        <f>IF(M287="","",IF(AND(M287&lt;&gt;'Tabelas auxiliares'!$B$240,M287&lt;&gt;'Tabelas auxiliares'!$B$241,M287&lt;&gt;'Tabelas auxiliares'!$C$240,M287&lt;&gt;'Tabelas auxiliares'!$C$241,M287&lt;&gt;'Tabelas auxiliares'!$D$240,M287&lt;&gt;'Tabelas auxiliares'!$D$241),"FOLHA DE PESSOAL",IF(R287='Tabelas auxiliares'!$A$241,"CUSTEIO",IF(R287='Tabelas auxiliares'!$A$240,"INVESTIMENTO","ERRO - VERIFICAR"))))</f>
        <v/>
      </c>
      <c r="T287" s="46" t="str">
        <f t="shared" si="9"/>
        <v/>
      </c>
    </row>
    <row r="288" spans="1:24" x14ac:dyDescent="0.25">
      <c r="R288" s="33" t="str">
        <f t="shared" si="8"/>
        <v/>
      </c>
      <c r="S288" s="33" t="str">
        <f>IF(M288="","",IF(AND(M288&lt;&gt;'Tabelas auxiliares'!$B$240,M288&lt;&gt;'Tabelas auxiliares'!$B$241,M288&lt;&gt;'Tabelas auxiliares'!$C$240,M288&lt;&gt;'Tabelas auxiliares'!$C$241,M288&lt;&gt;'Tabelas auxiliares'!$D$240,M288&lt;&gt;'Tabelas auxiliares'!$D$241),"FOLHA DE PESSOAL",IF(R288='Tabelas auxiliares'!$A$241,"CUSTEIO",IF(R288='Tabelas auxiliares'!$A$240,"INVESTIMENTO","ERRO - VERIFICAR"))))</f>
        <v/>
      </c>
      <c r="T288" s="46" t="str">
        <f t="shared" si="9"/>
        <v/>
      </c>
    </row>
    <row r="289" spans="18:20" x14ac:dyDescent="0.25">
      <c r="R289" s="33" t="str">
        <f t="shared" si="8"/>
        <v/>
      </c>
      <c r="S289" s="33" t="str">
        <f>IF(M289="","",IF(AND(M289&lt;&gt;'Tabelas auxiliares'!$B$240,M289&lt;&gt;'Tabelas auxiliares'!$B$241,M289&lt;&gt;'Tabelas auxiliares'!$C$240,M289&lt;&gt;'Tabelas auxiliares'!$C$241,M289&lt;&gt;'Tabelas auxiliares'!$D$240,M289&lt;&gt;'Tabelas auxiliares'!$D$241),"FOLHA DE PESSOAL",IF(R289='Tabelas auxiliares'!$A$241,"CUSTEIO",IF(R289='Tabelas auxiliares'!$A$240,"INVESTIMENTO","ERRO - VERIFICAR"))))</f>
        <v/>
      </c>
      <c r="T289" s="46" t="str">
        <f t="shared" si="9"/>
        <v/>
      </c>
    </row>
    <row r="290" spans="18:20" x14ac:dyDescent="0.25">
      <c r="R290" s="33" t="str">
        <f t="shared" si="8"/>
        <v/>
      </c>
      <c r="S290" s="33" t="str">
        <f>IF(M290="","",IF(AND(M290&lt;&gt;'Tabelas auxiliares'!$B$240,M290&lt;&gt;'Tabelas auxiliares'!$B$241,M290&lt;&gt;'Tabelas auxiliares'!$C$240,M290&lt;&gt;'Tabelas auxiliares'!$C$241,M290&lt;&gt;'Tabelas auxiliares'!$D$240,M290&lt;&gt;'Tabelas auxiliares'!$D$241),"FOLHA DE PESSOAL",IF(R290='Tabelas auxiliares'!$A$241,"CUSTEIO",IF(R290='Tabelas auxiliares'!$A$240,"INVESTIMENTO","ERRO - VERIFICAR"))))</f>
        <v/>
      </c>
      <c r="T290" s="46" t="str">
        <f t="shared" si="9"/>
        <v/>
      </c>
    </row>
    <row r="291" spans="18:20" x14ac:dyDescent="0.25">
      <c r="R291" s="33" t="str">
        <f t="shared" si="8"/>
        <v/>
      </c>
      <c r="S291" s="33" t="str">
        <f>IF(M291="","",IF(AND(M291&lt;&gt;'Tabelas auxiliares'!$B$240,M291&lt;&gt;'Tabelas auxiliares'!$B$241,M291&lt;&gt;'Tabelas auxiliares'!$C$240,M291&lt;&gt;'Tabelas auxiliares'!$C$241,M291&lt;&gt;'Tabelas auxiliares'!$D$240,M291&lt;&gt;'Tabelas auxiliares'!$D$241),"FOLHA DE PESSOAL",IF(R291='Tabelas auxiliares'!$A$241,"CUSTEIO",IF(R291='Tabelas auxiliares'!$A$240,"INVESTIMENTO","ERRO - VERIFICAR"))))</f>
        <v/>
      </c>
      <c r="T291" s="46" t="str">
        <f t="shared" si="9"/>
        <v/>
      </c>
    </row>
    <row r="292" spans="18:20" x14ac:dyDescent="0.25">
      <c r="R292" s="33" t="str">
        <f t="shared" si="8"/>
        <v/>
      </c>
      <c r="S292" s="33" t="str">
        <f>IF(M292="","",IF(AND(M292&lt;&gt;'Tabelas auxiliares'!$B$240,M292&lt;&gt;'Tabelas auxiliares'!$B$241,M292&lt;&gt;'Tabelas auxiliares'!$C$240,M292&lt;&gt;'Tabelas auxiliares'!$C$241,M292&lt;&gt;'Tabelas auxiliares'!$D$240,M292&lt;&gt;'Tabelas auxiliares'!$D$241),"FOLHA DE PESSOAL",IF(R292='Tabelas auxiliares'!$A$241,"CUSTEIO",IF(R292='Tabelas auxiliares'!$A$240,"INVESTIMENTO","ERRO - VERIFICAR"))))</f>
        <v/>
      </c>
      <c r="T292" s="46" t="str">
        <f t="shared" si="9"/>
        <v/>
      </c>
    </row>
    <row r="293" spans="18:20" x14ac:dyDescent="0.25">
      <c r="R293" s="33" t="str">
        <f t="shared" si="8"/>
        <v/>
      </c>
      <c r="S293" s="33" t="str">
        <f>IF(M293="","",IF(AND(M293&lt;&gt;'Tabelas auxiliares'!$B$240,M293&lt;&gt;'Tabelas auxiliares'!$B$241,M293&lt;&gt;'Tabelas auxiliares'!$C$240,M293&lt;&gt;'Tabelas auxiliares'!$C$241,M293&lt;&gt;'Tabelas auxiliares'!$D$240,M293&lt;&gt;'Tabelas auxiliares'!$D$241),"FOLHA DE PESSOAL",IF(R293='Tabelas auxiliares'!$A$241,"CUSTEIO",IF(R293='Tabelas auxiliares'!$A$240,"INVESTIMENTO","ERRO - VERIFICAR"))))</f>
        <v/>
      </c>
      <c r="T293" s="46" t="str">
        <f t="shared" si="9"/>
        <v/>
      </c>
    </row>
    <row r="294" spans="18:20" x14ac:dyDescent="0.25">
      <c r="R294" s="33" t="str">
        <f t="shared" si="8"/>
        <v/>
      </c>
      <c r="S294" s="33" t="str">
        <f>IF(M294="","",IF(AND(M294&lt;&gt;'Tabelas auxiliares'!$B$240,M294&lt;&gt;'Tabelas auxiliares'!$B$241,M294&lt;&gt;'Tabelas auxiliares'!$C$240,M294&lt;&gt;'Tabelas auxiliares'!$C$241,M294&lt;&gt;'Tabelas auxiliares'!$D$240,M294&lt;&gt;'Tabelas auxiliares'!$D$241),"FOLHA DE PESSOAL",IF(R294='Tabelas auxiliares'!$A$241,"CUSTEIO",IF(R294='Tabelas auxiliares'!$A$240,"INVESTIMENTO","ERRO - VERIFICAR"))))</f>
        <v/>
      </c>
      <c r="T294" s="46" t="str">
        <f t="shared" si="9"/>
        <v/>
      </c>
    </row>
    <row r="295" spans="18:20" x14ac:dyDescent="0.25">
      <c r="R295" s="33" t="str">
        <f t="shared" si="8"/>
        <v/>
      </c>
      <c r="S295" s="33" t="str">
        <f>IF(M295="","",IF(AND(M295&lt;&gt;'Tabelas auxiliares'!$B$240,M295&lt;&gt;'Tabelas auxiliares'!$B$241,M295&lt;&gt;'Tabelas auxiliares'!$C$240,M295&lt;&gt;'Tabelas auxiliares'!$C$241,M295&lt;&gt;'Tabelas auxiliares'!$D$240,M295&lt;&gt;'Tabelas auxiliares'!$D$241),"FOLHA DE PESSOAL",IF(R295='Tabelas auxiliares'!$A$241,"CUSTEIO",IF(R295='Tabelas auxiliares'!$A$240,"INVESTIMENTO","ERRO - VERIFICAR"))))</f>
        <v/>
      </c>
      <c r="T295" s="46" t="str">
        <f t="shared" si="9"/>
        <v/>
      </c>
    </row>
    <row r="296" spans="18:20" x14ac:dyDescent="0.25">
      <c r="R296" s="33" t="str">
        <f t="shared" si="8"/>
        <v/>
      </c>
      <c r="S296" s="33" t="str">
        <f>IF(M296="","",IF(AND(M296&lt;&gt;'Tabelas auxiliares'!$B$240,M296&lt;&gt;'Tabelas auxiliares'!$B$241,M296&lt;&gt;'Tabelas auxiliares'!$C$240,M296&lt;&gt;'Tabelas auxiliares'!$C$241,M296&lt;&gt;'Tabelas auxiliares'!$D$240,M296&lt;&gt;'Tabelas auxiliares'!$D$241),"FOLHA DE PESSOAL",IF(R296='Tabelas auxiliares'!$A$241,"CUSTEIO",IF(R296='Tabelas auxiliares'!$A$240,"INVESTIMENTO","ERRO - VERIFICAR"))))</f>
        <v/>
      </c>
      <c r="T296" s="46" t="str">
        <f t="shared" si="9"/>
        <v/>
      </c>
    </row>
    <row r="297" spans="18:20" x14ac:dyDescent="0.25">
      <c r="R297" s="33" t="str">
        <f t="shared" si="8"/>
        <v/>
      </c>
      <c r="S297" s="33" t="str">
        <f>IF(M297="","",IF(AND(M297&lt;&gt;'Tabelas auxiliares'!$B$240,M297&lt;&gt;'Tabelas auxiliares'!$B$241,M297&lt;&gt;'Tabelas auxiliares'!$C$240,M297&lt;&gt;'Tabelas auxiliares'!$C$241,M297&lt;&gt;'Tabelas auxiliares'!$D$240,M297&lt;&gt;'Tabelas auxiliares'!$D$241),"FOLHA DE PESSOAL",IF(R297='Tabelas auxiliares'!$A$241,"CUSTEIO",IF(R297='Tabelas auxiliares'!$A$240,"INVESTIMENTO","ERRO - VERIFICAR"))))</f>
        <v/>
      </c>
      <c r="T297" s="46" t="str">
        <f t="shared" si="9"/>
        <v/>
      </c>
    </row>
    <row r="298" spans="18:20" x14ac:dyDescent="0.25">
      <c r="R298" s="33" t="str">
        <f t="shared" si="8"/>
        <v/>
      </c>
      <c r="S298" s="33" t="str">
        <f>IF(M298="","",IF(AND(M298&lt;&gt;'Tabelas auxiliares'!$B$240,M298&lt;&gt;'Tabelas auxiliares'!$B$241,M298&lt;&gt;'Tabelas auxiliares'!$C$240,M298&lt;&gt;'Tabelas auxiliares'!$C$241,M298&lt;&gt;'Tabelas auxiliares'!$D$240,M298&lt;&gt;'Tabelas auxiliares'!$D$241),"FOLHA DE PESSOAL",IF(R298='Tabelas auxiliares'!$A$241,"CUSTEIO",IF(R298='Tabelas auxiliares'!$A$240,"INVESTIMENTO","ERRO - VERIFICAR"))))</f>
        <v/>
      </c>
      <c r="T298" s="46" t="str">
        <f t="shared" si="9"/>
        <v/>
      </c>
    </row>
    <row r="299" spans="18:20" x14ac:dyDescent="0.25">
      <c r="R299" s="33" t="str">
        <f t="shared" si="8"/>
        <v/>
      </c>
      <c r="S299" s="33" t="str">
        <f>IF(M299="","",IF(AND(M299&lt;&gt;'Tabelas auxiliares'!$B$240,M299&lt;&gt;'Tabelas auxiliares'!$B$241,M299&lt;&gt;'Tabelas auxiliares'!$C$240,M299&lt;&gt;'Tabelas auxiliares'!$C$241,M299&lt;&gt;'Tabelas auxiliares'!$D$240,M299&lt;&gt;'Tabelas auxiliares'!$D$241),"FOLHA DE PESSOAL",IF(R299='Tabelas auxiliares'!$A$241,"CUSTEIO",IF(R299='Tabelas auxiliares'!$A$240,"INVESTIMENTO","ERRO - VERIFICAR"))))</f>
        <v/>
      </c>
      <c r="T299" s="46" t="str">
        <f t="shared" si="9"/>
        <v/>
      </c>
    </row>
    <row r="300" spans="18:20" x14ac:dyDescent="0.25">
      <c r="R300" s="33" t="str">
        <f t="shared" si="8"/>
        <v/>
      </c>
      <c r="S300" s="33" t="str">
        <f>IF(M300="","",IF(AND(M300&lt;&gt;'Tabelas auxiliares'!$B$240,M300&lt;&gt;'Tabelas auxiliares'!$B$241,M300&lt;&gt;'Tabelas auxiliares'!$C$240,M300&lt;&gt;'Tabelas auxiliares'!$C$241,M300&lt;&gt;'Tabelas auxiliares'!$D$240,M300&lt;&gt;'Tabelas auxiliares'!$D$241),"FOLHA DE PESSOAL",IF(R300='Tabelas auxiliares'!$A$241,"CUSTEIO",IF(R300='Tabelas auxiliares'!$A$240,"INVESTIMENTO","ERRO - VERIFICAR"))))</f>
        <v/>
      </c>
      <c r="T300" s="46" t="str">
        <f t="shared" si="9"/>
        <v/>
      </c>
    </row>
    <row r="301" spans="18:20" x14ac:dyDescent="0.25">
      <c r="R301" s="33" t="str">
        <f t="shared" si="8"/>
        <v/>
      </c>
      <c r="S301" s="33" t="str">
        <f>IF(M301="","",IF(AND(M301&lt;&gt;'Tabelas auxiliares'!$B$240,M301&lt;&gt;'Tabelas auxiliares'!$B$241,M301&lt;&gt;'Tabelas auxiliares'!$C$240,M301&lt;&gt;'Tabelas auxiliares'!$C$241,M301&lt;&gt;'Tabelas auxiliares'!$D$240,M301&lt;&gt;'Tabelas auxiliares'!$D$241),"FOLHA DE PESSOAL",IF(R301='Tabelas auxiliares'!$A$241,"CUSTEIO",IF(R301='Tabelas auxiliares'!$A$240,"INVESTIMENTO","ERRO - VERIFICAR"))))</f>
        <v/>
      </c>
      <c r="T301" s="46" t="str">
        <f t="shared" si="9"/>
        <v/>
      </c>
    </row>
    <row r="302" spans="18:20" x14ac:dyDescent="0.25">
      <c r="R302" s="33" t="str">
        <f t="shared" si="8"/>
        <v/>
      </c>
      <c r="S302" s="33" t="str">
        <f>IF(M302="","",IF(AND(M302&lt;&gt;'Tabelas auxiliares'!$B$240,M302&lt;&gt;'Tabelas auxiliares'!$B$241,M302&lt;&gt;'Tabelas auxiliares'!$C$240,M302&lt;&gt;'Tabelas auxiliares'!$C$241,M302&lt;&gt;'Tabelas auxiliares'!$D$240,M302&lt;&gt;'Tabelas auxiliares'!$D$241),"FOLHA DE PESSOAL",IF(R302='Tabelas auxiliares'!$A$241,"CUSTEIO",IF(R302='Tabelas auxiliares'!$A$240,"INVESTIMENTO","ERRO - VERIFICAR"))))</f>
        <v/>
      </c>
      <c r="T302" s="46" t="str">
        <f t="shared" si="9"/>
        <v/>
      </c>
    </row>
    <row r="303" spans="18:20" x14ac:dyDescent="0.25">
      <c r="R303" s="33" t="str">
        <f t="shared" si="8"/>
        <v/>
      </c>
      <c r="S303" s="33" t="str">
        <f>IF(M303="","",IF(AND(M303&lt;&gt;'Tabelas auxiliares'!$B$240,M303&lt;&gt;'Tabelas auxiliares'!$B$241,M303&lt;&gt;'Tabelas auxiliares'!$C$240,M303&lt;&gt;'Tabelas auxiliares'!$C$241,M303&lt;&gt;'Tabelas auxiliares'!$D$240,M303&lt;&gt;'Tabelas auxiliares'!$D$241),"FOLHA DE PESSOAL",IF(R303='Tabelas auxiliares'!$A$241,"CUSTEIO",IF(R303='Tabelas auxiliares'!$A$240,"INVESTIMENTO","ERRO - VERIFICAR"))))</f>
        <v/>
      </c>
      <c r="T303" s="46" t="str">
        <f t="shared" si="9"/>
        <v/>
      </c>
    </row>
    <row r="304" spans="18:20" x14ac:dyDescent="0.25">
      <c r="R304" s="33" t="str">
        <f t="shared" si="8"/>
        <v/>
      </c>
      <c r="S304" s="33" t="str">
        <f>IF(M304="","",IF(AND(M304&lt;&gt;'Tabelas auxiliares'!$B$240,M304&lt;&gt;'Tabelas auxiliares'!$B$241,M304&lt;&gt;'Tabelas auxiliares'!$C$240,M304&lt;&gt;'Tabelas auxiliares'!$C$241,M304&lt;&gt;'Tabelas auxiliares'!$D$240,M304&lt;&gt;'Tabelas auxiliares'!$D$241),"FOLHA DE PESSOAL",IF(R304='Tabelas auxiliares'!$A$241,"CUSTEIO",IF(R304='Tabelas auxiliares'!$A$240,"INVESTIMENTO","ERRO - VERIFICAR"))))</f>
        <v/>
      </c>
      <c r="T304" s="46" t="str">
        <f t="shared" si="9"/>
        <v/>
      </c>
    </row>
    <row r="305" spans="18:20" x14ac:dyDescent="0.25">
      <c r="R305" s="33" t="str">
        <f t="shared" si="8"/>
        <v/>
      </c>
      <c r="S305" s="33" t="str">
        <f>IF(M305="","",IF(AND(M305&lt;&gt;'Tabelas auxiliares'!$B$240,M305&lt;&gt;'Tabelas auxiliares'!$B$241,M305&lt;&gt;'Tabelas auxiliares'!$C$240,M305&lt;&gt;'Tabelas auxiliares'!$C$241,M305&lt;&gt;'Tabelas auxiliares'!$D$240,M305&lt;&gt;'Tabelas auxiliares'!$D$241),"FOLHA DE PESSOAL",IF(R305='Tabelas auxiliares'!$A$241,"CUSTEIO",IF(R305='Tabelas auxiliares'!$A$240,"INVESTIMENTO","ERRO - VERIFICAR"))))</f>
        <v/>
      </c>
      <c r="T305" s="46" t="str">
        <f t="shared" si="9"/>
        <v/>
      </c>
    </row>
    <row r="306" spans="18:20" x14ac:dyDescent="0.25">
      <c r="R306" s="33" t="str">
        <f t="shared" si="8"/>
        <v/>
      </c>
      <c r="S306" s="33" t="str">
        <f>IF(M306="","",IF(AND(M306&lt;&gt;'Tabelas auxiliares'!$B$240,M306&lt;&gt;'Tabelas auxiliares'!$B$241,M306&lt;&gt;'Tabelas auxiliares'!$C$240,M306&lt;&gt;'Tabelas auxiliares'!$C$241,M306&lt;&gt;'Tabelas auxiliares'!$D$240,M306&lt;&gt;'Tabelas auxiliares'!$D$241),"FOLHA DE PESSOAL",IF(R306='Tabelas auxiliares'!$A$241,"CUSTEIO",IF(R306='Tabelas auxiliares'!$A$240,"INVESTIMENTO","ERRO - VERIFICAR"))))</f>
        <v/>
      </c>
      <c r="T306" s="46" t="str">
        <f t="shared" si="9"/>
        <v/>
      </c>
    </row>
    <row r="307" spans="18:20" x14ac:dyDescent="0.25">
      <c r="R307" s="33" t="str">
        <f t="shared" si="8"/>
        <v/>
      </c>
      <c r="S307" s="33" t="str">
        <f>IF(M307="","",IF(AND(M307&lt;&gt;'Tabelas auxiliares'!$B$240,M307&lt;&gt;'Tabelas auxiliares'!$B$241,M307&lt;&gt;'Tabelas auxiliares'!$C$240,M307&lt;&gt;'Tabelas auxiliares'!$C$241,M307&lt;&gt;'Tabelas auxiliares'!$D$240,M307&lt;&gt;'Tabelas auxiliares'!$D$241),"FOLHA DE PESSOAL",IF(R307='Tabelas auxiliares'!$A$241,"CUSTEIO",IF(R307='Tabelas auxiliares'!$A$240,"INVESTIMENTO","ERRO - VERIFICAR"))))</f>
        <v/>
      </c>
      <c r="T307" s="46" t="str">
        <f t="shared" si="9"/>
        <v/>
      </c>
    </row>
    <row r="308" spans="18:20" x14ac:dyDescent="0.25">
      <c r="R308" s="33" t="str">
        <f t="shared" si="8"/>
        <v/>
      </c>
      <c r="S308" s="33" t="str">
        <f>IF(M308="","",IF(AND(M308&lt;&gt;'Tabelas auxiliares'!$B$240,M308&lt;&gt;'Tabelas auxiliares'!$B$241,M308&lt;&gt;'Tabelas auxiliares'!$C$240,M308&lt;&gt;'Tabelas auxiliares'!$C$241,M308&lt;&gt;'Tabelas auxiliares'!$D$240,M308&lt;&gt;'Tabelas auxiliares'!$D$241),"FOLHA DE PESSOAL",IF(R308='Tabelas auxiliares'!$A$241,"CUSTEIO",IF(R308='Tabelas auxiliares'!$A$240,"INVESTIMENTO","ERRO - VERIFICAR"))))</f>
        <v/>
      </c>
      <c r="T308" s="46" t="str">
        <f t="shared" si="9"/>
        <v/>
      </c>
    </row>
    <row r="309" spans="18:20" x14ac:dyDescent="0.25">
      <c r="R309" s="33" t="str">
        <f t="shared" si="8"/>
        <v/>
      </c>
      <c r="S309" s="33" t="str">
        <f>IF(M309="","",IF(AND(M309&lt;&gt;'Tabelas auxiliares'!$B$240,M309&lt;&gt;'Tabelas auxiliares'!$B$241,M309&lt;&gt;'Tabelas auxiliares'!$C$240,M309&lt;&gt;'Tabelas auxiliares'!$C$241,M309&lt;&gt;'Tabelas auxiliares'!$D$240,M309&lt;&gt;'Tabelas auxiliares'!$D$241),"FOLHA DE PESSOAL",IF(R309='Tabelas auxiliares'!$A$241,"CUSTEIO",IF(R309='Tabelas auxiliares'!$A$240,"INVESTIMENTO","ERRO - VERIFICAR"))))</f>
        <v/>
      </c>
      <c r="T309" s="46" t="str">
        <f t="shared" si="9"/>
        <v/>
      </c>
    </row>
    <row r="310" spans="18:20" x14ac:dyDescent="0.25">
      <c r="R310" s="33" t="str">
        <f t="shared" si="8"/>
        <v/>
      </c>
      <c r="S310" s="33" t="str">
        <f>IF(M310="","",IF(AND(M310&lt;&gt;'Tabelas auxiliares'!$B$240,M310&lt;&gt;'Tabelas auxiliares'!$B$241,M310&lt;&gt;'Tabelas auxiliares'!$C$240,M310&lt;&gt;'Tabelas auxiliares'!$C$241,M310&lt;&gt;'Tabelas auxiliares'!$D$240,M310&lt;&gt;'Tabelas auxiliares'!$D$241),"FOLHA DE PESSOAL",IF(R310='Tabelas auxiliares'!$A$241,"CUSTEIO",IF(R310='Tabelas auxiliares'!$A$240,"INVESTIMENTO","ERRO - VERIFICAR"))))</f>
        <v/>
      </c>
      <c r="T310" s="46" t="str">
        <f t="shared" si="9"/>
        <v/>
      </c>
    </row>
    <row r="311" spans="18:20" x14ac:dyDescent="0.25">
      <c r="R311" s="33" t="str">
        <f t="shared" si="8"/>
        <v/>
      </c>
      <c r="S311" s="33" t="str">
        <f>IF(M311="","",IF(AND(M311&lt;&gt;'Tabelas auxiliares'!$B$240,M311&lt;&gt;'Tabelas auxiliares'!$B$241,M311&lt;&gt;'Tabelas auxiliares'!$C$240,M311&lt;&gt;'Tabelas auxiliares'!$C$241,M311&lt;&gt;'Tabelas auxiliares'!$D$240,M311&lt;&gt;'Tabelas auxiliares'!$D$241),"FOLHA DE PESSOAL",IF(R311='Tabelas auxiliares'!$A$241,"CUSTEIO",IF(R311='Tabelas auxiliares'!$A$240,"INVESTIMENTO","ERRO - VERIFICAR"))))</f>
        <v/>
      </c>
      <c r="T311" s="46" t="str">
        <f t="shared" si="9"/>
        <v/>
      </c>
    </row>
    <row r="312" spans="18:20" x14ac:dyDescent="0.25">
      <c r="R312" s="33" t="str">
        <f t="shared" si="8"/>
        <v/>
      </c>
      <c r="S312" s="33" t="str">
        <f>IF(M312="","",IF(AND(M312&lt;&gt;'Tabelas auxiliares'!$B$240,M312&lt;&gt;'Tabelas auxiliares'!$B$241,M312&lt;&gt;'Tabelas auxiliares'!$C$240,M312&lt;&gt;'Tabelas auxiliares'!$C$241,M312&lt;&gt;'Tabelas auxiliares'!$D$240,M312&lt;&gt;'Tabelas auxiliares'!$D$241),"FOLHA DE PESSOAL",IF(R312='Tabelas auxiliares'!$A$241,"CUSTEIO",IF(R312='Tabelas auxiliares'!$A$240,"INVESTIMENTO","ERRO - VERIFICAR"))))</f>
        <v/>
      </c>
      <c r="T312" s="46" t="str">
        <f t="shared" si="9"/>
        <v/>
      </c>
    </row>
    <row r="313" spans="18:20" x14ac:dyDescent="0.25">
      <c r="R313" s="33" t="str">
        <f t="shared" si="8"/>
        <v/>
      </c>
      <c r="S313" s="33" t="str">
        <f>IF(M313="","",IF(AND(M313&lt;&gt;'Tabelas auxiliares'!$B$240,M313&lt;&gt;'Tabelas auxiliares'!$B$241,M313&lt;&gt;'Tabelas auxiliares'!$C$240,M313&lt;&gt;'Tabelas auxiliares'!$C$241,M313&lt;&gt;'Tabelas auxiliares'!$D$240,M313&lt;&gt;'Tabelas auxiliares'!$D$241),"FOLHA DE PESSOAL",IF(R313='Tabelas auxiliares'!$A$241,"CUSTEIO",IF(R313='Tabelas auxiliares'!$A$240,"INVESTIMENTO","ERRO - VERIFICAR"))))</f>
        <v/>
      </c>
      <c r="T313" s="46" t="str">
        <f t="shared" si="9"/>
        <v/>
      </c>
    </row>
    <row r="314" spans="18:20" x14ac:dyDescent="0.25">
      <c r="R314" s="33" t="str">
        <f t="shared" si="8"/>
        <v/>
      </c>
      <c r="S314" s="33" t="str">
        <f>IF(M314="","",IF(AND(M314&lt;&gt;'Tabelas auxiliares'!$B$240,M314&lt;&gt;'Tabelas auxiliares'!$B$241,M314&lt;&gt;'Tabelas auxiliares'!$C$240,M314&lt;&gt;'Tabelas auxiliares'!$C$241,M314&lt;&gt;'Tabelas auxiliares'!$D$240,M314&lt;&gt;'Tabelas auxiliares'!$D$241),"FOLHA DE PESSOAL",IF(R314='Tabelas auxiliares'!$A$241,"CUSTEIO",IF(R314='Tabelas auxiliares'!$A$240,"INVESTIMENTO","ERRO - VERIFICAR"))))</f>
        <v/>
      </c>
      <c r="T314" s="46" t="str">
        <f t="shared" si="9"/>
        <v/>
      </c>
    </row>
    <row r="315" spans="18:20" x14ac:dyDescent="0.25">
      <c r="R315" s="33" t="str">
        <f t="shared" si="8"/>
        <v/>
      </c>
      <c r="S315" s="33" t="str">
        <f>IF(M315="","",IF(AND(M315&lt;&gt;'Tabelas auxiliares'!$B$240,M315&lt;&gt;'Tabelas auxiliares'!$B$241,M315&lt;&gt;'Tabelas auxiliares'!$C$240,M315&lt;&gt;'Tabelas auxiliares'!$C$241,M315&lt;&gt;'Tabelas auxiliares'!$D$240,M315&lt;&gt;'Tabelas auxiliares'!$D$241),"FOLHA DE PESSOAL",IF(R315='Tabelas auxiliares'!$A$241,"CUSTEIO",IF(R315='Tabelas auxiliares'!$A$240,"INVESTIMENTO","ERRO - VERIFICAR"))))</f>
        <v/>
      </c>
      <c r="T315" s="46" t="str">
        <f t="shared" si="9"/>
        <v/>
      </c>
    </row>
    <row r="316" spans="18:20" x14ac:dyDescent="0.25">
      <c r="R316" s="33" t="str">
        <f t="shared" si="8"/>
        <v/>
      </c>
      <c r="S316" s="33" t="str">
        <f>IF(M316="","",IF(AND(M316&lt;&gt;'Tabelas auxiliares'!$B$240,M316&lt;&gt;'Tabelas auxiliares'!$B$241,M316&lt;&gt;'Tabelas auxiliares'!$C$240,M316&lt;&gt;'Tabelas auxiliares'!$C$241,M316&lt;&gt;'Tabelas auxiliares'!$D$240,M316&lt;&gt;'Tabelas auxiliares'!$D$241),"FOLHA DE PESSOAL",IF(R316='Tabelas auxiliares'!$A$241,"CUSTEIO",IF(R316='Tabelas auxiliares'!$A$240,"INVESTIMENTO","ERRO - VERIFICAR"))))</f>
        <v/>
      </c>
      <c r="T316" s="46" t="str">
        <f t="shared" si="9"/>
        <v/>
      </c>
    </row>
    <row r="317" spans="18:20" x14ac:dyDescent="0.25">
      <c r="R317" s="33" t="str">
        <f t="shared" si="8"/>
        <v/>
      </c>
      <c r="S317" s="33" t="str">
        <f>IF(M317="","",IF(AND(M317&lt;&gt;'Tabelas auxiliares'!$B$240,M317&lt;&gt;'Tabelas auxiliares'!$B$241,M317&lt;&gt;'Tabelas auxiliares'!$C$240,M317&lt;&gt;'Tabelas auxiliares'!$C$241,M317&lt;&gt;'Tabelas auxiliares'!$D$240,M317&lt;&gt;'Tabelas auxiliares'!$D$241),"FOLHA DE PESSOAL",IF(R317='Tabelas auxiliares'!$A$241,"CUSTEIO",IF(R317='Tabelas auxiliares'!$A$240,"INVESTIMENTO","ERRO - VERIFICAR"))))</f>
        <v/>
      </c>
      <c r="T317" s="46" t="str">
        <f t="shared" si="9"/>
        <v/>
      </c>
    </row>
    <row r="318" spans="18:20" x14ac:dyDescent="0.25">
      <c r="R318" s="33" t="str">
        <f t="shared" si="8"/>
        <v/>
      </c>
      <c r="S318" s="33" t="str">
        <f>IF(M318="","",IF(AND(M318&lt;&gt;'Tabelas auxiliares'!$B$240,M318&lt;&gt;'Tabelas auxiliares'!$B$241,M318&lt;&gt;'Tabelas auxiliares'!$C$240,M318&lt;&gt;'Tabelas auxiliares'!$C$241,M318&lt;&gt;'Tabelas auxiliares'!$D$240,M318&lt;&gt;'Tabelas auxiliares'!$D$241),"FOLHA DE PESSOAL",IF(R318='Tabelas auxiliares'!$A$241,"CUSTEIO",IF(R318='Tabelas auxiliares'!$A$240,"INVESTIMENTO","ERRO - VERIFICAR"))))</f>
        <v/>
      </c>
      <c r="T318" s="46" t="str">
        <f t="shared" si="9"/>
        <v/>
      </c>
    </row>
    <row r="319" spans="18:20" x14ac:dyDescent="0.25">
      <c r="R319" s="33" t="str">
        <f t="shared" si="8"/>
        <v/>
      </c>
      <c r="S319" s="33" t="str">
        <f>IF(M319="","",IF(AND(M319&lt;&gt;'Tabelas auxiliares'!$B$240,M319&lt;&gt;'Tabelas auxiliares'!$B$241,M319&lt;&gt;'Tabelas auxiliares'!$C$240,M319&lt;&gt;'Tabelas auxiliares'!$C$241,M319&lt;&gt;'Tabelas auxiliares'!$D$240,M319&lt;&gt;'Tabelas auxiliares'!$D$241),"FOLHA DE PESSOAL",IF(R319='Tabelas auxiliares'!$A$241,"CUSTEIO",IF(R319='Tabelas auxiliares'!$A$240,"INVESTIMENTO","ERRO - VERIFICAR"))))</f>
        <v/>
      </c>
      <c r="T319" s="46" t="str">
        <f t="shared" si="9"/>
        <v/>
      </c>
    </row>
    <row r="320" spans="18:20" x14ac:dyDescent="0.25">
      <c r="R320" s="33" t="str">
        <f t="shared" si="8"/>
        <v/>
      </c>
      <c r="S320" s="33" t="str">
        <f>IF(M320="","",IF(AND(M320&lt;&gt;'Tabelas auxiliares'!$B$240,M320&lt;&gt;'Tabelas auxiliares'!$B$241,M320&lt;&gt;'Tabelas auxiliares'!$C$240,M320&lt;&gt;'Tabelas auxiliares'!$C$241,M320&lt;&gt;'Tabelas auxiliares'!$D$240,M320&lt;&gt;'Tabelas auxiliares'!$D$241),"FOLHA DE PESSOAL",IF(R320='Tabelas auxiliares'!$A$241,"CUSTEIO",IF(R320='Tabelas auxiliares'!$A$240,"INVESTIMENTO","ERRO - VERIFICAR"))))</f>
        <v/>
      </c>
      <c r="T320" s="46" t="str">
        <f t="shared" si="9"/>
        <v/>
      </c>
    </row>
    <row r="321" spans="18:20" x14ac:dyDescent="0.25">
      <c r="R321" s="33" t="str">
        <f t="shared" si="8"/>
        <v/>
      </c>
      <c r="S321" s="33" t="str">
        <f>IF(M321="","",IF(AND(M321&lt;&gt;'Tabelas auxiliares'!$B$240,M321&lt;&gt;'Tabelas auxiliares'!$B$241,M321&lt;&gt;'Tabelas auxiliares'!$C$240,M321&lt;&gt;'Tabelas auxiliares'!$C$241,M321&lt;&gt;'Tabelas auxiliares'!$D$240,M321&lt;&gt;'Tabelas auxiliares'!$D$241),"FOLHA DE PESSOAL",IF(R321='Tabelas auxiliares'!$A$241,"CUSTEIO",IF(R321='Tabelas auxiliares'!$A$240,"INVESTIMENTO","ERRO - VERIFICAR"))))</f>
        <v/>
      </c>
      <c r="T321" s="46" t="str">
        <f t="shared" si="9"/>
        <v/>
      </c>
    </row>
    <row r="322" spans="18:20" x14ac:dyDescent="0.25">
      <c r="R322" s="33" t="str">
        <f t="shared" si="8"/>
        <v/>
      </c>
      <c r="S322" s="33" t="str">
        <f>IF(M322="","",IF(AND(M322&lt;&gt;'Tabelas auxiliares'!$B$240,M322&lt;&gt;'Tabelas auxiliares'!$B$241,M322&lt;&gt;'Tabelas auxiliares'!$C$240,M322&lt;&gt;'Tabelas auxiliares'!$C$241,M322&lt;&gt;'Tabelas auxiliares'!$D$240,M322&lt;&gt;'Tabelas auxiliares'!$D$241),"FOLHA DE PESSOAL",IF(R322='Tabelas auxiliares'!$A$241,"CUSTEIO",IF(R322='Tabelas auxiliares'!$A$240,"INVESTIMENTO","ERRO - VERIFICAR"))))</f>
        <v/>
      </c>
      <c r="T322" s="46" t="str">
        <f t="shared" si="9"/>
        <v/>
      </c>
    </row>
    <row r="323" spans="18:20" x14ac:dyDescent="0.25">
      <c r="R323" s="33" t="str">
        <f t="shared" si="8"/>
        <v/>
      </c>
      <c r="S323" s="33" t="str">
        <f>IF(M323="","",IF(AND(M323&lt;&gt;'Tabelas auxiliares'!$B$240,M323&lt;&gt;'Tabelas auxiliares'!$B$241,M323&lt;&gt;'Tabelas auxiliares'!$C$240,M323&lt;&gt;'Tabelas auxiliares'!$C$241,M323&lt;&gt;'Tabelas auxiliares'!$D$240,M323&lt;&gt;'Tabelas auxiliares'!$D$241),"FOLHA DE PESSOAL",IF(R323='Tabelas auxiliares'!$A$241,"CUSTEIO",IF(R323='Tabelas auxiliares'!$A$240,"INVESTIMENTO","ERRO - VERIFICAR"))))</f>
        <v/>
      </c>
      <c r="T323" s="46" t="str">
        <f t="shared" si="9"/>
        <v/>
      </c>
    </row>
    <row r="324" spans="18:20" x14ac:dyDescent="0.25">
      <c r="R324" s="33" t="str">
        <f t="shared" ref="R324:R387" si="10">LEFT(O324,1)</f>
        <v/>
      </c>
      <c r="S324" s="33" t="str">
        <f>IF(M324="","",IF(AND(M324&lt;&gt;'Tabelas auxiliares'!$B$240,M324&lt;&gt;'Tabelas auxiliares'!$B$241,M324&lt;&gt;'Tabelas auxiliares'!$C$240,M324&lt;&gt;'Tabelas auxiliares'!$C$241,M324&lt;&gt;'Tabelas auxiliares'!$D$240,M324&lt;&gt;'Tabelas auxiliares'!$D$241),"FOLHA DE PESSOAL",IF(R324='Tabelas auxiliares'!$A$241,"CUSTEIO",IF(R324='Tabelas auxiliares'!$A$240,"INVESTIMENTO","ERRO - VERIFICAR"))))</f>
        <v/>
      </c>
      <c r="T324" s="46" t="str">
        <f t="shared" ref="T324:T387" si="11">IF(SUM(U324:Y324)=0,"",SUM(U324:Y324))</f>
        <v/>
      </c>
    </row>
    <row r="325" spans="18:20" x14ac:dyDescent="0.25">
      <c r="R325" s="33" t="str">
        <f t="shared" si="10"/>
        <v/>
      </c>
      <c r="S325" s="33" t="str">
        <f>IF(M325="","",IF(AND(M325&lt;&gt;'Tabelas auxiliares'!$B$240,M325&lt;&gt;'Tabelas auxiliares'!$B$241,M325&lt;&gt;'Tabelas auxiliares'!$C$240,M325&lt;&gt;'Tabelas auxiliares'!$C$241,M325&lt;&gt;'Tabelas auxiliares'!$D$240,M325&lt;&gt;'Tabelas auxiliares'!$D$241),"FOLHA DE PESSOAL",IF(R325='Tabelas auxiliares'!$A$241,"CUSTEIO",IF(R325='Tabelas auxiliares'!$A$240,"INVESTIMENTO","ERRO - VERIFICAR"))))</f>
        <v/>
      </c>
      <c r="T325" s="46" t="str">
        <f t="shared" si="11"/>
        <v/>
      </c>
    </row>
    <row r="326" spans="18:20" x14ac:dyDescent="0.25">
      <c r="R326" s="33" t="str">
        <f t="shared" si="10"/>
        <v/>
      </c>
      <c r="S326" s="33" t="str">
        <f>IF(M326="","",IF(AND(M326&lt;&gt;'Tabelas auxiliares'!$B$240,M326&lt;&gt;'Tabelas auxiliares'!$B$241,M326&lt;&gt;'Tabelas auxiliares'!$C$240,M326&lt;&gt;'Tabelas auxiliares'!$C$241,M326&lt;&gt;'Tabelas auxiliares'!$D$240,M326&lt;&gt;'Tabelas auxiliares'!$D$241),"FOLHA DE PESSOAL",IF(R326='Tabelas auxiliares'!$A$241,"CUSTEIO",IF(R326='Tabelas auxiliares'!$A$240,"INVESTIMENTO","ERRO - VERIFICAR"))))</f>
        <v/>
      </c>
      <c r="T326" s="46" t="str">
        <f t="shared" si="11"/>
        <v/>
      </c>
    </row>
    <row r="327" spans="18:20" x14ac:dyDescent="0.25">
      <c r="R327" s="33" t="str">
        <f t="shared" si="10"/>
        <v/>
      </c>
      <c r="S327" s="33" t="str">
        <f>IF(M327="","",IF(AND(M327&lt;&gt;'Tabelas auxiliares'!$B$240,M327&lt;&gt;'Tabelas auxiliares'!$B$241,M327&lt;&gt;'Tabelas auxiliares'!$C$240,M327&lt;&gt;'Tabelas auxiliares'!$C$241,M327&lt;&gt;'Tabelas auxiliares'!$D$240,M327&lt;&gt;'Tabelas auxiliares'!$D$241),"FOLHA DE PESSOAL",IF(R327='Tabelas auxiliares'!$A$241,"CUSTEIO",IF(R327='Tabelas auxiliares'!$A$240,"INVESTIMENTO","ERRO - VERIFICAR"))))</f>
        <v/>
      </c>
      <c r="T327" s="46" t="str">
        <f t="shared" si="11"/>
        <v/>
      </c>
    </row>
    <row r="328" spans="18:20" x14ac:dyDescent="0.25">
      <c r="R328" s="33" t="str">
        <f t="shared" si="10"/>
        <v/>
      </c>
      <c r="S328" s="33" t="str">
        <f>IF(M328="","",IF(AND(M328&lt;&gt;'Tabelas auxiliares'!$B$240,M328&lt;&gt;'Tabelas auxiliares'!$B$241,M328&lt;&gt;'Tabelas auxiliares'!$C$240,M328&lt;&gt;'Tabelas auxiliares'!$C$241,M328&lt;&gt;'Tabelas auxiliares'!$D$240,M328&lt;&gt;'Tabelas auxiliares'!$D$241),"FOLHA DE PESSOAL",IF(R328='Tabelas auxiliares'!$A$241,"CUSTEIO",IF(R328='Tabelas auxiliares'!$A$240,"INVESTIMENTO","ERRO - VERIFICAR"))))</f>
        <v/>
      </c>
      <c r="T328" s="46" t="str">
        <f t="shared" si="11"/>
        <v/>
      </c>
    </row>
    <row r="329" spans="18:20" x14ac:dyDescent="0.25">
      <c r="R329" s="33" t="str">
        <f t="shared" si="10"/>
        <v/>
      </c>
      <c r="S329" s="33" t="str">
        <f>IF(M329="","",IF(AND(M329&lt;&gt;'Tabelas auxiliares'!$B$240,M329&lt;&gt;'Tabelas auxiliares'!$B$241,M329&lt;&gt;'Tabelas auxiliares'!$C$240,M329&lt;&gt;'Tabelas auxiliares'!$C$241,M329&lt;&gt;'Tabelas auxiliares'!$D$240,M329&lt;&gt;'Tabelas auxiliares'!$D$241),"FOLHA DE PESSOAL",IF(R329='Tabelas auxiliares'!$A$241,"CUSTEIO",IF(R329='Tabelas auxiliares'!$A$240,"INVESTIMENTO","ERRO - VERIFICAR"))))</f>
        <v/>
      </c>
      <c r="T329" s="46" t="str">
        <f t="shared" si="11"/>
        <v/>
      </c>
    </row>
    <row r="330" spans="18:20" x14ac:dyDescent="0.25">
      <c r="R330" s="33" t="str">
        <f t="shared" si="10"/>
        <v/>
      </c>
      <c r="S330" s="33" t="str">
        <f>IF(M330="","",IF(AND(M330&lt;&gt;'Tabelas auxiliares'!$B$240,M330&lt;&gt;'Tabelas auxiliares'!$B$241,M330&lt;&gt;'Tabelas auxiliares'!$C$240,M330&lt;&gt;'Tabelas auxiliares'!$C$241,M330&lt;&gt;'Tabelas auxiliares'!$D$240,M330&lt;&gt;'Tabelas auxiliares'!$D$241),"FOLHA DE PESSOAL",IF(R330='Tabelas auxiliares'!$A$241,"CUSTEIO",IF(R330='Tabelas auxiliares'!$A$240,"INVESTIMENTO","ERRO - VERIFICAR"))))</f>
        <v/>
      </c>
      <c r="T330" s="46" t="str">
        <f t="shared" si="11"/>
        <v/>
      </c>
    </row>
    <row r="331" spans="18:20" x14ac:dyDescent="0.25">
      <c r="R331" s="33" t="str">
        <f t="shared" si="10"/>
        <v/>
      </c>
      <c r="S331" s="33" t="str">
        <f>IF(M331="","",IF(AND(M331&lt;&gt;'Tabelas auxiliares'!$B$240,M331&lt;&gt;'Tabelas auxiliares'!$B$241,M331&lt;&gt;'Tabelas auxiliares'!$C$240,M331&lt;&gt;'Tabelas auxiliares'!$C$241,M331&lt;&gt;'Tabelas auxiliares'!$D$240,M331&lt;&gt;'Tabelas auxiliares'!$D$241),"FOLHA DE PESSOAL",IF(R331='Tabelas auxiliares'!$A$241,"CUSTEIO",IF(R331='Tabelas auxiliares'!$A$240,"INVESTIMENTO","ERRO - VERIFICAR"))))</f>
        <v/>
      </c>
      <c r="T331" s="46" t="str">
        <f t="shared" si="11"/>
        <v/>
      </c>
    </row>
    <row r="332" spans="18:20" x14ac:dyDescent="0.25">
      <c r="R332" s="33" t="str">
        <f t="shared" si="10"/>
        <v/>
      </c>
      <c r="S332" s="33" t="str">
        <f>IF(M332="","",IF(AND(M332&lt;&gt;'Tabelas auxiliares'!$B$240,M332&lt;&gt;'Tabelas auxiliares'!$B$241,M332&lt;&gt;'Tabelas auxiliares'!$C$240,M332&lt;&gt;'Tabelas auxiliares'!$C$241,M332&lt;&gt;'Tabelas auxiliares'!$D$240,M332&lt;&gt;'Tabelas auxiliares'!$D$241),"FOLHA DE PESSOAL",IF(R332='Tabelas auxiliares'!$A$241,"CUSTEIO",IF(R332='Tabelas auxiliares'!$A$240,"INVESTIMENTO","ERRO - VERIFICAR"))))</f>
        <v/>
      </c>
      <c r="T332" s="46" t="str">
        <f t="shared" si="11"/>
        <v/>
      </c>
    </row>
    <row r="333" spans="18:20" x14ac:dyDescent="0.25">
      <c r="R333" s="33" t="str">
        <f t="shared" si="10"/>
        <v/>
      </c>
      <c r="S333" s="33" t="str">
        <f>IF(M333="","",IF(AND(M333&lt;&gt;'Tabelas auxiliares'!$B$240,M333&lt;&gt;'Tabelas auxiliares'!$B$241,M333&lt;&gt;'Tabelas auxiliares'!$C$240,M333&lt;&gt;'Tabelas auxiliares'!$C$241,M333&lt;&gt;'Tabelas auxiliares'!$D$240,M333&lt;&gt;'Tabelas auxiliares'!$D$241),"FOLHA DE PESSOAL",IF(R333='Tabelas auxiliares'!$A$241,"CUSTEIO",IF(R333='Tabelas auxiliares'!$A$240,"INVESTIMENTO","ERRO - VERIFICAR"))))</f>
        <v/>
      </c>
      <c r="T333" s="46" t="str">
        <f t="shared" si="11"/>
        <v/>
      </c>
    </row>
    <row r="334" spans="18:20" x14ac:dyDescent="0.25">
      <c r="R334" s="33" t="str">
        <f t="shared" si="10"/>
        <v/>
      </c>
      <c r="S334" s="33" t="str">
        <f>IF(M334="","",IF(AND(M334&lt;&gt;'Tabelas auxiliares'!$B$240,M334&lt;&gt;'Tabelas auxiliares'!$B$241,M334&lt;&gt;'Tabelas auxiliares'!$C$240,M334&lt;&gt;'Tabelas auxiliares'!$C$241,M334&lt;&gt;'Tabelas auxiliares'!$D$240,M334&lt;&gt;'Tabelas auxiliares'!$D$241),"FOLHA DE PESSOAL",IF(R334='Tabelas auxiliares'!$A$241,"CUSTEIO",IF(R334='Tabelas auxiliares'!$A$240,"INVESTIMENTO","ERRO - VERIFICAR"))))</f>
        <v/>
      </c>
      <c r="T334" s="46" t="str">
        <f t="shared" si="11"/>
        <v/>
      </c>
    </row>
    <row r="335" spans="18:20" x14ac:dyDescent="0.25">
      <c r="R335" s="33" t="str">
        <f t="shared" si="10"/>
        <v/>
      </c>
      <c r="S335" s="33" t="str">
        <f>IF(M335="","",IF(AND(M335&lt;&gt;'Tabelas auxiliares'!$B$240,M335&lt;&gt;'Tabelas auxiliares'!$B$241,M335&lt;&gt;'Tabelas auxiliares'!$C$240,M335&lt;&gt;'Tabelas auxiliares'!$C$241,M335&lt;&gt;'Tabelas auxiliares'!$D$240,M335&lt;&gt;'Tabelas auxiliares'!$D$241),"FOLHA DE PESSOAL",IF(R335='Tabelas auxiliares'!$A$241,"CUSTEIO",IF(R335='Tabelas auxiliares'!$A$240,"INVESTIMENTO","ERRO - VERIFICAR"))))</f>
        <v/>
      </c>
      <c r="T335" s="46" t="str">
        <f t="shared" si="11"/>
        <v/>
      </c>
    </row>
    <row r="336" spans="18:20" x14ac:dyDescent="0.25">
      <c r="R336" s="33" t="str">
        <f t="shared" si="10"/>
        <v/>
      </c>
      <c r="S336" s="33" t="str">
        <f>IF(M336="","",IF(AND(M336&lt;&gt;'Tabelas auxiliares'!$B$240,M336&lt;&gt;'Tabelas auxiliares'!$B$241,M336&lt;&gt;'Tabelas auxiliares'!$C$240,M336&lt;&gt;'Tabelas auxiliares'!$C$241,M336&lt;&gt;'Tabelas auxiliares'!$D$240,M336&lt;&gt;'Tabelas auxiliares'!$D$241),"FOLHA DE PESSOAL",IF(R336='Tabelas auxiliares'!$A$241,"CUSTEIO",IF(R336='Tabelas auxiliares'!$A$240,"INVESTIMENTO","ERRO - VERIFICAR"))))</f>
        <v/>
      </c>
      <c r="T336" s="46" t="str">
        <f t="shared" si="11"/>
        <v/>
      </c>
    </row>
    <row r="337" spans="18:20" x14ac:dyDescent="0.25">
      <c r="R337" s="33" t="str">
        <f t="shared" si="10"/>
        <v/>
      </c>
      <c r="S337" s="33" t="str">
        <f>IF(M337="","",IF(AND(M337&lt;&gt;'Tabelas auxiliares'!$B$240,M337&lt;&gt;'Tabelas auxiliares'!$B$241,M337&lt;&gt;'Tabelas auxiliares'!$C$240,M337&lt;&gt;'Tabelas auxiliares'!$C$241,M337&lt;&gt;'Tabelas auxiliares'!$D$240,M337&lt;&gt;'Tabelas auxiliares'!$D$241),"FOLHA DE PESSOAL",IF(R337='Tabelas auxiliares'!$A$241,"CUSTEIO",IF(R337='Tabelas auxiliares'!$A$240,"INVESTIMENTO","ERRO - VERIFICAR"))))</f>
        <v/>
      </c>
      <c r="T337" s="46" t="str">
        <f t="shared" si="11"/>
        <v/>
      </c>
    </row>
    <row r="338" spans="18:20" x14ac:dyDescent="0.25">
      <c r="R338" s="33" t="str">
        <f t="shared" si="10"/>
        <v/>
      </c>
      <c r="S338" s="33" t="str">
        <f>IF(M338="","",IF(AND(M338&lt;&gt;'Tabelas auxiliares'!$B$240,M338&lt;&gt;'Tabelas auxiliares'!$B$241,M338&lt;&gt;'Tabelas auxiliares'!$C$240,M338&lt;&gt;'Tabelas auxiliares'!$C$241,M338&lt;&gt;'Tabelas auxiliares'!$D$240,M338&lt;&gt;'Tabelas auxiliares'!$D$241),"FOLHA DE PESSOAL",IF(R338='Tabelas auxiliares'!$A$241,"CUSTEIO",IF(R338='Tabelas auxiliares'!$A$240,"INVESTIMENTO","ERRO - VERIFICAR"))))</f>
        <v/>
      </c>
      <c r="T338" s="46" t="str">
        <f t="shared" si="11"/>
        <v/>
      </c>
    </row>
    <row r="339" spans="18:20" x14ac:dyDescent="0.25">
      <c r="R339" s="33" t="str">
        <f t="shared" si="10"/>
        <v/>
      </c>
      <c r="S339" s="33" t="str">
        <f>IF(M339="","",IF(AND(M339&lt;&gt;'Tabelas auxiliares'!$B$240,M339&lt;&gt;'Tabelas auxiliares'!$B$241,M339&lt;&gt;'Tabelas auxiliares'!$C$240,M339&lt;&gt;'Tabelas auxiliares'!$C$241,M339&lt;&gt;'Tabelas auxiliares'!$D$240,M339&lt;&gt;'Tabelas auxiliares'!$D$241),"FOLHA DE PESSOAL",IF(R339='Tabelas auxiliares'!$A$241,"CUSTEIO",IF(R339='Tabelas auxiliares'!$A$240,"INVESTIMENTO","ERRO - VERIFICAR"))))</f>
        <v/>
      </c>
      <c r="T339" s="46" t="str">
        <f t="shared" si="11"/>
        <v/>
      </c>
    </row>
    <row r="340" spans="18:20" x14ac:dyDescent="0.25">
      <c r="R340" s="33" t="str">
        <f t="shared" si="10"/>
        <v/>
      </c>
      <c r="S340" s="33" t="str">
        <f>IF(M340="","",IF(AND(M340&lt;&gt;'Tabelas auxiliares'!$B$240,M340&lt;&gt;'Tabelas auxiliares'!$B$241,M340&lt;&gt;'Tabelas auxiliares'!$C$240,M340&lt;&gt;'Tabelas auxiliares'!$C$241,M340&lt;&gt;'Tabelas auxiliares'!$D$240,M340&lt;&gt;'Tabelas auxiliares'!$D$241),"FOLHA DE PESSOAL",IF(R340='Tabelas auxiliares'!$A$241,"CUSTEIO",IF(R340='Tabelas auxiliares'!$A$240,"INVESTIMENTO","ERRO - VERIFICAR"))))</f>
        <v/>
      </c>
      <c r="T340" s="46" t="str">
        <f t="shared" si="11"/>
        <v/>
      </c>
    </row>
    <row r="341" spans="18:20" x14ac:dyDescent="0.25">
      <c r="R341" s="33" t="str">
        <f t="shared" si="10"/>
        <v/>
      </c>
      <c r="S341" s="33" t="str">
        <f>IF(M341="","",IF(AND(M341&lt;&gt;'Tabelas auxiliares'!$B$240,M341&lt;&gt;'Tabelas auxiliares'!$B$241,M341&lt;&gt;'Tabelas auxiliares'!$C$240,M341&lt;&gt;'Tabelas auxiliares'!$C$241,M341&lt;&gt;'Tabelas auxiliares'!$D$240,M341&lt;&gt;'Tabelas auxiliares'!$D$241),"FOLHA DE PESSOAL",IF(R341='Tabelas auxiliares'!$A$241,"CUSTEIO",IF(R341='Tabelas auxiliares'!$A$240,"INVESTIMENTO","ERRO - VERIFICAR"))))</f>
        <v/>
      </c>
      <c r="T341" s="46" t="str">
        <f t="shared" si="11"/>
        <v/>
      </c>
    </row>
    <row r="342" spans="18:20" x14ac:dyDescent="0.25">
      <c r="R342" s="33" t="str">
        <f t="shared" si="10"/>
        <v/>
      </c>
      <c r="S342" s="33" t="str">
        <f>IF(M342="","",IF(AND(M342&lt;&gt;'Tabelas auxiliares'!$B$240,M342&lt;&gt;'Tabelas auxiliares'!$B$241,M342&lt;&gt;'Tabelas auxiliares'!$C$240,M342&lt;&gt;'Tabelas auxiliares'!$C$241,M342&lt;&gt;'Tabelas auxiliares'!$D$240,M342&lt;&gt;'Tabelas auxiliares'!$D$241),"FOLHA DE PESSOAL",IF(R342='Tabelas auxiliares'!$A$241,"CUSTEIO",IF(R342='Tabelas auxiliares'!$A$240,"INVESTIMENTO","ERRO - VERIFICAR"))))</f>
        <v/>
      </c>
      <c r="T342" s="46" t="str">
        <f t="shared" si="11"/>
        <v/>
      </c>
    </row>
    <row r="343" spans="18:20" x14ac:dyDescent="0.25">
      <c r="R343" s="33" t="str">
        <f t="shared" si="10"/>
        <v/>
      </c>
      <c r="S343" s="33" t="str">
        <f>IF(M343="","",IF(AND(M343&lt;&gt;'Tabelas auxiliares'!$B$240,M343&lt;&gt;'Tabelas auxiliares'!$B$241,M343&lt;&gt;'Tabelas auxiliares'!$C$240,M343&lt;&gt;'Tabelas auxiliares'!$C$241,M343&lt;&gt;'Tabelas auxiliares'!$D$240,M343&lt;&gt;'Tabelas auxiliares'!$D$241),"FOLHA DE PESSOAL",IF(R343='Tabelas auxiliares'!$A$241,"CUSTEIO",IF(R343='Tabelas auxiliares'!$A$240,"INVESTIMENTO","ERRO - VERIFICAR"))))</f>
        <v/>
      </c>
      <c r="T343" s="46" t="str">
        <f t="shared" si="11"/>
        <v/>
      </c>
    </row>
    <row r="344" spans="18:20" x14ac:dyDescent="0.25">
      <c r="R344" s="33" t="str">
        <f t="shared" si="10"/>
        <v/>
      </c>
      <c r="S344" s="33" t="str">
        <f>IF(M344="","",IF(AND(M344&lt;&gt;'Tabelas auxiliares'!$B$240,M344&lt;&gt;'Tabelas auxiliares'!$B$241,M344&lt;&gt;'Tabelas auxiliares'!$C$240,M344&lt;&gt;'Tabelas auxiliares'!$C$241,M344&lt;&gt;'Tabelas auxiliares'!$D$240,M344&lt;&gt;'Tabelas auxiliares'!$D$241),"FOLHA DE PESSOAL",IF(R344='Tabelas auxiliares'!$A$241,"CUSTEIO",IF(R344='Tabelas auxiliares'!$A$240,"INVESTIMENTO","ERRO - VERIFICAR"))))</f>
        <v/>
      </c>
      <c r="T344" s="46" t="str">
        <f t="shared" si="11"/>
        <v/>
      </c>
    </row>
    <row r="345" spans="18:20" x14ac:dyDescent="0.25">
      <c r="R345" s="33" t="str">
        <f t="shared" si="10"/>
        <v/>
      </c>
      <c r="S345" s="33" t="str">
        <f>IF(M345="","",IF(AND(M345&lt;&gt;'Tabelas auxiliares'!$B$240,M345&lt;&gt;'Tabelas auxiliares'!$B$241,M345&lt;&gt;'Tabelas auxiliares'!$C$240,M345&lt;&gt;'Tabelas auxiliares'!$C$241,M345&lt;&gt;'Tabelas auxiliares'!$D$240,M345&lt;&gt;'Tabelas auxiliares'!$D$241),"FOLHA DE PESSOAL",IF(R345='Tabelas auxiliares'!$A$241,"CUSTEIO",IF(R345='Tabelas auxiliares'!$A$240,"INVESTIMENTO","ERRO - VERIFICAR"))))</f>
        <v/>
      </c>
      <c r="T345" s="46" t="str">
        <f t="shared" si="11"/>
        <v/>
      </c>
    </row>
    <row r="346" spans="18:20" x14ac:dyDescent="0.25">
      <c r="R346" s="33" t="str">
        <f t="shared" si="10"/>
        <v/>
      </c>
      <c r="S346" s="33" t="str">
        <f>IF(M346="","",IF(AND(M346&lt;&gt;'Tabelas auxiliares'!$B$240,M346&lt;&gt;'Tabelas auxiliares'!$B$241,M346&lt;&gt;'Tabelas auxiliares'!$C$240,M346&lt;&gt;'Tabelas auxiliares'!$C$241,M346&lt;&gt;'Tabelas auxiliares'!$D$240,M346&lt;&gt;'Tabelas auxiliares'!$D$241),"FOLHA DE PESSOAL",IF(R346='Tabelas auxiliares'!$A$241,"CUSTEIO",IF(R346='Tabelas auxiliares'!$A$240,"INVESTIMENTO","ERRO - VERIFICAR"))))</f>
        <v/>
      </c>
      <c r="T346" s="46" t="str">
        <f t="shared" si="11"/>
        <v/>
      </c>
    </row>
    <row r="347" spans="18:20" x14ac:dyDescent="0.25">
      <c r="R347" s="33" t="str">
        <f t="shared" si="10"/>
        <v/>
      </c>
      <c r="S347" s="33" t="str">
        <f>IF(M347="","",IF(AND(M347&lt;&gt;'Tabelas auxiliares'!$B$240,M347&lt;&gt;'Tabelas auxiliares'!$B$241,M347&lt;&gt;'Tabelas auxiliares'!$C$240,M347&lt;&gt;'Tabelas auxiliares'!$C$241,M347&lt;&gt;'Tabelas auxiliares'!$D$240,M347&lt;&gt;'Tabelas auxiliares'!$D$241),"FOLHA DE PESSOAL",IF(R347='Tabelas auxiliares'!$A$241,"CUSTEIO",IF(R347='Tabelas auxiliares'!$A$240,"INVESTIMENTO","ERRO - VERIFICAR"))))</f>
        <v/>
      </c>
      <c r="T347" s="46" t="str">
        <f t="shared" si="11"/>
        <v/>
      </c>
    </row>
    <row r="348" spans="18:20" x14ac:dyDescent="0.25">
      <c r="R348" s="33" t="str">
        <f t="shared" si="10"/>
        <v/>
      </c>
      <c r="S348" s="33" t="str">
        <f>IF(M348="","",IF(AND(M348&lt;&gt;'Tabelas auxiliares'!$B$240,M348&lt;&gt;'Tabelas auxiliares'!$B$241,M348&lt;&gt;'Tabelas auxiliares'!$C$240,M348&lt;&gt;'Tabelas auxiliares'!$C$241,M348&lt;&gt;'Tabelas auxiliares'!$D$240,M348&lt;&gt;'Tabelas auxiliares'!$D$241),"FOLHA DE PESSOAL",IF(R348='Tabelas auxiliares'!$A$241,"CUSTEIO",IF(R348='Tabelas auxiliares'!$A$240,"INVESTIMENTO","ERRO - VERIFICAR"))))</f>
        <v/>
      </c>
      <c r="T348" s="46" t="str">
        <f t="shared" si="11"/>
        <v/>
      </c>
    </row>
    <row r="349" spans="18:20" x14ac:dyDescent="0.25">
      <c r="R349" s="33" t="str">
        <f t="shared" si="10"/>
        <v/>
      </c>
      <c r="S349" s="33" t="str">
        <f>IF(M349="","",IF(AND(M349&lt;&gt;'Tabelas auxiliares'!$B$240,M349&lt;&gt;'Tabelas auxiliares'!$B$241,M349&lt;&gt;'Tabelas auxiliares'!$C$240,M349&lt;&gt;'Tabelas auxiliares'!$C$241,M349&lt;&gt;'Tabelas auxiliares'!$D$240,M349&lt;&gt;'Tabelas auxiliares'!$D$241),"FOLHA DE PESSOAL",IF(R349='Tabelas auxiliares'!$A$241,"CUSTEIO",IF(R349='Tabelas auxiliares'!$A$240,"INVESTIMENTO","ERRO - VERIFICAR"))))</f>
        <v/>
      </c>
      <c r="T349" s="46" t="str">
        <f t="shared" si="11"/>
        <v/>
      </c>
    </row>
    <row r="350" spans="18:20" x14ac:dyDescent="0.25">
      <c r="R350" s="33" t="str">
        <f t="shared" si="10"/>
        <v/>
      </c>
      <c r="S350" s="33" t="str">
        <f>IF(M350="","",IF(AND(M350&lt;&gt;'Tabelas auxiliares'!$B$240,M350&lt;&gt;'Tabelas auxiliares'!$B$241,M350&lt;&gt;'Tabelas auxiliares'!$C$240,M350&lt;&gt;'Tabelas auxiliares'!$C$241,M350&lt;&gt;'Tabelas auxiliares'!$D$240,M350&lt;&gt;'Tabelas auxiliares'!$D$241),"FOLHA DE PESSOAL",IF(R350='Tabelas auxiliares'!$A$241,"CUSTEIO",IF(R350='Tabelas auxiliares'!$A$240,"INVESTIMENTO","ERRO - VERIFICAR"))))</f>
        <v/>
      </c>
      <c r="T350" s="46" t="str">
        <f t="shared" si="11"/>
        <v/>
      </c>
    </row>
    <row r="351" spans="18:20" x14ac:dyDescent="0.25">
      <c r="R351" s="33" t="str">
        <f t="shared" si="10"/>
        <v/>
      </c>
      <c r="S351" s="33" t="str">
        <f>IF(M351="","",IF(AND(M351&lt;&gt;'Tabelas auxiliares'!$B$240,M351&lt;&gt;'Tabelas auxiliares'!$B$241,M351&lt;&gt;'Tabelas auxiliares'!$C$240,M351&lt;&gt;'Tabelas auxiliares'!$C$241,M351&lt;&gt;'Tabelas auxiliares'!$D$240,M351&lt;&gt;'Tabelas auxiliares'!$D$241),"FOLHA DE PESSOAL",IF(R351='Tabelas auxiliares'!$A$241,"CUSTEIO",IF(R351='Tabelas auxiliares'!$A$240,"INVESTIMENTO","ERRO - VERIFICAR"))))</f>
        <v/>
      </c>
      <c r="T351" s="46" t="str">
        <f t="shared" si="11"/>
        <v/>
      </c>
    </row>
    <row r="352" spans="18:20" x14ac:dyDescent="0.25">
      <c r="R352" s="33" t="str">
        <f t="shared" si="10"/>
        <v/>
      </c>
      <c r="S352" s="33" t="str">
        <f>IF(M352="","",IF(AND(M352&lt;&gt;'Tabelas auxiliares'!$B$240,M352&lt;&gt;'Tabelas auxiliares'!$B$241,M352&lt;&gt;'Tabelas auxiliares'!$C$240,M352&lt;&gt;'Tabelas auxiliares'!$C$241,M352&lt;&gt;'Tabelas auxiliares'!$D$240,M352&lt;&gt;'Tabelas auxiliares'!$D$241),"FOLHA DE PESSOAL",IF(R352='Tabelas auxiliares'!$A$241,"CUSTEIO",IF(R352='Tabelas auxiliares'!$A$240,"INVESTIMENTO","ERRO - VERIFICAR"))))</f>
        <v/>
      </c>
      <c r="T352" s="46" t="str">
        <f t="shared" si="11"/>
        <v/>
      </c>
    </row>
    <row r="353" spans="18:20" x14ac:dyDescent="0.25">
      <c r="R353" s="33" t="str">
        <f t="shared" si="10"/>
        <v/>
      </c>
      <c r="S353" s="33" t="str">
        <f>IF(M353="","",IF(AND(M353&lt;&gt;'Tabelas auxiliares'!$B$240,M353&lt;&gt;'Tabelas auxiliares'!$B$241,M353&lt;&gt;'Tabelas auxiliares'!$C$240,M353&lt;&gt;'Tabelas auxiliares'!$C$241,M353&lt;&gt;'Tabelas auxiliares'!$D$240,M353&lt;&gt;'Tabelas auxiliares'!$D$241),"FOLHA DE PESSOAL",IF(R353='Tabelas auxiliares'!$A$241,"CUSTEIO",IF(R353='Tabelas auxiliares'!$A$240,"INVESTIMENTO","ERRO - VERIFICAR"))))</f>
        <v/>
      </c>
      <c r="T353" s="46" t="str">
        <f t="shared" si="11"/>
        <v/>
      </c>
    </row>
    <row r="354" spans="18:20" x14ac:dyDescent="0.25">
      <c r="R354" s="33" t="str">
        <f t="shared" si="10"/>
        <v/>
      </c>
      <c r="S354" s="33" t="str">
        <f>IF(M354="","",IF(AND(M354&lt;&gt;'Tabelas auxiliares'!$B$240,M354&lt;&gt;'Tabelas auxiliares'!$B$241,M354&lt;&gt;'Tabelas auxiliares'!$C$240,M354&lt;&gt;'Tabelas auxiliares'!$C$241,M354&lt;&gt;'Tabelas auxiliares'!$D$240,M354&lt;&gt;'Tabelas auxiliares'!$D$241),"FOLHA DE PESSOAL",IF(R354='Tabelas auxiliares'!$A$241,"CUSTEIO",IF(R354='Tabelas auxiliares'!$A$240,"INVESTIMENTO","ERRO - VERIFICAR"))))</f>
        <v/>
      </c>
      <c r="T354" s="46" t="str">
        <f t="shared" si="11"/>
        <v/>
      </c>
    </row>
    <row r="355" spans="18:20" x14ac:dyDescent="0.25">
      <c r="R355" s="33" t="str">
        <f t="shared" si="10"/>
        <v/>
      </c>
      <c r="S355" s="33" t="str">
        <f>IF(M355="","",IF(AND(M355&lt;&gt;'Tabelas auxiliares'!$B$240,M355&lt;&gt;'Tabelas auxiliares'!$B$241,M355&lt;&gt;'Tabelas auxiliares'!$C$240,M355&lt;&gt;'Tabelas auxiliares'!$C$241,M355&lt;&gt;'Tabelas auxiliares'!$D$240,M355&lt;&gt;'Tabelas auxiliares'!$D$241),"FOLHA DE PESSOAL",IF(R355='Tabelas auxiliares'!$A$241,"CUSTEIO",IF(R355='Tabelas auxiliares'!$A$240,"INVESTIMENTO","ERRO - VERIFICAR"))))</f>
        <v/>
      </c>
      <c r="T355" s="46" t="str">
        <f t="shared" si="11"/>
        <v/>
      </c>
    </row>
    <row r="356" spans="18:20" x14ac:dyDescent="0.25">
      <c r="R356" s="33" t="str">
        <f t="shared" si="10"/>
        <v/>
      </c>
      <c r="S356" s="33" t="str">
        <f>IF(M356="","",IF(AND(M356&lt;&gt;'Tabelas auxiliares'!$B$240,M356&lt;&gt;'Tabelas auxiliares'!$B$241,M356&lt;&gt;'Tabelas auxiliares'!$C$240,M356&lt;&gt;'Tabelas auxiliares'!$C$241,M356&lt;&gt;'Tabelas auxiliares'!$D$240,M356&lt;&gt;'Tabelas auxiliares'!$D$241),"FOLHA DE PESSOAL",IF(R356='Tabelas auxiliares'!$A$241,"CUSTEIO",IF(R356='Tabelas auxiliares'!$A$240,"INVESTIMENTO","ERRO - VERIFICAR"))))</f>
        <v/>
      </c>
      <c r="T356" s="46" t="str">
        <f t="shared" si="11"/>
        <v/>
      </c>
    </row>
    <row r="357" spans="18:20" x14ac:dyDescent="0.25">
      <c r="R357" s="33" t="str">
        <f t="shared" si="10"/>
        <v/>
      </c>
      <c r="S357" s="33" t="str">
        <f>IF(M357="","",IF(AND(M357&lt;&gt;'Tabelas auxiliares'!$B$240,M357&lt;&gt;'Tabelas auxiliares'!$B$241,M357&lt;&gt;'Tabelas auxiliares'!$C$240,M357&lt;&gt;'Tabelas auxiliares'!$C$241,M357&lt;&gt;'Tabelas auxiliares'!$D$240,M357&lt;&gt;'Tabelas auxiliares'!$D$241),"FOLHA DE PESSOAL",IF(R357='Tabelas auxiliares'!$A$241,"CUSTEIO",IF(R357='Tabelas auxiliares'!$A$240,"INVESTIMENTO","ERRO - VERIFICAR"))))</f>
        <v/>
      </c>
      <c r="T357" s="46" t="str">
        <f t="shared" si="11"/>
        <v/>
      </c>
    </row>
    <row r="358" spans="18:20" x14ac:dyDescent="0.25">
      <c r="R358" s="33" t="str">
        <f t="shared" si="10"/>
        <v/>
      </c>
      <c r="S358" s="33" t="str">
        <f>IF(M358="","",IF(AND(M358&lt;&gt;'Tabelas auxiliares'!$B$240,M358&lt;&gt;'Tabelas auxiliares'!$B$241,M358&lt;&gt;'Tabelas auxiliares'!$C$240,M358&lt;&gt;'Tabelas auxiliares'!$C$241,M358&lt;&gt;'Tabelas auxiliares'!$D$240,M358&lt;&gt;'Tabelas auxiliares'!$D$241),"FOLHA DE PESSOAL",IF(R358='Tabelas auxiliares'!$A$241,"CUSTEIO",IF(R358='Tabelas auxiliares'!$A$240,"INVESTIMENTO","ERRO - VERIFICAR"))))</f>
        <v/>
      </c>
      <c r="T358" s="46" t="str">
        <f t="shared" si="11"/>
        <v/>
      </c>
    </row>
    <row r="359" spans="18:20" x14ac:dyDescent="0.25">
      <c r="R359" s="33" t="str">
        <f t="shared" si="10"/>
        <v/>
      </c>
      <c r="S359" s="33" t="str">
        <f>IF(M359="","",IF(AND(M359&lt;&gt;'Tabelas auxiliares'!$B$240,M359&lt;&gt;'Tabelas auxiliares'!$B$241,M359&lt;&gt;'Tabelas auxiliares'!$C$240,M359&lt;&gt;'Tabelas auxiliares'!$C$241,M359&lt;&gt;'Tabelas auxiliares'!$D$240,M359&lt;&gt;'Tabelas auxiliares'!$D$241),"FOLHA DE PESSOAL",IF(R359='Tabelas auxiliares'!$A$241,"CUSTEIO",IF(R359='Tabelas auxiliares'!$A$240,"INVESTIMENTO","ERRO - VERIFICAR"))))</f>
        <v/>
      </c>
      <c r="T359" s="46" t="str">
        <f t="shared" si="11"/>
        <v/>
      </c>
    </row>
    <row r="360" spans="18:20" x14ac:dyDescent="0.25">
      <c r="R360" s="33" t="str">
        <f t="shared" si="10"/>
        <v/>
      </c>
      <c r="S360" s="33" t="str">
        <f>IF(M360="","",IF(AND(M360&lt;&gt;'Tabelas auxiliares'!$B$240,M360&lt;&gt;'Tabelas auxiliares'!$B$241,M360&lt;&gt;'Tabelas auxiliares'!$C$240,M360&lt;&gt;'Tabelas auxiliares'!$C$241,M360&lt;&gt;'Tabelas auxiliares'!$D$240,M360&lt;&gt;'Tabelas auxiliares'!$D$241),"FOLHA DE PESSOAL",IF(R360='Tabelas auxiliares'!$A$241,"CUSTEIO",IF(R360='Tabelas auxiliares'!$A$240,"INVESTIMENTO","ERRO - VERIFICAR"))))</f>
        <v/>
      </c>
      <c r="T360" s="46" t="str">
        <f t="shared" si="11"/>
        <v/>
      </c>
    </row>
    <row r="361" spans="18:20" x14ac:dyDescent="0.25">
      <c r="R361" s="33" t="str">
        <f t="shared" si="10"/>
        <v/>
      </c>
      <c r="S361" s="33" t="str">
        <f>IF(M361="","",IF(AND(M361&lt;&gt;'Tabelas auxiliares'!$B$240,M361&lt;&gt;'Tabelas auxiliares'!$B$241,M361&lt;&gt;'Tabelas auxiliares'!$C$240,M361&lt;&gt;'Tabelas auxiliares'!$C$241,M361&lt;&gt;'Tabelas auxiliares'!$D$240,M361&lt;&gt;'Tabelas auxiliares'!$D$241),"FOLHA DE PESSOAL",IF(R361='Tabelas auxiliares'!$A$241,"CUSTEIO",IF(R361='Tabelas auxiliares'!$A$240,"INVESTIMENTO","ERRO - VERIFICAR"))))</f>
        <v/>
      </c>
      <c r="T361" s="46" t="str">
        <f t="shared" si="11"/>
        <v/>
      </c>
    </row>
    <row r="362" spans="18:20" x14ac:dyDescent="0.25">
      <c r="R362" s="33" t="str">
        <f t="shared" si="10"/>
        <v/>
      </c>
      <c r="S362" s="33" t="str">
        <f>IF(M362="","",IF(AND(M362&lt;&gt;'Tabelas auxiliares'!$B$240,M362&lt;&gt;'Tabelas auxiliares'!$B$241,M362&lt;&gt;'Tabelas auxiliares'!$C$240,M362&lt;&gt;'Tabelas auxiliares'!$C$241,M362&lt;&gt;'Tabelas auxiliares'!$D$240,M362&lt;&gt;'Tabelas auxiliares'!$D$241),"FOLHA DE PESSOAL",IF(R362='Tabelas auxiliares'!$A$241,"CUSTEIO",IF(R362='Tabelas auxiliares'!$A$240,"INVESTIMENTO","ERRO - VERIFICAR"))))</f>
        <v/>
      </c>
      <c r="T362" s="46" t="str">
        <f t="shared" si="11"/>
        <v/>
      </c>
    </row>
    <row r="363" spans="18:20" x14ac:dyDescent="0.25">
      <c r="R363" s="33" t="str">
        <f t="shared" si="10"/>
        <v/>
      </c>
      <c r="S363" s="33" t="str">
        <f>IF(M363="","",IF(AND(M363&lt;&gt;'Tabelas auxiliares'!$B$240,M363&lt;&gt;'Tabelas auxiliares'!$B$241,M363&lt;&gt;'Tabelas auxiliares'!$C$240,M363&lt;&gt;'Tabelas auxiliares'!$C$241,M363&lt;&gt;'Tabelas auxiliares'!$D$240,M363&lt;&gt;'Tabelas auxiliares'!$D$241),"FOLHA DE PESSOAL",IF(R363='Tabelas auxiliares'!$A$241,"CUSTEIO",IF(R363='Tabelas auxiliares'!$A$240,"INVESTIMENTO","ERRO - VERIFICAR"))))</f>
        <v/>
      </c>
      <c r="T363" s="46" t="str">
        <f t="shared" si="11"/>
        <v/>
      </c>
    </row>
    <row r="364" spans="18:20" x14ac:dyDescent="0.25">
      <c r="R364" s="33" t="str">
        <f t="shared" si="10"/>
        <v/>
      </c>
      <c r="S364" s="33" t="str">
        <f>IF(M364="","",IF(AND(M364&lt;&gt;'Tabelas auxiliares'!$B$240,M364&lt;&gt;'Tabelas auxiliares'!$B$241,M364&lt;&gt;'Tabelas auxiliares'!$C$240,M364&lt;&gt;'Tabelas auxiliares'!$C$241,M364&lt;&gt;'Tabelas auxiliares'!$D$240,M364&lt;&gt;'Tabelas auxiliares'!$D$241),"FOLHA DE PESSOAL",IF(R364='Tabelas auxiliares'!$A$241,"CUSTEIO",IF(R364='Tabelas auxiliares'!$A$240,"INVESTIMENTO","ERRO - VERIFICAR"))))</f>
        <v/>
      </c>
      <c r="T364" s="46" t="str">
        <f t="shared" si="11"/>
        <v/>
      </c>
    </row>
    <row r="365" spans="18:20" x14ac:dyDescent="0.25">
      <c r="R365" s="33" t="str">
        <f t="shared" si="10"/>
        <v/>
      </c>
      <c r="S365" s="33" t="str">
        <f>IF(M365="","",IF(AND(M365&lt;&gt;'Tabelas auxiliares'!$B$240,M365&lt;&gt;'Tabelas auxiliares'!$B$241,M365&lt;&gt;'Tabelas auxiliares'!$C$240,M365&lt;&gt;'Tabelas auxiliares'!$C$241,M365&lt;&gt;'Tabelas auxiliares'!$D$240,M365&lt;&gt;'Tabelas auxiliares'!$D$241),"FOLHA DE PESSOAL",IF(R365='Tabelas auxiliares'!$A$241,"CUSTEIO",IF(R365='Tabelas auxiliares'!$A$240,"INVESTIMENTO","ERRO - VERIFICAR"))))</f>
        <v/>
      </c>
      <c r="T365" s="46" t="str">
        <f t="shared" si="11"/>
        <v/>
      </c>
    </row>
    <row r="366" spans="18:20" x14ac:dyDescent="0.25">
      <c r="R366" s="33" t="str">
        <f t="shared" si="10"/>
        <v/>
      </c>
      <c r="S366" s="33" t="str">
        <f>IF(M366="","",IF(AND(M366&lt;&gt;'Tabelas auxiliares'!$B$240,M366&lt;&gt;'Tabelas auxiliares'!$B$241,M366&lt;&gt;'Tabelas auxiliares'!$C$240,M366&lt;&gt;'Tabelas auxiliares'!$C$241,M366&lt;&gt;'Tabelas auxiliares'!$D$240,M366&lt;&gt;'Tabelas auxiliares'!$D$241),"FOLHA DE PESSOAL",IF(R366='Tabelas auxiliares'!$A$241,"CUSTEIO",IF(R366='Tabelas auxiliares'!$A$240,"INVESTIMENTO","ERRO - VERIFICAR"))))</f>
        <v/>
      </c>
      <c r="T366" s="46" t="str">
        <f t="shared" si="11"/>
        <v/>
      </c>
    </row>
    <row r="367" spans="18:20" x14ac:dyDescent="0.25">
      <c r="R367" s="33" t="str">
        <f t="shared" si="10"/>
        <v/>
      </c>
      <c r="S367" s="33" t="str">
        <f>IF(M367="","",IF(AND(M367&lt;&gt;'Tabelas auxiliares'!$B$240,M367&lt;&gt;'Tabelas auxiliares'!$B$241,M367&lt;&gt;'Tabelas auxiliares'!$C$240,M367&lt;&gt;'Tabelas auxiliares'!$C$241,M367&lt;&gt;'Tabelas auxiliares'!$D$240,M367&lt;&gt;'Tabelas auxiliares'!$D$241),"FOLHA DE PESSOAL",IF(R367='Tabelas auxiliares'!$A$241,"CUSTEIO",IF(R367='Tabelas auxiliares'!$A$240,"INVESTIMENTO","ERRO - VERIFICAR"))))</f>
        <v/>
      </c>
      <c r="T367" s="46" t="str">
        <f t="shared" si="11"/>
        <v/>
      </c>
    </row>
    <row r="368" spans="18:20" x14ac:dyDescent="0.25">
      <c r="R368" s="33" t="str">
        <f t="shared" si="10"/>
        <v/>
      </c>
      <c r="S368" s="33" t="str">
        <f>IF(M368="","",IF(AND(M368&lt;&gt;'Tabelas auxiliares'!$B$240,M368&lt;&gt;'Tabelas auxiliares'!$B$241,M368&lt;&gt;'Tabelas auxiliares'!$C$240,M368&lt;&gt;'Tabelas auxiliares'!$C$241,M368&lt;&gt;'Tabelas auxiliares'!$D$240,M368&lt;&gt;'Tabelas auxiliares'!$D$241),"FOLHA DE PESSOAL",IF(R368='Tabelas auxiliares'!$A$241,"CUSTEIO",IF(R368='Tabelas auxiliares'!$A$240,"INVESTIMENTO","ERRO - VERIFICAR"))))</f>
        <v/>
      </c>
      <c r="T368" s="46" t="str">
        <f t="shared" si="11"/>
        <v/>
      </c>
    </row>
    <row r="369" spans="18:20" x14ac:dyDescent="0.25">
      <c r="R369" s="33" t="str">
        <f t="shared" si="10"/>
        <v/>
      </c>
      <c r="S369" s="33" t="str">
        <f>IF(M369="","",IF(AND(M369&lt;&gt;'Tabelas auxiliares'!$B$240,M369&lt;&gt;'Tabelas auxiliares'!$B$241,M369&lt;&gt;'Tabelas auxiliares'!$C$240,M369&lt;&gt;'Tabelas auxiliares'!$C$241,M369&lt;&gt;'Tabelas auxiliares'!$D$240,M369&lt;&gt;'Tabelas auxiliares'!$D$241),"FOLHA DE PESSOAL",IF(R369='Tabelas auxiliares'!$A$241,"CUSTEIO",IF(R369='Tabelas auxiliares'!$A$240,"INVESTIMENTO","ERRO - VERIFICAR"))))</f>
        <v/>
      </c>
      <c r="T369" s="46" t="str">
        <f t="shared" si="11"/>
        <v/>
      </c>
    </row>
    <row r="370" spans="18:20" x14ac:dyDescent="0.25">
      <c r="R370" s="33" t="str">
        <f t="shared" si="10"/>
        <v/>
      </c>
      <c r="S370" s="33" t="str">
        <f>IF(M370="","",IF(AND(M370&lt;&gt;'Tabelas auxiliares'!$B$240,M370&lt;&gt;'Tabelas auxiliares'!$B$241,M370&lt;&gt;'Tabelas auxiliares'!$C$240,M370&lt;&gt;'Tabelas auxiliares'!$C$241,M370&lt;&gt;'Tabelas auxiliares'!$D$240,M370&lt;&gt;'Tabelas auxiliares'!$D$241),"FOLHA DE PESSOAL",IF(R370='Tabelas auxiliares'!$A$241,"CUSTEIO",IF(R370='Tabelas auxiliares'!$A$240,"INVESTIMENTO","ERRO - VERIFICAR"))))</f>
        <v/>
      </c>
      <c r="T370" s="46" t="str">
        <f t="shared" si="11"/>
        <v/>
      </c>
    </row>
    <row r="371" spans="18:20" x14ac:dyDescent="0.25">
      <c r="R371" s="33" t="str">
        <f t="shared" si="10"/>
        <v/>
      </c>
      <c r="S371" s="33" t="str">
        <f>IF(M371="","",IF(AND(M371&lt;&gt;'Tabelas auxiliares'!$B$240,M371&lt;&gt;'Tabelas auxiliares'!$B$241,M371&lt;&gt;'Tabelas auxiliares'!$C$240,M371&lt;&gt;'Tabelas auxiliares'!$C$241,M371&lt;&gt;'Tabelas auxiliares'!$D$240,M371&lt;&gt;'Tabelas auxiliares'!$D$241),"FOLHA DE PESSOAL",IF(R371='Tabelas auxiliares'!$A$241,"CUSTEIO",IF(R371='Tabelas auxiliares'!$A$240,"INVESTIMENTO","ERRO - VERIFICAR"))))</f>
        <v/>
      </c>
      <c r="T371" s="46" t="str">
        <f t="shared" si="11"/>
        <v/>
      </c>
    </row>
    <row r="372" spans="18:20" x14ac:dyDescent="0.25">
      <c r="R372" s="33" t="str">
        <f t="shared" si="10"/>
        <v/>
      </c>
      <c r="S372" s="33" t="str">
        <f>IF(M372="","",IF(AND(M372&lt;&gt;'Tabelas auxiliares'!$B$240,M372&lt;&gt;'Tabelas auxiliares'!$B$241,M372&lt;&gt;'Tabelas auxiliares'!$C$240,M372&lt;&gt;'Tabelas auxiliares'!$C$241,M372&lt;&gt;'Tabelas auxiliares'!$D$240,M372&lt;&gt;'Tabelas auxiliares'!$D$241),"FOLHA DE PESSOAL",IF(R372='Tabelas auxiliares'!$A$241,"CUSTEIO",IF(R372='Tabelas auxiliares'!$A$240,"INVESTIMENTO","ERRO - VERIFICAR"))))</f>
        <v/>
      </c>
      <c r="T372" s="46" t="str">
        <f t="shared" si="11"/>
        <v/>
      </c>
    </row>
    <row r="373" spans="18:20" x14ac:dyDescent="0.25">
      <c r="R373" s="33" t="str">
        <f t="shared" si="10"/>
        <v/>
      </c>
      <c r="S373" s="33" t="str">
        <f>IF(M373="","",IF(AND(M373&lt;&gt;'Tabelas auxiliares'!$B$240,M373&lt;&gt;'Tabelas auxiliares'!$B$241,M373&lt;&gt;'Tabelas auxiliares'!$C$240,M373&lt;&gt;'Tabelas auxiliares'!$C$241,M373&lt;&gt;'Tabelas auxiliares'!$D$240,M373&lt;&gt;'Tabelas auxiliares'!$D$241),"FOLHA DE PESSOAL",IF(R373='Tabelas auxiliares'!$A$241,"CUSTEIO",IF(R373='Tabelas auxiliares'!$A$240,"INVESTIMENTO","ERRO - VERIFICAR"))))</f>
        <v/>
      </c>
      <c r="T373" s="46" t="str">
        <f t="shared" si="11"/>
        <v/>
      </c>
    </row>
    <row r="374" spans="18:20" x14ac:dyDescent="0.25">
      <c r="R374" s="33" t="str">
        <f t="shared" si="10"/>
        <v/>
      </c>
      <c r="S374" s="33" t="str">
        <f>IF(M374="","",IF(AND(M374&lt;&gt;'Tabelas auxiliares'!$B$240,M374&lt;&gt;'Tabelas auxiliares'!$B$241,M374&lt;&gt;'Tabelas auxiliares'!$C$240,M374&lt;&gt;'Tabelas auxiliares'!$C$241,M374&lt;&gt;'Tabelas auxiliares'!$D$240,M374&lt;&gt;'Tabelas auxiliares'!$D$241),"FOLHA DE PESSOAL",IF(R374='Tabelas auxiliares'!$A$241,"CUSTEIO",IF(R374='Tabelas auxiliares'!$A$240,"INVESTIMENTO","ERRO - VERIFICAR"))))</f>
        <v/>
      </c>
      <c r="T374" s="46" t="str">
        <f t="shared" si="11"/>
        <v/>
      </c>
    </row>
    <row r="375" spans="18:20" x14ac:dyDescent="0.25">
      <c r="R375" s="33" t="str">
        <f t="shared" si="10"/>
        <v/>
      </c>
      <c r="S375" s="33" t="str">
        <f>IF(M375="","",IF(AND(M375&lt;&gt;'Tabelas auxiliares'!$B$240,M375&lt;&gt;'Tabelas auxiliares'!$B$241,M375&lt;&gt;'Tabelas auxiliares'!$C$240,M375&lt;&gt;'Tabelas auxiliares'!$C$241,M375&lt;&gt;'Tabelas auxiliares'!$D$240,M375&lt;&gt;'Tabelas auxiliares'!$D$241),"FOLHA DE PESSOAL",IF(R375='Tabelas auxiliares'!$A$241,"CUSTEIO",IF(R375='Tabelas auxiliares'!$A$240,"INVESTIMENTO","ERRO - VERIFICAR"))))</f>
        <v/>
      </c>
      <c r="T375" s="46" t="str">
        <f t="shared" si="11"/>
        <v/>
      </c>
    </row>
    <row r="376" spans="18:20" x14ac:dyDescent="0.25">
      <c r="R376" s="33" t="str">
        <f t="shared" si="10"/>
        <v/>
      </c>
      <c r="S376" s="33" t="str">
        <f>IF(M376="","",IF(AND(M376&lt;&gt;'Tabelas auxiliares'!$B$240,M376&lt;&gt;'Tabelas auxiliares'!$B$241,M376&lt;&gt;'Tabelas auxiliares'!$C$240,M376&lt;&gt;'Tabelas auxiliares'!$C$241,M376&lt;&gt;'Tabelas auxiliares'!$D$240,M376&lt;&gt;'Tabelas auxiliares'!$D$241),"FOLHA DE PESSOAL",IF(R376='Tabelas auxiliares'!$A$241,"CUSTEIO",IF(R376='Tabelas auxiliares'!$A$240,"INVESTIMENTO","ERRO - VERIFICAR"))))</f>
        <v/>
      </c>
      <c r="T376" s="46" t="str">
        <f t="shared" si="11"/>
        <v/>
      </c>
    </row>
    <row r="377" spans="18:20" x14ac:dyDescent="0.25">
      <c r="R377" s="33" t="str">
        <f t="shared" si="10"/>
        <v/>
      </c>
      <c r="S377" s="33" t="str">
        <f>IF(M377="","",IF(AND(M377&lt;&gt;'Tabelas auxiliares'!$B$240,M377&lt;&gt;'Tabelas auxiliares'!$B$241,M377&lt;&gt;'Tabelas auxiliares'!$C$240,M377&lt;&gt;'Tabelas auxiliares'!$C$241,M377&lt;&gt;'Tabelas auxiliares'!$D$240,M377&lt;&gt;'Tabelas auxiliares'!$D$241),"FOLHA DE PESSOAL",IF(R377='Tabelas auxiliares'!$A$241,"CUSTEIO",IF(R377='Tabelas auxiliares'!$A$240,"INVESTIMENTO","ERRO - VERIFICAR"))))</f>
        <v/>
      </c>
      <c r="T377" s="46" t="str">
        <f t="shared" si="11"/>
        <v/>
      </c>
    </row>
    <row r="378" spans="18:20" x14ac:dyDescent="0.25">
      <c r="R378" s="33" t="str">
        <f t="shared" si="10"/>
        <v/>
      </c>
      <c r="S378" s="33" t="str">
        <f>IF(M378="","",IF(AND(M378&lt;&gt;'Tabelas auxiliares'!$B$240,M378&lt;&gt;'Tabelas auxiliares'!$B$241,M378&lt;&gt;'Tabelas auxiliares'!$C$240,M378&lt;&gt;'Tabelas auxiliares'!$C$241,M378&lt;&gt;'Tabelas auxiliares'!$D$240,M378&lt;&gt;'Tabelas auxiliares'!$D$241),"FOLHA DE PESSOAL",IF(R378='Tabelas auxiliares'!$A$241,"CUSTEIO",IF(R378='Tabelas auxiliares'!$A$240,"INVESTIMENTO","ERRO - VERIFICAR"))))</f>
        <v/>
      </c>
      <c r="T378" s="46" t="str">
        <f t="shared" si="11"/>
        <v/>
      </c>
    </row>
    <row r="379" spans="18:20" x14ac:dyDescent="0.25">
      <c r="R379" s="33" t="str">
        <f t="shared" si="10"/>
        <v/>
      </c>
      <c r="S379" s="33" t="str">
        <f>IF(M379="","",IF(AND(M379&lt;&gt;'Tabelas auxiliares'!$B$240,M379&lt;&gt;'Tabelas auxiliares'!$B$241,M379&lt;&gt;'Tabelas auxiliares'!$C$240,M379&lt;&gt;'Tabelas auxiliares'!$C$241,M379&lt;&gt;'Tabelas auxiliares'!$D$240,M379&lt;&gt;'Tabelas auxiliares'!$D$241),"FOLHA DE PESSOAL",IF(R379='Tabelas auxiliares'!$A$241,"CUSTEIO",IF(R379='Tabelas auxiliares'!$A$240,"INVESTIMENTO","ERRO - VERIFICAR"))))</f>
        <v/>
      </c>
      <c r="T379" s="46" t="str">
        <f t="shared" si="11"/>
        <v/>
      </c>
    </row>
    <row r="380" spans="18:20" x14ac:dyDescent="0.25">
      <c r="R380" s="33" t="str">
        <f t="shared" si="10"/>
        <v/>
      </c>
      <c r="S380" s="33" t="str">
        <f>IF(M380="","",IF(AND(M380&lt;&gt;'Tabelas auxiliares'!$B$240,M380&lt;&gt;'Tabelas auxiliares'!$B$241,M380&lt;&gt;'Tabelas auxiliares'!$C$240,M380&lt;&gt;'Tabelas auxiliares'!$C$241,M380&lt;&gt;'Tabelas auxiliares'!$D$240,M380&lt;&gt;'Tabelas auxiliares'!$D$241),"FOLHA DE PESSOAL",IF(R380='Tabelas auxiliares'!$A$241,"CUSTEIO",IF(R380='Tabelas auxiliares'!$A$240,"INVESTIMENTO","ERRO - VERIFICAR"))))</f>
        <v/>
      </c>
      <c r="T380" s="46" t="str">
        <f t="shared" si="11"/>
        <v/>
      </c>
    </row>
    <row r="381" spans="18:20" x14ac:dyDescent="0.25">
      <c r="R381" s="33" t="str">
        <f t="shared" si="10"/>
        <v/>
      </c>
      <c r="S381" s="33" t="str">
        <f>IF(M381="","",IF(AND(M381&lt;&gt;'Tabelas auxiliares'!$B$240,M381&lt;&gt;'Tabelas auxiliares'!$B$241,M381&lt;&gt;'Tabelas auxiliares'!$C$240,M381&lt;&gt;'Tabelas auxiliares'!$C$241,M381&lt;&gt;'Tabelas auxiliares'!$D$240,M381&lt;&gt;'Tabelas auxiliares'!$D$241),"FOLHA DE PESSOAL",IF(R381='Tabelas auxiliares'!$A$241,"CUSTEIO",IF(R381='Tabelas auxiliares'!$A$240,"INVESTIMENTO","ERRO - VERIFICAR"))))</f>
        <v/>
      </c>
      <c r="T381" s="46" t="str">
        <f t="shared" si="11"/>
        <v/>
      </c>
    </row>
    <row r="382" spans="18:20" x14ac:dyDescent="0.25">
      <c r="R382" s="33" t="str">
        <f t="shared" si="10"/>
        <v/>
      </c>
      <c r="S382" s="33" t="str">
        <f>IF(M382="","",IF(AND(M382&lt;&gt;'Tabelas auxiliares'!$B$240,M382&lt;&gt;'Tabelas auxiliares'!$B$241,M382&lt;&gt;'Tabelas auxiliares'!$C$240,M382&lt;&gt;'Tabelas auxiliares'!$C$241,M382&lt;&gt;'Tabelas auxiliares'!$D$240,M382&lt;&gt;'Tabelas auxiliares'!$D$241),"FOLHA DE PESSOAL",IF(R382='Tabelas auxiliares'!$A$241,"CUSTEIO",IF(R382='Tabelas auxiliares'!$A$240,"INVESTIMENTO","ERRO - VERIFICAR"))))</f>
        <v/>
      </c>
      <c r="T382" s="46" t="str">
        <f t="shared" si="11"/>
        <v/>
      </c>
    </row>
    <row r="383" spans="18:20" x14ac:dyDescent="0.25">
      <c r="R383" s="33" t="str">
        <f t="shared" si="10"/>
        <v/>
      </c>
      <c r="S383" s="33" t="str">
        <f>IF(M383="","",IF(AND(M383&lt;&gt;'Tabelas auxiliares'!$B$240,M383&lt;&gt;'Tabelas auxiliares'!$B$241,M383&lt;&gt;'Tabelas auxiliares'!$C$240,M383&lt;&gt;'Tabelas auxiliares'!$C$241,M383&lt;&gt;'Tabelas auxiliares'!$D$240,M383&lt;&gt;'Tabelas auxiliares'!$D$241),"FOLHA DE PESSOAL",IF(R383='Tabelas auxiliares'!$A$241,"CUSTEIO",IF(R383='Tabelas auxiliares'!$A$240,"INVESTIMENTO","ERRO - VERIFICAR"))))</f>
        <v/>
      </c>
      <c r="T383" s="46" t="str">
        <f t="shared" si="11"/>
        <v/>
      </c>
    </row>
    <row r="384" spans="18:20" x14ac:dyDescent="0.25">
      <c r="R384" s="33" t="str">
        <f t="shared" si="10"/>
        <v/>
      </c>
      <c r="S384" s="33" t="str">
        <f>IF(M384="","",IF(AND(M384&lt;&gt;'Tabelas auxiliares'!$B$240,M384&lt;&gt;'Tabelas auxiliares'!$B$241,M384&lt;&gt;'Tabelas auxiliares'!$C$240,M384&lt;&gt;'Tabelas auxiliares'!$C$241,M384&lt;&gt;'Tabelas auxiliares'!$D$240,M384&lt;&gt;'Tabelas auxiliares'!$D$241),"FOLHA DE PESSOAL",IF(R384='Tabelas auxiliares'!$A$241,"CUSTEIO",IF(R384='Tabelas auxiliares'!$A$240,"INVESTIMENTO","ERRO - VERIFICAR"))))</f>
        <v/>
      </c>
      <c r="T384" s="46" t="str">
        <f t="shared" si="11"/>
        <v/>
      </c>
    </row>
    <row r="385" spans="18:20" x14ac:dyDescent="0.25">
      <c r="R385" s="33" t="str">
        <f t="shared" si="10"/>
        <v/>
      </c>
      <c r="S385" s="33" t="str">
        <f>IF(M385="","",IF(AND(M385&lt;&gt;'Tabelas auxiliares'!$B$240,M385&lt;&gt;'Tabelas auxiliares'!$B$241,M385&lt;&gt;'Tabelas auxiliares'!$C$240,M385&lt;&gt;'Tabelas auxiliares'!$C$241,M385&lt;&gt;'Tabelas auxiliares'!$D$240,M385&lt;&gt;'Tabelas auxiliares'!$D$241),"FOLHA DE PESSOAL",IF(R385='Tabelas auxiliares'!$A$241,"CUSTEIO",IF(R385='Tabelas auxiliares'!$A$240,"INVESTIMENTO","ERRO - VERIFICAR"))))</f>
        <v/>
      </c>
      <c r="T385" s="46" t="str">
        <f t="shared" si="11"/>
        <v/>
      </c>
    </row>
    <row r="386" spans="18:20" x14ac:dyDescent="0.25">
      <c r="R386" s="33" t="str">
        <f t="shared" si="10"/>
        <v/>
      </c>
      <c r="S386" s="33" t="str">
        <f>IF(M386="","",IF(AND(M386&lt;&gt;'Tabelas auxiliares'!$B$240,M386&lt;&gt;'Tabelas auxiliares'!$B$241,M386&lt;&gt;'Tabelas auxiliares'!$C$240,M386&lt;&gt;'Tabelas auxiliares'!$C$241,M386&lt;&gt;'Tabelas auxiliares'!$D$240,M386&lt;&gt;'Tabelas auxiliares'!$D$241),"FOLHA DE PESSOAL",IF(R386='Tabelas auxiliares'!$A$241,"CUSTEIO",IF(R386='Tabelas auxiliares'!$A$240,"INVESTIMENTO","ERRO - VERIFICAR"))))</f>
        <v/>
      </c>
      <c r="T386" s="46" t="str">
        <f t="shared" si="11"/>
        <v/>
      </c>
    </row>
    <row r="387" spans="18:20" x14ac:dyDescent="0.25">
      <c r="R387" s="33" t="str">
        <f t="shared" si="10"/>
        <v/>
      </c>
      <c r="S387" s="33" t="str">
        <f>IF(M387="","",IF(AND(M387&lt;&gt;'Tabelas auxiliares'!$B$240,M387&lt;&gt;'Tabelas auxiliares'!$B$241,M387&lt;&gt;'Tabelas auxiliares'!$C$240,M387&lt;&gt;'Tabelas auxiliares'!$C$241,M387&lt;&gt;'Tabelas auxiliares'!$D$240,M387&lt;&gt;'Tabelas auxiliares'!$D$241),"FOLHA DE PESSOAL",IF(R387='Tabelas auxiliares'!$A$241,"CUSTEIO",IF(R387='Tabelas auxiliares'!$A$240,"INVESTIMENTO","ERRO - VERIFICAR"))))</f>
        <v/>
      </c>
      <c r="T387" s="46" t="str">
        <f t="shared" si="11"/>
        <v/>
      </c>
    </row>
    <row r="388" spans="18:20" x14ac:dyDescent="0.25">
      <c r="R388" s="33" t="str">
        <f t="shared" ref="R388:R451" si="12">LEFT(O388,1)</f>
        <v/>
      </c>
      <c r="S388" s="33" t="str">
        <f>IF(M388="","",IF(AND(M388&lt;&gt;'Tabelas auxiliares'!$B$240,M388&lt;&gt;'Tabelas auxiliares'!$B$241,M388&lt;&gt;'Tabelas auxiliares'!$C$240,M388&lt;&gt;'Tabelas auxiliares'!$C$241,M388&lt;&gt;'Tabelas auxiliares'!$D$240,M388&lt;&gt;'Tabelas auxiliares'!$D$241),"FOLHA DE PESSOAL",IF(R388='Tabelas auxiliares'!$A$241,"CUSTEIO",IF(R388='Tabelas auxiliares'!$A$240,"INVESTIMENTO","ERRO - VERIFICAR"))))</f>
        <v/>
      </c>
      <c r="T388" s="46" t="str">
        <f t="shared" ref="T388:T451" si="13">IF(SUM(U388:Y388)=0,"",SUM(U388:Y388))</f>
        <v/>
      </c>
    </row>
    <row r="389" spans="18:20" x14ac:dyDescent="0.25">
      <c r="R389" s="33" t="str">
        <f t="shared" si="12"/>
        <v/>
      </c>
      <c r="S389" s="33" t="str">
        <f>IF(M389="","",IF(AND(M389&lt;&gt;'Tabelas auxiliares'!$B$240,M389&lt;&gt;'Tabelas auxiliares'!$B$241,M389&lt;&gt;'Tabelas auxiliares'!$C$240,M389&lt;&gt;'Tabelas auxiliares'!$C$241,M389&lt;&gt;'Tabelas auxiliares'!$D$240,M389&lt;&gt;'Tabelas auxiliares'!$D$241),"FOLHA DE PESSOAL",IF(R389='Tabelas auxiliares'!$A$241,"CUSTEIO",IF(R389='Tabelas auxiliares'!$A$240,"INVESTIMENTO","ERRO - VERIFICAR"))))</f>
        <v/>
      </c>
      <c r="T389" s="46" t="str">
        <f t="shared" si="13"/>
        <v/>
      </c>
    </row>
    <row r="390" spans="18:20" x14ac:dyDescent="0.25">
      <c r="R390" s="33" t="str">
        <f t="shared" si="12"/>
        <v/>
      </c>
      <c r="S390" s="33" t="str">
        <f>IF(M390="","",IF(AND(M390&lt;&gt;'Tabelas auxiliares'!$B$240,M390&lt;&gt;'Tabelas auxiliares'!$B$241,M390&lt;&gt;'Tabelas auxiliares'!$C$240,M390&lt;&gt;'Tabelas auxiliares'!$C$241,M390&lt;&gt;'Tabelas auxiliares'!$D$240,M390&lt;&gt;'Tabelas auxiliares'!$D$241),"FOLHA DE PESSOAL",IF(R390='Tabelas auxiliares'!$A$241,"CUSTEIO",IF(R390='Tabelas auxiliares'!$A$240,"INVESTIMENTO","ERRO - VERIFICAR"))))</f>
        <v/>
      </c>
      <c r="T390" s="46" t="str">
        <f t="shared" si="13"/>
        <v/>
      </c>
    </row>
    <row r="391" spans="18:20" x14ac:dyDescent="0.25">
      <c r="R391" s="33" t="str">
        <f t="shared" si="12"/>
        <v/>
      </c>
      <c r="S391" s="33" t="str">
        <f>IF(M391="","",IF(AND(M391&lt;&gt;'Tabelas auxiliares'!$B$240,M391&lt;&gt;'Tabelas auxiliares'!$B$241,M391&lt;&gt;'Tabelas auxiliares'!$C$240,M391&lt;&gt;'Tabelas auxiliares'!$C$241,M391&lt;&gt;'Tabelas auxiliares'!$D$240,M391&lt;&gt;'Tabelas auxiliares'!$D$241),"FOLHA DE PESSOAL",IF(R391='Tabelas auxiliares'!$A$241,"CUSTEIO",IF(R391='Tabelas auxiliares'!$A$240,"INVESTIMENTO","ERRO - VERIFICAR"))))</f>
        <v/>
      </c>
      <c r="T391" s="46" t="str">
        <f t="shared" si="13"/>
        <v/>
      </c>
    </row>
    <row r="392" spans="18:20" x14ac:dyDescent="0.25">
      <c r="R392" s="33" t="str">
        <f t="shared" si="12"/>
        <v/>
      </c>
      <c r="S392" s="33" t="str">
        <f>IF(M392="","",IF(AND(M392&lt;&gt;'Tabelas auxiliares'!$B$240,M392&lt;&gt;'Tabelas auxiliares'!$B$241,M392&lt;&gt;'Tabelas auxiliares'!$C$240,M392&lt;&gt;'Tabelas auxiliares'!$C$241,M392&lt;&gt;'Tabelas auxiliares'!$D$240,M392&lt;&gt;'Tabelas auxiliares'!$D$241),"FOLHA DE PESSOAL",IF(R392='Tabelas auxiliares'!$A$241,"CUSTEIO",IF(R392='Tabelas auxiliares'!$A$240,"INVESTIMENTO","ERRO - VERIFICAR"))))</f>
        <v/>
      </c>
      <c r="T392" s="46" t="str">
        <f t="shared" si="13"/>
        <v/>
      </c>
    </row>
    <row r="393" spans="18:20" x14ac:dyDescent="0.25">
      <c r="R393" s="33" t="str">
        <f t="shared" si="12"/>
        <v/>
      </c>
      <c r="S393" s="33" t="str">
        <f>IF(M393="","",IF(AND(M393&lt;&gt;'Tabelas auxiliares'!$B$240,M393&lt;&gt;'Tabelas auxiliares'!$B$241,M393&lt;&gt;'Tabelas auxiliares'!$C$240,M393&lt;&gt;'Tabelas auxiliares'!$C$241,M393&lt;&gt;'Tabelas auxiliares'!$D$240,M393&lt;&gt;'Tabelas auxiliares'!$D$241),"FOLHA DE PESSOAL",IF(R393='Tabelas auxiliares'!$A$241,"CUSTEIO",IF(R393='Tabelas auxiliares'!$A$240,"INVESTIMENTO","ERRO - VERIFICAR"))))</f>
        <v/>
      </c>
      <c r="T393" s="46" t="str">
        <f t="shared" si="13"/>
        <v/>
      </c>
    </row>
    <row r="394" spans="18:20" x14ac:dyDescent="0.25">
      <c r="R394" s="33" t="str">
        <f t="shared" si="12"/>
        <v/>
      </c>
      <c r="S394" s="33" t="str">
        <f>IF(M394="","",IF(AND(M394&lt;&gt;'Tabelas auxiliares'!$B$240,M394&lt;&gt;'Tabelas auxiliares'!$B$241,M394&lt;&gt;'Tabelas auxiliares'!$C$240,M394&lt;&gt;'Tabelas auxiliares'!$C$241,M394&lt;&gt;'Tabelas auxiliares'!$D$240,M394&lt;&gt;'Tabelas auxiliares'!$D$241),"FOLHA DE PESSOAL",IF(R394='Tabelas auxiliares'!$A$241,"CUSTEIO",IF(R394='Tabelas auxiliares'!$A$240,"INVESTIMENTO","ERRO - VERIFICAR"))))</f>
        <v/>
      </c>
      <c r="T394" s="46" t="str">
        <f t="shared" si="13"/>
        <v/>
      </c>
    </row>
    <row r="395" spans="18:20" x14ac:dyDescent="0.25">
      <c r="R395" s="33" t="str">
        <f t="shared" si="12"/>
        <v/>
      </c>
      <c r="S395" s="33" t="str">
        <f>IF(M395="","",IF(AND(M395&lt;&gt;'Tabelas auxiliares'!$B$240,M395&lt;&gt;'Tabelas auxiliares'!$B$241,M395&lt;&gt;'Tabelas auxiliares'!$C$240,M395&lt;&gt;'Tabelas auxiliares'!$C$241,M395&lt;&gt;'Tabelas auxiliares'!$D$240,M395&lt;&gt;'Tabelas auxiliares'!$D$241),"FOLHA DE PESSOAL",IF(R395='Tabelas auxiliares'!$A$241,"CUSTEIO",IF(R395='Tabelas auxiliares'!$A$240,"INVESTIMENTO","ERRO - VERIFICAR"))))</f>
        <v/>
      </c>
      <c r="T395" s="46" t="str">
        <f t="shared" si="13"/>
        <v/>
      </c>
    </row>
    <row r="396" spans="18:20" x14ac:dyDescent="0.25">
      <c r="R396" s="33" t="str">
        <f t="shared" si="12"/>
        <v/>
      </c>
      <c r="S396" s="33" t="str">
        <f>IF(M396="","",IF(AND(M396&lt;&gt;'Tabelas auxiliares'!$B$240,M396&lt;&gt;'Tabelas auxiliares'!$B$241,M396&lt;&gt;'Tabelas auxiliares'!$C$240,M396&lt;&gt;'Tabelas auxiliares'!$C$241,M396&lt;&gt;'Tabelas auxiliares'!$D$240,M396&lt;&gt;'Tabelas auxiliares'!$D$241),"FOLHA DE PESSOAL",IF(R396='Tabelas auxiliares'!$A$241,"CUSTEIO",IF(R396='Tabelas auxiliares'!$A$240,"INVESTIMENTO","ERRO - VERIFICAR"))))</f>
        <v/>
      </c>
      <c r="T396" s="46" t="str">
        <f t="shared" si="13"/>
        <v/>
      </c>
    </row>
    <row r="397" spans="18:20" x14ac:dyDescent="0.25">
      <c r="R397" s="33" t="str">
        <f t="shared" si="12"/>
        <v/>
      </c>
      <c r="S397" s="33" t="str">
        <f>IF(M397="","",IF(AND(M397&lt;&gt;'Tabelas auxiliares'!$B$240,M397&lt;&gt;'Tabelas auxiliares'!$B$241,M397&lt;&gt;'Tabelas auxiliares'!$C$240,M397&lt;&gt;'Tabelas auxiliares'!$C$241,M397&lt;&gt;'Tabelas auxiliares'!$D$240,M397&lt;&gt;'Tabelas auxiliares'!$D$241),"FOLHA DE PESSOAL",IF(R397='Tabelas auxiliares'!$A$241,"CUSTEIO",IF(R397='Tabelas auxiliares'!$A$240,"INVESTIMENTO","ERRO - VERIFICAR"))))</f>
        <v/>
      </c>
      <c r="T397" s="46" t="str">
        <f t="shared" si="13"/>
        <v/>
      </c>
    </row>
    <row r="398" spans="18:20" x14ac:dyDescent="0.25">
      <c r="R398" s="33" t="str">
        <f t="shared" si="12"/>
        <v/>
      </c>
      <c r="S398" s="33" t="str">
        <f>IF(M398="","",IF(AND(M398&lt;&gt;'Tabelas auxiliares'!$B$240,M398&lt;&gt;'Tabelas auxiliares'!$B$241,M398&lt;&gt;'Tabelas auxiliares'!$C$240,M398&lt;&gt;'Tabelas auxiliares'!$C$241,M398&lt;&gt;'Tabelas auxiliares'!$D$240,M398&lt;&gt;'Tabelas auxiliares'!$D$241),"FOLHA DE PESSOAL",IF(R398='Tabelas auxiliares'!$A$241,"CUSTEIO",IF(R398='Tabelas auxiliares'!$A$240,"INVESTIMENTO","ERRO - VERIFICAR"))))</f>
        <v/>
      </c>
      <c r="T398" s="46" t="str">
        <f t="shared" si="13"/>
        <v/>
      </c>
    </row>
    <row r="399" spans="18:20" x14ac:dyDescent="0.25">
      <c r="R399" s="33" t="str">
        <f t="shared" si="12"/>
        <v/>
      </c>
      <c r="S399" s="33" t="str">
        <f>IF(M399="","",IF(AND(M399&lt;&gt;'Tabelas auxiliares'!$B$240,M399&lt;&gt;'Tabelas auxiliares'!$B$241,M399&lt;&gt;'Tabelas auxiliares'!$C$240,M399&lt;&gt;'Tabelas auxiliares'!$C$241,M399&lt;&gt;'Tabelas auxiliares'!$D$240,M399&lt;&gt;'Tabelas auxiliares'!$D$241),"FOLHA DE PESSOAL",IF(R399='Tabelas auxiliares'!$A$241,"CUSTEIO",IF(R399='Tabelas auxiliares'!$A$240,"INVESTIMENTO","ERRO - VERIFICAR"))))</f>
        <v/>
      </c>
      <c r="T399" s="46" t="str">
        <f t="shared" si="13"/>
        <v/>
      </c>
    </row>
    <row r="400" spans="18:20" x14ac:dyDescent="0.25">
      <c r="R400" s="33" t="str">
        <f t="shared" si="12"/>
        <v/>
      </c>
      <c r="S400" s="33" t="str">
        <f>IF(M400="","",IF(AND(M400&lt;&gt;'Tabelas auxiliares'!$B$240,M400&lt;&gt;'Tabelas auxiliares'!$B$241,M400&lt;&gt;'Tabelas auxiliares'!$C$240,M400&lt;&gt;'Tabelas auxiliares'!$C$241,M400&lt;&gt;'Tabelas auxiliares'!$D$240,M400&lt;&gt;'Tabelas auxiliares'!$D$241),"FOLHA DE PESSOAL",IF(R400='Tabelas auxiliares'!$A$241,"CUSTEIO",IF(R400='Tabelas auxiliares'!$A$240,"INVESTIMENTO","ERRO - VERIFICAR"))))</f>
        <v/>
      </c>
      <c r="T400" s="46" t="str">
        <f t="shared" si="13"/>
        <v/>
      </c>
    </row>
    <row r="401" spans="18:20" x14ac:dyDescent="0.25">
      <c r="R401" s="33" t="str">
        <f t="shared" si="12"/>
        <v/>
      </c>
      <c r="S401" s="33" t="str">
        <f>IF(M401="","",IF(AND(M401&lt;&gt;'Tabelas auxiliares'!$B$240,M401&lt;&gt;'Tabelas auxiliares'!$B$241,M401&lt;&gt;'Tabelas auxiliares'!$C$240,M401&lt;&gt;'Tabelas auxiliares'!$C$241,M401&lt;&gt;'Tabelas auxiliares'!$D$240,M401&lt;&gt;'Tabelas auxiliares'!$D$241),"FOLHA DE PESSOAL",IF(R401='Tabelas auxiliares'!$A$241,"CUSTEIO",IF(R401='Tabelas auxiliares'!$A$240,"INVESTIMENTO","ERRO - VERIFICAR"))))</f>
        <v/>
      </c>
      <c r="T401" s="46" t="str">
        <f t="shared" si="13"/>
        <v/>
      </c>
    </row>
    <row r="402" spans="18:20" x14ac:dyDescent="0.25">
      <c r="R402" s="33" t="str">
        <f t="shared" si="12"/>
        <v/>
      </c>
      <c r="S402" s="33" t="str">
        <f>IF(M402="","",IF(AND(M402&lt;&gt;'Tabelas auxiliares'!$B$240,M402&lt;&gt;'Tabelas auxiliares'!$B$241,M402&lt;&gt;'Tabelas auxiliares'!$C$240,M402&lt;&gt;'Tabelas auxiliares'!$C$241,M402&lt;&gt;'Tabelas auxiliares'!$D$240,M402&lt;&gt;'Tabelas auxiliares'!$D$241),"FOLHA DE PESSOAL",IF(R402='Tabelas auxiliares'!$A$241,"CUSTEIO",IF(R402='Tabelas auxiliares'!$A$240,"INVESTIMENTO","ERRO - VERIFICAR"))))</f>
        <v/>
      </c>
      <c r="T402" s="46" t="str">
        <f t="shared" si="13"/>
        <v/>
      </c>
    </row>
    <row r="403" spans="18:20" x14ac:dyDescent="0.25">
      <c r="R403" s="33" t="str">
        <f t="shared" si="12"/>
        <v/>
      </c>
      <c r="S403" s="33" t="str">
        <f>IF(M403="","",IF(AND(M403&lt;&gt;'Tabelas auxiliares'!$B$240,M403&lt;&gt;'Tabelas auxiliares'!$B$241,M403&lt;&gt;'Tabelas auxiliares'!$C$240,M403&lt;&gt;'Tabelas auxiliares'!$C$241,M403&lt;&gt;'Tabelas auxiliares'!$D$240,M403&lt;&gt;'Tabelas auxiliares'!$D$241),"FOLHA DE PESSOAL",IF(R403='Tabelas auxiliares'!$A$241,"CUSTEIO",IF(R403='Tabelas auxiliares'!$A$240,"INVESTIMENTO","ERRO - VERIFICAR"))))</f>
        <v/>
      </c>
      <c r="T403" s="46" t="str">
        <f t="shared" si="13"/>
        <v/>
      </c>
    </row>
    <row r="404" spans="18:20" x14ac:dyDescent="0.25">
      <c r="R404" s="33" t="str">
        <f t="shared" si="12"/>
        <v/>
      </c>
      <c r="S404" s="33" t="str">
        <f>IF(M404="","",IF(AND(M404&lt;&gt;'Tabelas auxiliares'!$B$240,M404&lt;&gt;'Tabelas auxiliares'!$B$241,M404&lt;&gt;'Tabelas auxiliares'!$C$240,M404&lt;&gt;'Tabelas auxiliares'!$C$241,M404&lt;&gt;'Tabelas auxiliares'!$D$240,M404&lt;&gt;'Tabelas auxiliares'!$D$241),"FOLHA DE PESSOAL",IF(R404='Tabelas auxiliares'!$A$241,"CUSTEIO",IF(R404='Tabelas auxiliares'!$A$240,"INVESTIMENTO","ERRO - VERIFICAR"))))</f>
        <v/>
      </c>
      <c r="T404" s="46" t="str">
        <f t="shared" si="13"/>
        <v/>
      </c>
    </row>
    <row r="405" spans="18:20" x14ac:dyDescent="0.25">
      <c r="R405" s="33" t="str">
        <f t="shared" si="12"/>
        <v/>
      </c>
      <c r="S405" s="33" t="str">
        <f>IF(M405="","",IF(AND(M405&lt;&gt;'Tabelas auxiliares'!$B$240,M405&lt;&gt;'Tabelas auxiliares'!$B$241,M405&lt;&gt;'Tabelas auxiliares'!$C$240,M405&lt;&gt;'Tabelas auxiliares'!$C$241,M405&lt;&gt;'Tabelas auxiliares'!$D$240,M405&lt;&gt;'Tabelas auxiliares'!$D$241),"FOLHA DE PESSOAL",IF(R405='Tabelas auxiliares'!$A$241,"CUSTEIO",IF(R405='Tabelas auxiliares'!$A$240,"INVESTIMENTO","ERRO - VERIFICAR"))))</f>
        <v/>
      </c>
      <c r="T405" s="46" t="str">
        <f t="shared" si="13"/>
        <v/>
      </c>
    </row>
    <row r="406" spans="18:20" x14ac:dyDescent="0.25">
      <c r="R406" s="33" t="str">
        <f t="shared" si="12"/>
        <v/>
      </c>
      <c r="S406" s="33" t="str">
        <f>IF(M406="","",IF(AND(M406&lt;&gt;'Tabelas auxiliares'!$B$240,M406&lt;&gt;'Tabelas auxiliares'!$B$241,M406&lt;&gt;'Tabelas auxiliares'!$C$240,M406&lt;&gt;'Tabelas auxiliares'!$C$241,M406&lt;&gt;'Tabelas auxiliares'!$D$240,M406&lt;&gt;'Tabelas auxiliares'!$D$241),"FOLHA DE PESSOAL",IF(R406='Tabelas auxiliares'!$A$241,"CUSTEIO",IF(R406='Tabelas auxiliares'!$A$240,"INVESTIMENTO","ERRO - VERIFICAR"))))</f>
        <v/>
      </c>
      <c r="T406" s="46" t="str">
        <f t="shared" si="13"/>
        <v/>
      </c>
    </row>
    <row r="407" spans="18:20" x14ac:dyDescent="0.25">
      <c r="R407" s="33" t="str">
        <f t="shared" si="12"/>
        <v/>
      </c>
      <c r="S407" s="33" t="str">
        <f>IF(M407="","",IF(AND(M407&lt;&gt;'Tabelas auxiliares'!$B$240,M407&lt;&gt;'Tabelas auxiliares'!$B$241,M407&lt;&gt;'Tabelas auxiliares'!$C$240,M407&lt;&gt;'Tabelas auxiliares'!$C$241,M407&lt;&gt;'Tabelas auxiliares'!$D$240,M407&lt;&gt;'Tabelas auxiliares'!$D$241),"FOLHA DE PESSOAL",IF(R407='Tabelas auxiliares'!$A$241,"CUSTEIO",IF(R407='Tabelas auxiliares'!$A$240,"INVESTIMENTO","ERRO - VERIFICAR"))))</f>
        <v/>
      </c>
      <c r="T407" s="46" t="str">
        <f t="shared" si="13"/>
        <v/>
      </c>
    </row>
    <row r="408" spans="18:20" x14ac:dyDescent="0.25">
      <c r="R408" s="33" t="str">
        <f t="shared" si="12"/>
        <v/>
      </c>
      <c r="S408" s="33" t="str">
        <f>IF(M408="","",IF(AND(M408&lt;&gt;'Tabelas auxiliares'!$B$240,M408&lt;&gt;'Tabelas auxiliares'!$B$241,M408&lt;&gt;'Tabelas auxiliares'!$C$240,M408&lt;&gt;'Tabelas auxiliares'!$C$241,M408&lt;&gt;'Tabelas auxiliares'!$D$240,M408&lt;&gt;'Tabelas auxiliares'!$D$241),"FOLHA DE PESSOAL",IF(R408='Tabelas auxiliares'!$A$241,"CUSTEIO",IF(R408='Tabelas auxiliares'!$A$240,"INVESTIMENTO","ERRO - VERIFICAR"))))</f>
        <v/>
      </c>
      <c r="T408" s="46" t="str">
        <f t="shared" si="13"/>
        <v/>
      </c>
    </row>
    <row r="409" spans="18:20" x14ac:dyDescent="0.25">
      <c r="R409" s="33" t="str">
        <f t="shared" si="12"/>
        <v/>
      </c>
      <c r="S409" s="33" t="str">
        <f>IF(M409="","",IF(AND(M409&lt;&gt;'Tabelas auxiliares'!$B$240,M409&lt;&gt;'Tabelas auxiliares'!$B$241,M409&lt;&gt;'Tabelas auxiliares'!$C$240,M409&lt;&gt;'Tabelas auxiliares'!$C$241,M409&lt;&gt;'Tabelas auxiliares'!$D$240,M409&lt;&gt;'Tabelas auxiliares'!$D$241),"FOLHA DE PESSOAL",IF(R409='Tabelas auxiliares'!$A$241,"CUSTEIO",IF(R409='Tabelas auxiliares'!$A$240,"INVESTIMENTO","ERRO - VERIFICAR"))))</f>
        <v/>
      </c>
      <c r="T409" s="46" t="str">
        <f t="shared" si="13"/>
        <v/>
      </c>
    </row>
    <row r="410" spans="18:20" x14ac:dyDescent="0.25">
      <c r="R410" s="33" t="str">
        <f t="shared" si="12"/>
        <v/>
      </c>
      <c r="S410" s="33" t="str">
        <f>IF(M410="","",IF(AND(M410&lt;&gt;'Tabelas auxiliares'!$B$240,M410&lt;&gt;'Tabelas auxiliares'!$B$241,M410&lt;&gt;'Tabelas auxiliares'!$C$240,M410&lt;&gt;'Tabelas auxiliares'!$C$241,M410&lt;&gt;'Tabelas auxiliares'!$D$240,M410&lt;&gt;'Tabelas auxiliares'!$D$241),"FOLHA DE PESSOAL",IF(R410='Tabelas auxiliares'!$A$241,"CUSTEIO",IF(R410='Tabelas auxiliares'!$A$240,"INVESTIMENTO","ERRO - VERIFICAR"))))</f>
        <v/>
      </c>
      <c r="T410" s="46" t="str">
        <f t="shared" si="13"/>
        <v/>
      </c>
    </row>
    <row r="411" spans="18:20" x14ac:dyDescent="0.25">
      <c r="R411" s="33" t="str">
        <f t="shared" si="12"/>
        <v/>
      </c>
      <c r="S411" s="33" t="str">
        <f>IF(M411="","",IF(AND(M411&lt;&gt;'Tabelas auxiliares'!$B$240,M411&lt;&gt;'Tabelas auxiliares'!$B$241,M411&lt;&gt;'Tabelas auxiliares'!$C$240,M411&lt;&gt;'Tabelas auxiliares'!$C$241,M411&lt;&gt;'Tabelas auxiliares'!$D$240,M411&lt;&gt;'Tabelas auxiliares'!$D$241),"FOLHA DE PESSOAL",IF(R411='Tabelas auxiliares'!$A$241,"CUSTEIO",IF(R411='Tabelas auxiliares'!$A$240,"INVESTIMENTO","ERRO - VERIFICAR"))))</f>
        <v/>
      </c>
      <c r="T411" s="46" t="str">
        <f t="shared" si="13"/>
        <v/>
      </c>
    </row>
    <row r="412" spans="18:20" x14ac:dyDescent="0.25">
      <c r="R412" s="33" t="str">
        <f t="shared" si="12"/>
        <v/>
      </c>
      <c r="S412" s="33" t="str">
        <f>IF(M412="","",IF(AND(M412&lt;&gt;'Tabelas auxiliares'!$B$240,M412&lt;&gt;'Tabelas auxiliares'!$B$241,M412&lt;&gt;'Tabelas auxiliares'!$C$240,M412&lt;&gt;'Tabelas auxiliares'!$C$241,M412&lt;&gt;'Tabelas auxiliares'!$D$240,M412&lt;&gt;'Tabelas auxiliares'!$D$241),"FOLHA DE PESSOAL",IF(R412='Tabelas auxiliares'!$A$241,"CUSTEIO",IF(R412='Tabelas auxiliares'!$A$240,"INVESTIMENTO","ERRO - VERIFICAR"))))</f>
        <v/>
      </c>
      <c r="T412" s="46" t="str">
        <f t="shared" si="13"/>
        <v/>
      </c>
    </row>
    <row r="413" spans="18:20" x14ac:dyDescent="0.25">
      <c r="R413" s="33" t="str">
        <f t="shared" si="12"/>
        <v/>
      </c>
      <c r="S413" s="33" t="str">
        <f>IF(M413="","",IF(AND(M413&lt;&gt;'Tabelas auxiliares'!$B$240,M413&lt;&gt;'Tabelas auxiliares'!$B$241,M413&lt;&gt;'Tabelas auxiliares'!$C$240,M413&lt;&gt;'Tabelas auxiliares'!$C$241,M413&lt;&gt;'Tabelas auxiliares'!$D$240,M413&lt;&gt;'Tabelas auxiliares'!$D$241),"FOLHA DE PESSOAL",IF(R413='Tabelas auxiliares'!$A$241,"CUSTEIO",IF(R413='Tabelas auxiliares'!$A$240,"INVESTIMENTO","ERRO - VERIFICAR"))))</f>
        <v/>
      </c>
      <c r="T413" s="46" t="str">
        <f t="shared" si="13"/>
        <v/>
      </c>
    </row>
    <row r="414" spans="18:20" x14ac:dyDescent="0.25">
      <c r="R414" s="33" t="str">
        <f t="shared" si="12"/>
        <v/>
      </c>
      <c r="S414" s="33" t="str">
        <f>IF(M414="","",IF(AND(M414&lt;&gt;'Tabelas auxiliares'!$B$240,M414&lt;&gt;'Tabelas auxiliares'!$B$241,M414&lt;&gt;'Tabelas auxiliares'!$C$240,M414&lt;&gt;'Tabelas auxiliares'!$C$241,M414&lt;&gt;'Tabelas auxiliares'!$D$240,M414&lt;&gt;'Tabelas auxiliares'!$D$241),"FOLHA DE PESSOAL",IF(R414='Tabelas auxiliares'!$A$241,"CUSTEIO",IF(R414='Tabelas auxiliares'!$A$240,"INVESTIMENTO","ERRO - VERIFICAR"))))</f>
        <v/>
      </c>
      <c r="T414" s="46" t="str">
        <f t="shared" si="13"/>
        <v/>
      </c>
    </row>
    <row r="415" spans="18:20" x14ac:dyDescent="0.25">
      <c r="R415" s="33" t="str">
        <f t="shared" si="12"/>
        <v/>
      </c>
      <c r="S415" s="33" t="str">
        <f>IF(M415="","",IF(AND(M415&lt;&gt;'Tabelas auxiliares'!$B$240,M415&lt;&gt;'Tabelas auxiliares'!$B$241,M415&lt;&gt;'Tabelas auxiliares'!$C$240,M415&lt;&gt;'Tabelas auxiliares'!$C$241,M415&lt;&gt;'Tabelas auxiliares'!$D$240,M415&lt;&gt;'Tabelas auxiliares'!$D$241),"FOLHA DE PESSOAL",IF(R415='Tabelas auxiliares'!$A$241,"CUSTEIO",IF(R415='Tabelas auxiliares'!$A$240,"INVESTIMENTO","ERRO - VERIFICAR"))))</f>
        <v/>
      </c>
      <c r="T415" s="46" t="str">
        <f t="shared" si="13"/>
        <v/>
      </c>
    </row>
    <row r="416" spans="18:20" x14ac:dyDescent="0.25">
      <c r="R416" s="33" t="str">
        <f t="shared" si="12"/>
        <v/>
      </c>
      <c r="S416" s="33" t="str">
        <f>IF(M416="","",IF(AND(M416&lt;&gt;'Tabelas auxiliares'!$B$240,M416&lt;&gt;'Tabelas auxiliares'!$B$241,M416&lt;&gt;'Tabelas auxiliares'!$C$240,M416&lt;&gt;'Tabelas auxiliares'!$C$241,M416&lt;&gt;'Tabelas auxiliares'!$D$240,M416&lt;&gt;'Tabelas auxiliares'!$D$241),"FOLHA DE PESSOAL",IF(R416='Tabelas auxiliares'!$A$241,"CUSTEIO",IF(R416='Tabelas auxiliares'!$A$240,"INVESTIMENTO","ERRO - VERIFICAR"))))</f>
        <v/>
      </c>
      <c r="T416" s="46" t="str">
        <f t="shared" si="13"/>
        <v/>
      </c>
    </row>
    <row r="417" spans="18:20" x14ac:dyDescent="0.25">
      <c r="R417" s="33" t="str">
        <f t="shared" si="12"/>
        <v/>
      </c>
      <c r="S417" s="33" t="str">
        <f>IF(M417="","",IF(AND(M417&lt;&gt;'Tabelas auxiliares'!$B$240,M417&lt;&gt;'Tabelas auxiliares'!$B$241,M417&lt;&gt;'Tabelas auxiliares'!$C$240,M417&lt;&gt;'Tabelas auxiliares'!$C$241,M417&lt;&gt;'Tabelas auxiliares'!$D$240,M417&lt;&gt;'Tabelas auxiliares'!$D$241),"FOLHA DE PESSOAL",IF(R417='Tabelas auxiliares'!$A$241,"CUSTEIO",IF(R417='Tabelas auxiliares'!$A$240,"INVESTIMENTO","ERRO - VERIFICAR"))))</f>
        <v/>
      </c>
      <c r="T417" s="46" t="str">
        <f t="shared" si="13"/>
        <v/>
      </c>
    </row>
    <row r="418" spans="18:20" x14ac:dyDescent="0.25">
      <c r="R418" s="33" t="str">
        <f t="shared" si="12"/>
        <v/>
      </c>
      <c r="S418" s="33" t="str">
        <f>IF(M418="","",IF(AND(M418&lt;&gt;'Tabelas auxiliares'!$B$240,M418&lt;&gt;'Tabelas auxiliares'!$B$241,M418&lt;&gt;'Tabelas auxiliares'!$C$240,M418&lt;&gt;'Tabelas auxiliares'!$C$241,M418&lt;&gt;'Tabelas auxiliares'!$D$240,M418&lt;&gt;'Tabelas auxiliares'!$D$241),"FOLHA DE PESSOAL",IF(R418='Tabelas auxiliares'!$A$241,"CUSTEIO",IF(R418='Tabelas auxiliares'!$A$240,"INVESTIMENTO","ERRO - VERIFICAR"))))</f>
        <v/>
      </c>
      <c r="T418" s="46" t="str">
        <f t="shared" si="13"/>
        <v/>
      </c>
    </row>
    <row r="419" spans="18:20" x14ac:dyDescent="0.25">
      <c r="R419" s="33" t="str">
        <f t="shared" si="12"/>
        <v/>
      </c>
      <c r="S419" s="33" t="str">
        <f>IF(M419="","",IF(AND(M419&lt;&gt;'Tabelas auxiliares'!$B$240,M419&lt;&gt;'Tabelas auxiliares'!$B$241,M419&lt;&gt;'Tabelas auxiliares'!$C$240,M419&lt;&gt;'Tabelas auxiliares'!$C$241,M419&lt;&gt;'Tabelas auxiliares'!$D$240,M419&lt;&gt;'Tabelas auxiliares'!$D$241),"FOLHA DE PESSOAL",IF(R419='Tabelas auxiliares'!$A$241,"CUSTEIO",IF(R419='Tabelas auxiliares'!$A$240,"INVESTIMENTO","ERRO - VERIFICAR"))))</f>
        <v/>
      </c>
      <c r="T419" s="46" t="str">
        <f t="shared" si="13"/>
        <v/>
      </c>
    </row>
    <row r="420" spans="18:20" x14ac:dyDescent="0.25">
      <c r="R420" s="33" t="str">
        <f t="shared" si="12"/>
        <v/>
      </c>
      <c r="S420" s="33" t="str">
        <f>IF(M420="","",IF(AND(M420&lt;&gt;'Tabelas auxiliares'!$B$240,M420&lt;&gt;'Tabelas auxiliares'!$B$241,M420&lt;&gt;'Tabelas auxiliares'!$C$240,M420&lt;&gt;'Tabelas auxiliares'!$C$241,M420&lt;&gt;'Tabelas auxiliares'!$D$240,M420&lt;&gt;'Tabelas auxiliares'!$D$241),"FOLHA DE PESSOAL",IF(R420='Tabelas auxiliares'!$A$241,"CUSTEIO",IF(R420='Tabelas auxiliares'!$A$240,"INVESTIMENTO","ERRO - VERIFICAR"))))</f>
        <v/>
      </c>
      <c r="T420" s="46" t="str">
        <f t="shared" si="13"/>
        <v/>
      </c>
    </row>
    <row r="421" spans="18:20" x14ac:dyDescent="0.25">
      <c r="R421" s="33" t="str">
        <f t="shared" si="12"/>
        <v/>
      </c>
      <c r="S421" s="33" t="str">
        <f>IF(M421="","",IF(AND(M421&lt;&gt;'Tabelas auxiliares'!$B$240,M421&lt;&gt;'Tabelas auxiliares'!$B$241,M421&lt;&gt;'Tabelas auxiliares'!$C$240,M421&lt;&gt;'Tabelas auxiliares'!$C$241,M421&lt;&gt;'Tabelas auxiliares'!$D$240,M421&lt;&gt;'Tabelas auxiliares'!$D$241),"FOLHA DE PESSOAL",IF(R421='Tabelas auxiliares'!$A$241,"CUSTEIO",IF(R421='Tabelas auxiliares'!$A$240,"INVESTIMENTO","ERRO - VERIFICAR"))))</f>
        <v/>
      </c>
      <c r="T421" s="46" t="str">
        <f t="shared" si="13"/>
        <v/>
      </c>
    </row>
    <row r="422" spans="18:20" x14ac:dyDescent="0.25">
      <c r="R422" s="33" t="str">
        <f t="shared" si="12"/>
        <v/>
      </c>
      <c r="S422" s="33" t="str">
        <f>IF(M422="","",IF(AND(M422&lt;&gt;'Tabelas auxiliares'!$B$240,M422&lt;&gt;'Tabelas auxiliares'!$B$241,M422&lt;&gt;'Tabelas auxiliares'!$C$240,M422&lt;&gt;'Tabelas auxiliares'!$C$241,M422&lt;&gt;'Tabelas auxiliares'!$D$240,M422&lt;&gt;'Tabelas auxiliares'!$D$241),"FOLHA DE PESSOAL",IF(R422='Tabelas auxiliares'!$A$241,"CUSTEIO",IF(R422='Tabelas auxiliares'!$A$240,"INVESTIMENTO","ERRO - VERIFICAR"))))</f>
        <v/>
      </c>
      <c r="T422" s="46" t="str">
        <f t="shared" si="13"/>
        <v/>
      </c>
    </row>
    <row r="423" spans="18:20" x14ac:dyDescent="0.25">
      <c r="R423" s="33" t="str">
        <f t="shared" si="12"/>
        <v/>
      </c>
      <c r="S423" s="33" t="str">
        <f>IF(M423="","",IF(AND(M423&lt;&gt;'Tabelas auxiliares'!$B$240,M423&lt;&gt;'Tabelas auxiliares'!$B$241,M423&lt;&gt;'Tabelas auxiliares'!$C$240,M423&lt;&gt;'Tabelas auxiliares'!$C$241,M423&lt;&gt;'Tabelas auxiliares'!$D$240,M423&lt;&gt;'Tabelas auxiliares'!$D$241),"FOLHA DE PESSOAL",IF(R423='Tabelas auxiliares'!$A$241,"CUSTEIO",IF(R423='Tabelas auxiliares'!$A$240,"INVESTIMENTO","ERRO - VERIFICAR"))))</f>
        <v/>
      </c>
      <c r="T423" s="46" t="str">
        <f t="shared" si="13"/>
        <v/>
      </c>
    </row>
    <row r="424" spans="18:20" x14ac:dyDescent="0.25">
      <c r="R424" s="33" t="str">
        <f t="shared" si="12"/>
        <v/>
      </c>
      <c r="S424" s="33" t="str">
        <f>IF(M424="","",IF(AND(M424&lt;&gt;'Tabelas auxiliares'!$B$240,M424&lt;&gt;'Tabelas auxiliares'!$B$241,M424&lt;&gt;'Tabelas auxiliares'!$C$240,M424&lt;&gt;'Tabelas auxiliares'!$C$241,M424&lt;&gt;'Tabelas auxiliares'!$D$240,M424&lt;&gt;'Tabelas auxiliares'!$D$241),"FOLHA DE PESSOAL",IF(R424='Tabelas auxiliares'!$A$241,"CUSTEIO",IF(R424='Tabelas auxiliares'!$A$240,"INVESTIMENTO","ERRO - VERIFICAR"))))</f>
        <v/>
      </c>
      <c r="T424" s="46" t="str">
        <f t="shared" si="13"/>
        <v/>
      </c>
    </row>
    <row r="425" spans="18:20" x14ac:dyDescent="0.25">
      <c r="R425" s="33" t="str">
        <f t="shared" si="12"/>
        <v/>
      </c>
      <c r="S425" s="33" t="str">
        <f>IF(M425="","",IF(AND(M425&lt;&gt;'Tabelas auxiliares'!$B$240,M425&lt;&gt;'Tabelas auxiliares'!$B$241,M425&lt;&gt;'Tabelas auxiliares'!$C$240,M425&lt;&gt;'Tabelas auxiliares'!$C$241,M425&lt;&gt;'Tabelas auxiliares'!$D$240,M425&lt;&gt;'Tabelas auxiliares'!$D$241),"FOLHA DE PESSOAL",IF(R425='Tabelas auxiliares'!$A$241,"CUSTEIO",IF(R425='Tabelas auxiliares'!$A$240,"INVESTIMENTO","ERRO - VERIFICAR"))))</f>
        <v/>
      </c>
      <c r="T425" s="46" t="str">
        <f t="shared" si="13"/>
        <v/>
      </c>
    </row>
    <row r="426" spans="18:20" x14ac:dyDescent="0.25">
      <c r="R426" s="33" t="str">
        <f t="shared" si="12"/>
        <v/>
      </c>
      <c r="S426" s="33" t="str">
        <f>IF(M426="","",IF(AND(M426&lt;&gt;'Tabelas auxiliares'!$B$240,M426&lt;&gt;'Tabelas auxiliares'!$B$241,M426&lt;&gt;'Tabelas auxiliares'!$C$240,M426&lt;&gt;'Tabelas auxiliares'!$C$241,M426&lt;&gt;'Tabelas auxiliares'!$D$240,M426&lt;&gt;'Tabelas auxiliares'!$D$241),"FOLHA DE PESSOAL",IF(R426='Tabelas auxiliares'!$A$241,"CUSTEIO",IF(R426='Tabelas auxiliares'!$A$240,"INVESTIMENTO","ERRO - VERIFICAR"))))</f>
        <v/>
      </c>
      <c r="T426" s="46" t="str">
        <f t="shared" si="13"/>
        <v/>
      </c>
    </row>
    <row r="427" spans="18:20" x14ac:dyDescent="0.25">
      <c r="R427" s="33" t="str">
        <f t="shared" si="12"/>
        <v/>
      </c>
      <c r="S427" s="33" t="str">
        <f>IF(M427="","",IF(AND(M427&lt;&gt;'Tabelas auxiliares'!$B$240,M427&lt;&gt;'Tabelas auxiliares'!$B$241,M427&lt;&gt;'Tabelas auxiliares'!$C$240,M427&lt;&gt;'Tabelas auxiliares'!$C$241,M427&lt;&gt;'Tabelas auxiliares'!$D$240,M427&lt;&gt;'Tabelas auxiliares'!$D$241),"FOLHA DE PESSOAL",IF(R427='Tabelas auxiliares'!$A$241,"CUSTEIO",IF(R427='Tabelas auxiliares'!$A$240,"INVESTIMENTO","ERRO - VERIFICAR"))))</f>
        <v/>
      </c>
      <c r="T427" s="46" t="str">
        <f t="shared" si="13"/>
        <v/>
      </c>
    </row>
    <row r="428" spans="18:20" x14ac:dyDescent="0.25">
      <c r="R428" s="33" t="str">
        <f t="shared" si="12"/>
        <v/>
      </c>
      <c r="S428" s="33" t="str">
        <f>IF(M428="","",IF(AND(M428&lt;&gt;'Tabelas auxiliares'!$B$240,M428&lt;&gt;'Tabelas auxiliares'!$B$241,M428&lt;&gt;'Tabelas auxiliares'!$C$240,M428&lt;&gt;'Tabelas auxiliares'!$C$241,M428&lt;&gt;'Tabelas auxiliares'!$D$240,M428&lt;&gt;'Tabelas auxiliares'!$D$241),"FOLHA DE PESSOAL",IF(R428='Tabelas auxiliares'!$A$241,"CUSTEIO",IF(R428='Tabelas auxiliares'!$A$240,"INVESTIMENTO","ERRO - VERIFICAR"))))</f>
        <v/>
      </c>
      <c r="T428" s="46" t="str">
        <f t="shared" si="13"/>
        <v/>
      </c>
    </row>
    <row r="429" spans="18:20" x14ac:dyDescent="0.25">
      <c r="R429" s="33" t="str">
        <f t="shared" si="12"/>
        <v/>
      </c>
      <c r="S429" s="33" t="str">
        <f>IF(M429="","",IF(AND(M429&lt;&gt;'Tabelas auxiliares'!$B$240,M429&lt;&gt;'Tabelas auxiliares'!$B$241,M429&lt;&gt;'Tabelas auxiliares'!$C$240,M429&lt;&gt;'Tabelas auxiliares'!$C$241,M429&lt;&gt;'Tabelas auxiliares'!$D$240,M429&lt;&gt;'Tabelas auxiliares'!$D$241),"FOLHA DE PESSOAL",IF(R429='Tabelas auxiliares'!$A$241,"CUSTEIO",IF(R429='Tabelas auxiliares'!$A$240,"INVESTIMENTO","ERRO - VERIFICAR"))))</f>
        <v/>
      </c>
      <c r="T429" s="46" t="str">
        <f t="shared" si="13"/>
        <v/>
      </c>
    </row>
    <row r="430" spans="18:20" x14ac:dyDescent="0.25">
      <c r="R430" s="33" t="str">
        <f t="shared" si="12"/>
        <v/>
      </c>
      <c r="S430" s="33" t="str">
        <f>IF(M430="","",IF(AND(M430&lt;&gt;'Tabelas auxiliares'!$B$240,M430&lt;&gt;'Tabelas auxiliares'!$B$241,M430&lt;&gt;'Tabelas auxiliares'!$C$240,M430&lt;&gt;'Tabelas auxiliares'!$C$241,M430&lt;&gt;'Tabelas auxiliares'!$D$240,M430&lt;&gt;'Tabelas auxiliares'!$D$241),"FOLHA DE PESSOAL",IF(R430='Tabelas auxiliares'!$A$241,"CUSTEIO",IF(R430='Tabelas auxiliares'!$A$240,"INVESTIMENTO","ERRO - VERIFICAR"))))</f>
        <v/>
      </c>
      <c r="T430" s="46" t="str">
        <f t="shared" si="13"/>
        <v/>
      </c>
    </row>
    <row r="431" spans="18:20" x14ac:dyDescent="0.25">
      <c r="R431" s="33" t="str">
        <f t="shared" si="12"/>
        <v/>
      </c>
      <c r="S431" s="33" t="str">
        <f>IF(M431="","",IF(AND(M431&lt;&gt;'Tabelas auxiliares'!$B$240,M431&lt;&gt;'Tabelas auxiliares'!$B$241,M431&lt;&gt;'Tabelas auxiliares'!$C$240,M431&lt;&gt;'Tabelas auxiliares'!$C$241,M431&lt;&gt;'Tabelas auxiliares'!$D$240,M431&lt;&gt;'Tabelas auxiliares'!$D$241),"FOLHA DE PESSOAL",IF(R431='Tabelas auxiliares'!$A$241,"CUSTEIO",IF(R431='Tabelas auxiliares'!$A$240,"INVESTIMENTO","ERRO - VERIFICAR"))))</f>
        <v/>
      </c>
      <c r="T431" s="46" t="str">
        <f t="shared" si="13"/>
        <v/>
      </c>
    </row>
    <row r="432" spans="18:20" x14ac:dyDescent="0.25">
      <c r="R432" s="33" t="str">
        <f t="shared" si="12"/>
        <v/>
      </c>
      <c r="S432" s="33" t="str">
        <f>IF(M432="","",IF(AND(M432&lt;&gt;'Tabelas auxiliares'!$B$240,M432&lt;&gt;'Tabelas auxiliares'!$B$241,M432&lt;&gt;'Tabelas auxiliares'!$C$240,M432&lt;&gt;'Tabelas auxiliares'!$C$241,M432&lt;&gt;'Tabelas auxiliares'!$D$240,M432&lt;&gt;'Tabelas auxiliares'!$D$241),"FOLHA DE PESSOAL",IF(R432='Tabelas auxiliares'!$A$241,"CUSTEIO",IF(R432='Tabelas auxiliares'!$A$240,"INVESTIMENTO","ERRO - VERIFICAR"))))</f>
        <v/>
      </c>
      <c r="T432" s="46" t="str">
        <f t="shared" si="13"/>
        <v/>
      </c>
    </row>
    <row r="433" spans="18:20" x14ac:dyDescent="0.25">
      <c r="R433" s="33" t="str">
        <f t="shared" si="12"/>
        <v/>
      </c>
      <c r="S433" s="33" t="str">
        <f>IF(M433="","",IF(AND(M433&lt;&gt;'Tabelas auxiliares'!$B$240,M433&lt;&gt;'Tabelas auxiliares'!$B$241,M433&lt;&gt;'Tabelas auxiliares'!$C$240,M433&lt;&gt;'Tabelas auxiliares'!$C$241,M433&lt;&gt;'Tabelas auxiliares'!$D$240,M433&lt;&gt;'Tabelas auxiliares'!$D$241),"FOLHA DE PESSOAL",IF(R433='Tabelas auxiliares'!$A$241,"CUSTEIO",IF(R433='Tabelas auxiliares'!$A$240,"INVESTIMENTO","ERRO - VERIFICAR"))))</f>
        <v/>
      </c>
      <c r="T433" s="46" t="str">
        <f t="shared" si="13"/>
        <v/>
      </c>
    </row>
    <row r="434" spans="18:20" x14ac:dyDescent="0.25">
      <c r="R434" s="33" t="str">
        <f t="shared" si="12"/>
        <v/>
      </c>
      <c r="S434" s="33" t="str">
        <f>IF(M434="","",IF(AND(M434&lt;&gt;'Tabelas auxiliares'!$B$240,M434&lt;&gt;'Tabelas auxiliares'!$B$241,M434&lt;&gt;'Tabelas auxiliares'!$C$240,M434&lt;&gt;'Tabelas auxiliares'!$C$241,M434&lt;&gt;'Tabelas auxiliares'!$D$240,M434&lt;&gt;'Tabelas auxiliares'!$D$241),"FOLHA DE PESSOAL",IF(R434='Tabelas auxiliares'!$A$241,"CUSTEIO",IF(R434='Tabelas auxiliares'!$A$240,"INVESTIMENTO","ERRO - VERIFICAR"))))</f>
        <v/>
      </c>
      <c r="T434" s="46" t="str">
        <f t="shared" si="13"/>
        <v/>
      </c>
    </row>
    <row r="435" spans="18:20" x14ac:dyDescent="0.25">
      <c r="R435" s="33" t="str">
        <f t="shared" si="12"/>
        <v/>
      </c>
      <c r="S435" s="33" t="str">
        <f>IF(M435="","",IF(AND(M435&lt;&gt;'Tabelas auxiliares'!$B$240,M435&lt;&gt;'Tabelas auxiliares'!$B$241,M435&lt;&gt;'Tabelas auxiliares'!$C$240,M435&lt;&gt;'Tabelas auxiliares'!$C$241,M435&lt;&gt;'Tabelas auxiliares'!$D$240,M435&lt;&gt;'Tabelas auxiliares'!$D$241),"FOLHA DE PESSOAL",IF(R435='Tabelas auxiliares'!$A$241,"CUSTEIO",IF(R435='Tabelas auxiliares'!$A$240,"INVESTIMENTO","ERRO - VERIFICAR"))))</f>
        <v/>
      </c>
      <c r="T435" s="46" t="str">
        <f t="shared" si="13"/>
        <v/>
      </c>
    </row>
    <row r="436" spans="18:20" x14ac:dyDescent="0.25">
      <c r="R436" s="33" t="str">
        <f t="shared" si="12"/>
        <v/>
      </c>
      <c r="S436" s="33" t="str">
        <f>IF(M436="","",IF(AND(M436&lt;&gt;'Tabelas auxiliares'!$B$240,M436&lt;&gt;'Tabelas auxiliares'!$B$241,M436&lt;&gt;'Tabelas auxiliares'!$C$240,M436&lt;&gt;'Tabelas auxiliares'!$C$241,M436&lt;&gt;'Tabelas auxiliares'!$D$240,M436&lt;&gt;'Tabelas auxiliares'!$D$241),"FOLHA DE PESSOAL",IF(R436='Tabelas auxiliares'!$A$241,"CUSTEIO",IF(R436='Tabelas auxiliares'!$A$240,"INVESTIMENTO","ERRO - VERIFICAR"))))</f>
        <v/>
      </c>
      <c r="T436" s="46" t="str">
        <f t="shared" si="13"/>
        <v/>
      </c>
    </row>
    <row r="437" spans="18:20" x14ac:dyDescent="0.25">
      <c r="R437" s="33" t="str">
        <f t="shared" si="12"/>
        <v/>
      </c>
      <c r="S437" s="33" t="str">
        <f>IF(M437="","",IF(AND(M437&lt;&gt;'Tabelas auxiliares'!$B$240,M437&lt;&gt;'Tabelas auxiliares'!$B$241,M437&lt;&gt;'Tabelas auxiliares'!$C$240,M437&lt;&gt;'Tabelas auxiliares'!$C$241,M437&lt;&gt;'Tabelas auxiliares'!$D$240,M437&lt;&gt;'Tabelas auxiliares'!$D$241),"FOLHA DE PESSOAL",IF(R437='Tabelas auxiliares'!$A$241,"CUSTEIO",IF(R437='Tabelas auxiliares'!$A$240,"INVESTIMENTO","ERRO - VERIFICAR"))))</f>
        <v/>
      </c>
      <c r="T437" s="46" t="str">
        <f t="shared" si="13"/>
        <v/>
      </c>
    </row>
    <row r="438" spans="18:20" x14ac:dyDescent="0.25">
      <c r="R438" s="33" t="str">
        <f t="shared" si="12"/>
        <v/>
      </c>
      <c r="S438" s="33" t="str">
        <f>IF(M438="","",IF(AND(M438&lt;&gt;'Tabelas auxiliares'!$B$240,M438&lt;&gt;'Tabelas auxiliares'!$B$241,M438&lt;&gt;'Tabelas auxiliares'!$C$240,M438&lt;&gt;'Tabelas auxiliares'!$C$241,M438&lt;&gt;'Tabelas auxiliares'!$D$240,M438&lt;&gt;'Tabelas auxiliares'!$D$241),"FOLHA DE PESSOAL",IF(R438='Tabelas auxiliares'!$A$241,"CUSTEIO",IF(R438='Tabelas auxiliares'!$A$240,"INVESTIMENTO","ERRO - VERIFICAR"))))</f>
        <v/>
      </c>
      <c r="T438" s="46" t="str">
        <f t="shared" si="13"/>
        <v/>
      </c>
    </row>
    <row r="439" spans="18:20" x14ac:dyDescent="0.25">
      <c r="R439" s="33" t="str">
        <f t="shared" si="12"/>
        <v/>
      </c>
      <c r="S439" s="33" t="str">
        <f>IF(M439="","",IF(AND(M439&lt;&gt;'Tabelas auxiliares'!$B$240,M439&lt;&gt;'Tabelas auxiliares'!$B$241,M439&lt;&gt;'Tabelas auxiliares'!$C$240,M439&lt;&gt;'Tabelas auxiliares'!$C$241,M439&lt;&gt;'Tabelas auxiliares'!$D$240,M439&lt;&gt;'Tabelas auxiliares'!$D$241),"FOLHA DE PESSOAL",IF(R439='Tabelas auxiliares'!$A$241,"CUSTEIO",IF(R439='Tabelas auxiliares'!$A$240,"INVESTIMENTO","ERRO - VERIFICAR"))))</f>
        <v/>
      </c>
      <c r="T439" s="46" t="str">
        <f t="shared" si="13"/>
        <v/>
      </c>
    </row>
    <row r="440" spans="18:20" x14ac:dyDescent="0.25">
      <c r="R440" s="33" t="str">
        <f t="shared" si="12"/>
        <v/>
      </c>
      <c r="S440" s="33" t="str">
        <f>IF(M440="","",IF(AND(M440&lt;&gt;'Tabelas auxiliares'!$B$240,M440&lt;&gt;'Tabelas auxiliares'!$B$241,M440&lt;&gt;'Tabelas auxiliares'!$C$240,M440&lt;&gt;'Tabelas auxiliares'!$C$241,M440&lt;&gt;'Tabelas auxiliares'!$D$240,M440&lt;&gt;'Tabelas auxiliares'!$D$241),"FOLHA DE PESSOAL",IF(R440='Tabelas auxiliares'!$A$241,"CUSTEIO",IF(R440='Tabelas auxiliares'!$A$240,"INVESTIMENTO","ERRO - VERIFICAR"))))</f>
        <v/>
      </c>
      <c r="T440" s="46" t="str">
        <f t="shared" si="13"/>
        <v/>
      </c>
    </row>
    <row r="441" spans="18:20" x14ac:dyDescent="0.25">
      <c r="R441" s="33" t="str">
        <f t="shared" si="12"/>
        <v/>
      </c>
      <c r="S441" s="33" t="str">
        <f>IF(M441="","",IF(AND(M441&lt;&gt;'Tabelas auxiliares'!$B$240,M441&lt;&gt;'Tabelas auxiliares'!$B$241,M441&lt;&gt;'Tabelas auxiliares'!$C$240,M441&lt;&gt;'Tabelas auxiliares'!$C$241,M441&lt;&gt;'Tabelas auxiliares'!$D$240,M441&lt;&gt;'Tabelas auxiliares'!$D$241),"FOLHA DE PESSOAL",IF(R441='Tabelas auxiliares'!$A$241,"CUSTEIO",IF(R441='Tabelas auxiliares'!$A$240,"INVESTIMENTO","ERRO - VERIFICAR"))))</f>
        <v/>
      </c>
      <c r="T441" s="46" t="str">
        <f t="shared" si="13"/>
        <v/>
      </c>
    </row>
    <row r="442" spans="18:20" x14ac:dyDescent="0.25">
      <c r="R442" s="33" t="str">
        <f t="shared" si="12"/>
        <v/>
      </c>
      <c r="S442" s="33" t="str">
        <f>IF(M442="","",IF(AND(M442&lt;&gt;'Tabelas auxiliares'!$B$240,M442&lt;&gt;'Tabelas auxiliares'!$B$241,M442&lt;&gt;'Tabelas auxiliares'!$C$240,M442&lt;&gt;'Tabelas auxiliares'!$C$241,M442&lt;&gt;'Tabelas auxiliares'!$D$240,M442&lt;&gt;'Tabelas auxiliares'!$D$241),"FOLHA DE PESSOAL",IF(R442='Tabelas auxiliares'!$A$241,"CUSTEIO",IF(R442='Tabelas auxiliares'!$A$240,"INVESTIMENTO","ERRO - VERIFICAR"))))</f>
        <v/>
      </c>
      <c r="T442" s="46" t="str">
        <f t="shared" si="13"/>
        <v/>
      </c>
    </row>
    <row r="443" spans="18:20" x14ac:dyDescent="0.25">
      <c r="R443" s="33" t="str">
        <f t="shared" si="12"/>
        <v/>
      </c>
      <c r="S443" s="33" t="str">
        <f>IF(M443="","",IF(AND(M443&lt;&gt;'Tabelas auxiliares'!$B$240,M443&lt;&gt;'Tabelas auxiliares'!$B$241,M443&lt;&gt;'Tabelas auxiliares'!$C$240,M443&lt;&gt;'Tabelas auxiliares'!$C$241,M443&lt;&gt;'Tabelas auxiliares'!$D$240,M443&lt;&gt;'Tabelas auxiliares'!$D$241),"FOLHA DE PESSOAL",IF(R443='Tabelas auxiliares'!$A$241,"CUSTEIO",IF(R443='Tabelas auxiliares'!$A$240,"INVESTIMENTO","ERRO - VERIFICAR"))))</f>
        <v/>
      </c>
      <c r="T443" s="46" t="str">
        <f t="shared" si="13"/>
        <v/>
      </c>
    </row>
    <row r="444" spans="18:20" x14ac:dyDescent="0.25">
      <c r="R444" s="33" t="str">
        <f t="shared" si="12"/>
        <v/>
      </c>
      <c r="S444" s="33" t="str">
        <f>IF(M444="","",IF(AND(M444&lt;&gt;'Tabelas auxiliares'!$B$240,M444&lt;&gt;'Tabelas auxiliares'!$B$241,M444&lt;&gt;'Tabelas auxiliares'!$C$240,M444&lt;&gt;'Tabelas auxiliares'!$C$241,M444&lt;&gt;'Tabelas auxiliares'!$D$240,M444&lt;&gt;'Tabelas auxiliares'!$D$241),"FOLHA DE PESSOAL",IF(R444='Tabelas auxiliares'!$A$241,"CUSTEIO",IF(R444='Tabelas auxiliares'!$A$240,"INVESTIMENTO","ERRO - VERIFICAR"))))</f>
        <v/>
      </c>
      <c r="T444" s="46" t="str">
        <f t="shared" si="13"/>
        <v/>
      </c>
    </row>
    <row r="445" spans="18:20" x14ac:dyDescent="0.25">
      <c r="R445" s="33" t="str">
        <f t="shared" si="12"/>
        <v/>
      </c>
      <c r="S445" s="33" t="str">
        <f>IF(M445="","",IF(AND(M445&lt;&gt;'Tabelas auxiliares'!$B$240,M445&lt;&gt;'Tabelas auxiliares'!$B$241,M445&lt;&gt;'Tabelas auxiliares'!$C$240,M445&lt;&gt;'Tabelas auxiliares'!$C$241,M445&lt;&gt;'Tabelas auxiliares'!$D$240,M445&lt;&gt;'Tabelas auxiliares'!$D$241),"FOLHA DE PESSOAL",IF(R445='Tabelas auxiliares'!$A$241,"CUSTEIO",IF(R445='Tabelas auxiliares'!$A$240,"INVESTIMENTO","ERRO - VERIFICAR"))))</f>
        <v/>
      </c>
      <c r="T445" s="46" t="str">
        <f t="shared" si="13"/>
        <v/>
      </c>
    </row>
    <row r="446" spans="18:20" x14ac:dyDescent="0.25">
      <c r="R446" s="33" t="str">
        <f t="shared" si="12"/>
        <v/>
      </c>
      <c r="S446" s="33" t="str">
        <f>IF(M446="","",IF(AND(M446&lt;&gt;'Tabelas auxiliares'!$B$240,M446&lt;&gt;'Tabelas auxiliares'!$B$241,M446&lt;&gt;'Tabelas auxiliares'!$C$240,M446&lt;&gt;'Tabelas auxiliares'!$C$241,M446&lt;&gt;'Tabelas auxiliares'!$D$240,M446&lt;&gt;'Tabelas auxiliares'!$D$241),"FOLHA DE PESSOAL",IF(R446='Tabelas auxiliares'!$A$241,"CUSTEIO",IF(R446='Tabelas auxiliares'!$A$240,"INVESTIMENTO","ERRO - VERIFICAR"))))</f>
        <v/>
      </c>
      <c r="T446" s="46" t="str">
        <f t="shared" si="13"/>
        <v/>
      </c>
    </row>
    <row r="447" spans="18:20" x14ac:dyDescent="0.25">
      <c r="R447" s="33" t="str">
        <f t="shared" si="12"/>
        <v/>
      </c>
      <c r="S447" s="33" t="str">
        <f>IF(M447="","",IF(AND(M447&lt;&gt;'Tabelas auxiliares'!$B$240,M447&lt;&gt;'Tabelas auxiliares'!$B$241,M447&lt;&gt;'Tabelas auxiliares'!$C$240,M447&lt;&gt;'Tabelas auxiliares'!$C$241,M447&lt;&gt;'Tabelas auxiliares'!$D$240,M447&lt;&gt;'Tabelas auxiliares'!$D$241),"FOLHA DE PESSOAL",IF(R447='Tabelas auxiliares'!$A$241,"CUSTEIO",IF(R447='Tabelas auxiliares'!$A$240,"INVESTIMENTO","ERRO - VERIFICAR"))))</f>
        <v/>
      </c>
      <c r="T447" s="46" t="str">
        <f t="shared" si="13"/>
        <v/>
      </c>
    </row>
    <row r="448" spans="18:20" x14ac:dyDescent="0.25">
      <c r="R448" s="33" t="str">
        <f t="shared" si="12"/>
        <v/>
      </c>
      <c r="S448" s="33" t="str">
        <f>IF(M448="","",IF(AND(M448&lt;&gt;'Tabelas auxiliares'!$B$240,M448&lt;&gt;'Tabelas auxiliares'!$B$241,M448&lt;&gt;'Tabelas auxiliares'!$C$240,M448&lt;&gt;'Tabelas auxiliares'!$C$241,M448&lt;&gt;'Tabelas auxiliares'!$D$240,M448&lt;&gt;'Tabelas auxiliares'!$D$241),"FOLHA DE PESSOAL",IF(R448='Tabelas auxiliares'!$A$241,"CUSTEIO",IF(R448='Tabelas auxiliares'!$A$240,"INVESTIMENTO","ERRO - VERIFICAR"))))</f>
        <v/>
      </c>
      <c r="T448" s="46" t="str">
        <f t="shared" si="13"/>
        <v/>
      </c>
    </row>
    <row r="449" spans="18:20" x14ac:dyDescent="0.25">
      <c r="R449" s="33" t="str">
        <f t="shared" si="12"/>
        <v/>
      </c>
      <c r="S449" s="33" t="str">
        <f>IF(M449="","",IF(AND(M449&lt;&gt;'Tabelas auxiliares'!$B$240,M449&lt;&gt;'Tabelas auxiliares'!$B$241,M449&lt;&gt;'Tabelas auxiliares'!$C$240,M449&lt;&gt;'Tabelas auxiliares'!$C$241,M449&lt;&gt;'Tabelas auxiliares'!$D$240,M449&lt;&gt;'Tabelas auxiliares'!$D$241),"FOLHA DE PESSOAL",IF(R449='Tabelas auxiliares'!$A$241,"CUSTEIO",IF(R449='Tabelas auxiliares'!$A$240,"INVESTIMENTO","ERRO - VERIFICAR"))))</f>
        <v/>
      </c>
      <c r="T449" s="46" t="str">
        <f t="shared" si="13"/>
        <v/>
      </c>
    </row>
    <row r="450" spans="18:20" x14ac:dyDescent="0.25">
      <c r="R450" s="33" t="str">
        <f t="shared" si="12"/>
        <v/>
      </c>
      <c r="S450" s="33" t="str">
        <f>IF(M450="","",IF(AND(M450&lt;&gt;'Tabelas auxiliares'!$B$240,M450&lt;&gt;'Tabelas auxiliares'!$B$241,M450&lt;&gt;'Tabelas auxiliares'!$C$240,M450&lt;&gt;'Tabelas auxiliares'!$C$241,M450&lt;&gt;'Tabelas auxiliares'!$D$240,M450&lt;&gt;'Tabelas auxiliares'!$D$241),"FOLHA DE PESSOAL",IF(R450='Tabelas auxiliares'!$A$241,"CUSTEIO",IF(R450='Tabelas auxiliares'!$A$240,"INVESTIMENTO","ERRO - VERIFICAR"))))</f>
        <v/>
      </c>
      <c r="T450" s="46" t="str">
        <f t="shared" si="13"/>
        <v/>
      </c>
    </row>
    <row r="451" spans="18:20" x14ac:dyDescent="0.25">
      <c r="R451" s="33" t="str">
        <f t="shared" si="12"/>
        <v/>
      </c>
      <c r="S451" s="33" t="str">
        <f>IF(M451="","",IF(AND(M451&lt;&gt;'Tabelas auxiliares'!$B$240,M451&lt;&gt;'Tabelas auxiliares'!$B$241,M451&lt;&gt;'Tabelas auxiliares'!$C$240,M451&lt;&gt;'Tabelas auxiliares'!$C$241,M451&lt;&gt;'Tabelas auxiliares'!$D$240,M451&lt;&gt;'Tabelas auxiliares'!$D$241),"FOLHA DE PESSOAL",IF(R451='Tabelas auxiliares'!$A$241,"CUSTEIO",IF(R451='Tabelas auxiliares'!$A$240,"INVESTIMENTO","ERRO - VERIFICAR"))))</f>
        <v/>
      </c>
      <c r="T451" s="46" t="str">
        <f t="shared" si="13"/>
        <v/>
      </c>
    </row>
    <row r="452" spans="18:20" x14ac:dyDescent="0.25">
      <c r="R452" s="33" t="str">
        <f t="shared" ref="R452:R515" si="14">LEFT(O452,1)</f>
        <v/>
      </c>
      <c r="S452" s="33" t="str">
        <f>IF(M452="","",IF(AND(M452&lt;&gt;'Tabelas auxiliares'!$B$240,M452&lt;&gt;'Tabelas auxiliares'!$B$241,M452&lt;&gt;'Tabelas auxiliares'!$C$240,M452&lt;&gt;'Tabelas auxiliares'!$C$241,M452&lt;&gt;'Tabelas auxiliares'!$D$240,M452&lt;&gt;'Tabelas auxiliares'!$D$241),"FOLHA DE PESSOAL",IF(R452='Tabelas auxiliares'!$A$241,"CUSTEIO",IF(R452='Tabelas auxiliares'!$A$240,"INVESTIMENTO","ERRO - VERIFICAR"))))</f>
        <v/>
      </c>
      <c r="T452" s="46" t="str">
        <f t="shared" ref="T452:T515" si="15">IF(SUM(U452:Y452)=0,"",SUM(U452:Y452))</f>
        <v/>
      </c>
    </row>
    <row r="453" spans="18:20" x14ac:dyDescent="0.25">
      <c r="R453" s="33" t="str">
        <f t="shared" si="14"/>
        <v/>
      </c>
      <c r="S453" s="33" t="str">
        <f>IF(M453="","",IF(AND(M453&lt;&gt;'Tabelas auxiliares'!$B$240,M453&lt;&gt;'Tabelas auxiliares'!$B$241,M453&lt;&gt;'Tabelas auxiliares'!$C$240,M453&lt;&gt;'Tabelas auxiliares'!$C$241,M453&lt;&gt;'Tabelas auxiliares'!$D$240,M453&lt;&gt;'Tabelas auxiliares'!$D$241),"FOLHA DE PESSOAL",IF(R453='Tabelas auxiliares'!$A$241,"CUSTEIO",IF(R453='Tabelas auxiliares'!$A$240,"INVESTIMENTO","ERRO - VERIFICAR"))))</f>
        <v/>
      </c>
      <c r="T453" s="46" t="str">
        <f t="shared" si="15"/>
        <v/>
      </c>
    </row>
    <row r="454" spans="18:20" x14ac:dyDescent="0.25">
      <c r="R454" s="33" t="str">
        <f t="shared" si="14"/>
        <v/>
      </c>
      <c r="S454" s="33" t="str">
        <f>IF(M454="","",IF(AND(M454&lt;&gt;'Tabelas auxiliares'!$B$240,M454&lt;&gt;'Tabelas auxiliares'!$B$241,M454&lt;&gt;'Tabelas auxiliares'!$C$240,M454&lt;&gt;'Tabelas auxiliares'!$C$241,M454&lt;&gt;'Tabelas auxiliares'!$D$240,M454&lt;&gt;'Tabelas auxiliares'!$D$241),"FOLHA DE PESSOAL",IF(R454='Tabelas auxiliares'!$A$241,"CUSTEIO",IF(R454='Tabelas auxiliares'!$A$240,"INVESTIMENTO","ERRO - VERIFICAR"))))</f>
        <v/>
      </c>
      <c r="T454" s="46" t="str">
        <f t="shared" si="15"/>
        <v/>
      </c>
    </row>
    <row r="455" spans="18:20" x14ac:dyDescent="0.25">
      <c r="R455" s="33" t="str">
        <f t="shared" si="14"/>
        <v/>
      </c>
      <c r="S455" s="33" t="str">
        <f>IF(M455="","",IF(AND(M455&lt;&gt;'Tabelas auxiliares'!$B$240,M455&lt;&gt;'Tabelas auxiliares'!$B$241,M455&lt;&gt;'Tabelas auxiliares'!$C$240,M455&lt;&gt;'Tabelas auxiliares'!$C$241,M455&lt;&gt;'Tabelas auxiliares'!$D$240,M455&lt;&gt;'Tabelas auxiliares'!$D$241),"FOLHA DE PESSOAL",IF(R455='Tabelas auxiliares'!$A$241,"CUSTEIO",IF(R455='Tabelas auxiliares'!$A$240,"INVESTIMENTO","ERRO - VERIFICAR"))))</f>
        <v/>
      </c>
      <c r="T455" s="46" t="str">
        <f t="shared" si="15"/>
        <v/>
      </c>
    </row>
    <row r="456" spans="18:20" x14ac:dyDescent="0.25">
      <c r="R456" s="33" t="str">
        <f t="shared" si="14"/>
        <v/>
      </c>
      <c r="S456" s="33" t="str">
        <f>IF(M456="","",IF(AND(M456&lt;&gt;'Tabelas auxiliares'!$B$240,M456&lt;&gt;'Tabelas auxiliares'!$B$241,M456&lt;&gt;'Tabelas auxiliares'!$C$240,M456&lt;&gt;'Tabelas auxiliares'!$C$241,M456&lt;&gt;'Tabelas auxiliares'!$D$240,M456&lt;&gt;'Tabelas auxiliares'!$D$241),"FOLHA DE PESSOAL",IF(R456='Tabelas auxiliares'!$A$241,"CUSTEIO",IF(R456='Tabelas auxiliares'!$A$240,"INVESTIMENTO","ERRO - VERIFICAR"))))</f>
        <v/>
      </c>
      <c r="T456" s="46" t="str">
        <f t="shared" si="15"/>
        <v/>
      </c>
    </row>
    <row r="457" spans="18:20" x14ac:dyDescent="0.25">
      <c r="R457" s="33" t="str">
        <f t="shared" si="14"/>
        <v/>
      </c>
      <c r="S457" s="33" t="str">
        <f>IF(M457="","",IF(AND(M457&lt;&gt;'Tabelas auxiliares'!$B$240,M457&lt;&gt;'Tabelas auxiliares'!$B$241,M457&lt;&gt;'Tabelas auxiliares'!$C$240,M457&lt;&gt;'Tabelas auxiliares'!$C$241,M457&lt;&gt;'Tabelas auxiliares'!$D$240,M457&lt;&gt;'Tabelas auxiliares'!$D$241),"FOLHA DE PESSOAL",IF(R457='Tabelas auxiliares'!$A$241,"CUSTEIO",IF(R457='Tabelas auxiliares'!$A$240,"INVESTIMENTO","ERRO - VERIFICAR"))))</f>
        <v/>
      </c>
      <c r="T457" s="46" t="str">
        <f t="shared" si="15"/>
        <v/>
      </c>
    </row>
    <row r="458" spans="18:20" x14ac:dyDescent="0.25">
      <c r="R458" s="33" t="str">
        <f t="shared" si="14"/>
        <v/>
      </c>
      <c r="S458" s="33" t="str">
        <f>IF(M458="","",IF(AND(M458&lt;&gt;'Tabelas auxiliares'!$B$240,M458&lt;&gt;'Tabelas auxiliares'!$B$241,M458&lt;&gt;'Tabelas auxiliares'!$C$240,M458&lt;&gt;'Tabelas auxiliares'!$C$241,M458&lt;&gt;'Tabelas auxiliares'!$D$240,M458&lt;&gt;'Tabelas auxiliares'!$D$241),"FOLHA DE PESSOAL",IF(R458='Tabelas auxiliares'!$A$241,"CUSTEIO",IF(R458='Tabelas auxiliares'!$A$240,"INVESTIMENTO","ERRO - VERIFICAR"))))</f>
        <v/>
      </c>
      <c r="T458" s="46" t="str">
        <f t="shared" si="15"/>
        <v/>
      </c>
    </row>
    <row r="459" spans="18:20" x14ac:dyDescent="0.25">
      <c r="R459" s="33" t="str">
        <f t="shared" si="14"/>
        <v/>
      </c>
      <c r="S459" s="33" t="str">
        <f>IF(M459="","",IF(AND(M459&lt;&gt;'Tabelas auxiliares'!$B$240,M459&lt;&gt;'Tabelas auxiliares'!$B$241,M459&lt;&gt;'Tabelas auxiliares'!$C$240,M459&lt;&gt;'Tabelas auxiliares'!$C$241,M459&lt;&gt;'Tabelas auxiliares'!$D$240,M459&lt;&gt;'Tabelas auxiliares'!$D$241),"FOLHA DE PESSOAL",IF(R459='Tabelas auxiliares'!$A$241,"CUSTEIO",IF(R459='Tabelas auxiliares'!$A$240,"INVESTIMENTO","ERRO - VERIFICAR"))))</f>
        <v/>
      </c>
      <c r="T459" s="46" t="str">
        <f t="shared" si="15"/>
        <v/>
      </c>
    </row>
    <row r="460" spans="18:20" x14ac:dyDescent="0.25">
      <c r="R460" s="33" t="str">
        <f t="shared" si="14"/>
        <v/>
      </c>
      <c r="S460" s="33" t="str">
        <f>IF(M460="","",IF(AND(M460&lt;&gt;'Tabelas auxiliares'!$B$240,M460&lt;&gt;'Tabelas auxiliares'!$B$241,M460&lt;&gt;'Tabelas auxiliares'!$C$240,M460&lt;&gt;'Tabelas auxiliares'!$C$241,M460&lt;&gt;'Tabelas auxiliares'!$D$240,M460&lt;&gt;'Tabelas auxiliares'!$D$241),"FOLHA DE PESSOAL",IF(R460='Tabelas auxiliares'!$A$241,"CUSTEIO",IF(R460='Tabelas auxiliares'!$A$240,"INVESTIMENTO","ERRO - VERIFICAR"))))</f>
        <v/>
      </c>
      <c r="T460" s="46" t="str">
        <f t="shared" si="15"/>
        <v/>
      </c>
    </row>
    <row r="461" spans="18:20" x14ac:dyDescent="0.25">
      <c r="R461" s="33" t="str">
        <f t="shared" si="14"/>
        <v/>
      </c>
      <c r="S461" s="33" t="str">
        <f>IF(M461="","",IF(AND(M461&lt;&gt;'Tabelas auxiliares'!$B$240,M461&lt;&gt;'Tabelas auxiliares'!$B$241,M461&lt;&gt;'Tabelas auxiliares'!$C$240,M461&lt;&gt;'Tabelas auxiliares'!$C$241,M461&lt;&gt;'Tabelas auxiliares'!$D$240,M461&lt;&gt;'Tabelas auxiliares'!$D$241),"FOLHA DE PESSOAL",IF(R461='Tabelas auxiliares'!$A$241,"CUSTEIO",IF(R461='Tabelas auxiliares'!$A$240,"INVESTIMENTO","ERRO - VERIFICAR"))))</f>
        <v/>
      </c>
      <c r="T461" s="46" t="str">
        <f t="shared" si="15"/>
        <v/>
      </c>
    </row>
    <row r="462" spans="18:20" x14ac:dyDescent="0.25">
      <c r="R462" s="33" t="str">
        <f t="shared" si="14"/>
        <v/>
      </c>
      <c r="S462" s="33" t="str">
        <f>IF(M462="","",IF(AND(M462&lt;&gt;'Tabelas auxiliares'!$B$240,M462&lt;&gt;'Tabelas auxiliares'!$B$241,M462&lt;&gt;'Tabelas auxiliares'!$C$240,M462&lt;&gt;'Tabelas auxiliares'!$C$241,M462&lt;&gt;'Tabelas auxiliares'!$D$240,M462&lt;&gt;'Tabelas auxiliares'!$D$241),"FOLHA DE PESSOAL",IF(R462='Tabelas auxiliares'!$A$241,"CUSTEIO",IF(R462='Tabelas auxiliares'!$A$240,"INVESTIMENTO","ERRO - VERIFICAR"))))</f>
        <v/>
      </c>
      <c r="T462" s="46" t="str">
        <f t="shared" si="15"/>
        <v/>
      </c>
    </row>
    <row r="463" spans="18:20" x14ac:dyDescent="0.25">
      <c r="R463" s="33" t="str">
        <f t="shared" si="14"/>
        <v/>
      </c>
      <c r="S463" s="33" t="str">
        <f>IF(M463="","",IF(AND(M463&lt;&gt;'Tabelas auxiliares'!$B$240,M463&lt;&gt;'Tabelas auxiliares'!$B$241,M463&lt;&gt;'Tabelas auxiliares'!$C$240,M463&lt;&gt;'Tabelas auxiliares'!$C$241,M463&lt;&gt;'Tabelas auxiliares'!$D$240,M463&lt;&gt;'Tabelas auxiliares'!$D$241),"FOLHA DE PESSOAL",IF(R463='Tabelas auxiliares'!$A$241,"CUSTEIO",IF(R463='Tabelas auxiliares'!$A$240,"INVESTIMENTO","ERRO - VERIFICAR"))))</f>
        <v/>
      </c>
      <c r="T463" s="46" t="str">
        <f t="shared" si="15"/>
        <v/>
      </c>
    </row>
    <row r="464" spans="18:20" x14ac:dyDescent="0.25">
      <c r="R464" s="33" t="str">
        <f t="shared" si="14"/>
        <v/>
      </c>
      <c r="S464" s="33" t="str">
        <f>IF(M464="","",IF(AND(M464&lt;&gt;'Tabelas auxiliares'!$B$240,M464&lt;&gt;'Tabelas auxiliares'!$B$241,M464&lt;&gt;'Tabelas auxiliares'!$C$240,M464&lt;&gt;'Tabelas auxiliares'!$C$241,M464&lt;&gt;'Tabelas auxiliares'!$D$240,M464&lt;&gt;'Tabelas auxiliares'!$D$241),"FOLHA DE PESSOAL",IF(R464='Tabelas auxiliares'!$A$241,"CUSTEIO",IF(R464='Tabelas auxiliares'!$A$240,"INVESTIMENTO","ERRO - VERIFICAR"))))</f>
        <v/>
      </c>
      <c r="T464" s="46" t="str">
        <f t="shared" si="15"/>
        <v/>
      </c>
    </row>
    <row r="465" spans="18:20" x14ac:dyDescent="0.25">
      <c r="R465" s="33" t="str">
        <f t="shared" si="14"/>
        <v/>
      </c>
      <c r="S465" s="33" t="str">
        <f>IF(M465="","",IF(AND(M465&lt;&gt;'Tabelas auxiliares'!$B$240,M465&lt;&gt;'Tabelas auxiliares'!$B$241,M465&lt;&gt;'Tabelas auxiliares'!$C$240,M465&lt;&gt;'Tabelas auxiliares'!$C$241,M465&lt;&gt;'Tabelas auxiliares'!$D$240,M465&lt;&gt;'Tabelas auxiliares'!$D$241),"FOLHA DE PESSOAL",IF(R465='Tabelas auxiliares'!$A$241,"CUSTEIO",IF(R465='Tabelas auxiliares'!$A$240,"INVESTIMENTO","ERRO - VERIFICAR"))))</f>
        <v/>
      </c>
      <c r="T465" s="46" t="str">
        <f t="shared" si="15"/>
        <v/>
      </c>
    </row>
    <row r="466" spans="18:20" x14ac:dyDescent="0.25">
      <c r="R466" s="33" t="str">
        <f t="shared" si="14"/>
        <v/>
      </c>
      <c r="S466" s="33" t="str">
        <f>IF(M466="","",IF(AND(M466&lt;&gt;'Tabelas auxiliares'!$B$240,M466&lt;&gt;'Tabelas auxiliares'!$B$241,M466&lt;&gt;'Tabelas auxiliares'!$C$240,M466&lt;&gt;'Tabelas auxiliares'!$C$241,M466&lt;&gt;'Tabelas auxiliares'!$D$240,M466&lt;&gt;'Tabelas auxiliares'!$D$241),"FOLHA DE PESSOAL",IF(R466='Tabelas auxiliares'!$A$241,"CUSTEIO",IF(R466='Tabelas auxiliares'!$A$240,"INVESTIMENTO","ERRO - VERIFICAR"))))</f>
        <v/>
      </c>
      <c r="T466" s="46" t="str">
        <f t="shared" si="15"/>
        <v/>
      </c>
    </row>
    <row r="467" spans="18:20" x14ac:dyDescent="0.25">
      <c r="R467" s="33" t="str">
        <f t="shared" si="14"/>
        <v/>
      </c>
      <c r="S467" s="33" t="str">
        <f>IF(M467="","",IF(AND(M467&lt;&gt;'Tabelas auxiliares'!$B$240,M467&lt;&gt;'Tabelas auxiliares'!$B$241,M467&lt;&gt;'Tabelas auxiliares'!$C$240,M467&lt;&gt;'Tabelas auxiliares'!$C$241,M467&lt;&gt;'Tabelas auxiliares'!$D$240,M467&lt;&gt;'Tabelas auxiliares'!$D$241),"FOLHA DE PESSOAL",IF(R467='Tabelas auxiliares'!$A$241,"CUSTEIO",IF(R467='Tabelas auxiliares'!$A$240,"INVESTIMENTO","ERRO - VERIFICAR"))))</f>
        <v/>
      </c>
      <c r="T467" s="46" t="str">
        <f t="shared" si="15"/>
        <v/>
      </c>
    </row>
    <row r="468" spans="18:20" x14ac:dyDescent="0.25">
      <c r="R468" s="33" t="str">
        <f t="shared" si="14"/>
        <v/>
      </c>
      <c r="S468" s="33" t="str">
        <f>IF(M468="","",IF(AND(M468&lt;&gt;'Tabelas auxiliares'!$B$240,M468&lt;&gt;'Tabelas auxiliares'!$B$241,M468&lt;&gt;'Tabelas auxiliares'!$C$240,M468&lt;&gt;'Tabelas auxiliares'!$C$241,M468&lt;&gt;'Tabelas auxiliares'!$D$240,M468&lt;&gt;'Tabelas auxiliares'!$D$241),"FOLHA DE PESSOAL",IF(R468='Tabelas auxiliares'!$A$241,"CUSTEIO",IF(R468='Tabelas auxiliares'!$A$240,"INVESTIMENTO","ERRO - VERIFICAR"))))</f>
        <v/>
      </c>
      <c r="T468" s="46" t="str">
        <f t="shared" si="15"/>
        <v/>
      </c>
    </row>
    <row r="469" spans="18:20" x14ac:dyDescent="0.25">
      <c r="R469" s="33" t="str">
        <f t="shared" si="14"/>
        <v/>
      </c>
      <c r="S469" s="33" t="str">
        <f>IF(M469="","",IF(AND(M469&lt;&gt;'Tabelas auxiliares'!$B$240,M469&lt;&gt;'Tabelas auxiliares'!$B$241,M469&lt;&gt;'Tabelas auxiliares'!$C$240,M469&lt;&gt;'Tabelas auxiliares'!$C$241,M469&lt;&gt;'Tabelas auxiliares'!$D$240,M469&lt;&gt;'Tabelas auxiliares'!$D$241),"FOLHA DE PESSOAL",IF(R469='Tabelas auxiliares'!$A$241,"CUSTEIO",IF(R469='Tabelas auxiliares'!$A$240,"INVESTIMENTO","ERRO - VERIFICAR"))))</f>
        <v/>
      </c>
      <c r="T469" s="46" t="str">
        <f t="shared" si="15"/>
        <v/>
      </c>
    </row>
    <row r="470" spans="18:20" x14ac:dyDescent="0.25">
      <c r="R470" s="33" t="str">
        <f t="shared" si="14"/>
        <v/>
      </c>
      <c r="S470" s="33" t="str">
        <f>IF(M470="","",IF(AND(M470&lt;&gt;'Tabelas auxiliares'!$B$240,M470&lt;&gt;'Tabelas auxiliares'!$B$241,M470&lt;&gt;'Tabelas auxiliares'!$C$240,M470&lt;&gt;'Tabelas auxiliares'!$C$241,M470&lt;&gt;'Tabelas auxiliares'!$D$240,M470&lt;&gt;'Tabelas auxiliares'!$D$241),"FOLHA DE PESSOAL",IF(R470='Tabelas auxiliares'!$A$241,"CUSTEIO",IF(R470='Tabelas auxiliares'!$A$240,"INVESTIMENTO","ERRO - VERIFICAR"))))</f>
        <v/>
      </c>
      <c r="T470" s="46" t="str">
        <f t="shared" si="15"/>
        <v/>
      </c>
    </row>
    <row r="471" spans="18:20" x14ac:dyDescent="0.25">
      <c r="R471" s="33" t="str">
        <f t="shared" si="14"/>
        <v/>
      </c>
      <c r="S471" s="33" t="str">
        <f>IF(M471="","",IF(AND(M471&lt;&gt;'Tabelas auxiliares'!$B$240,M471&lt;&gt;'Tabelas auxiliares'!$B$241,M471&lt;&gt;'Tabelas auxiliares'!$C$240,M471&lt;&gt;'Tabelas auxiliares'!$C$241,M471&lt;&gt;'Tabelas auxiliares'!$D$240,M471&lt;&gt;'Tabelas auxiliares'!$D$241),"FOLHA DE PESSOAL",IF(R471='Tabelas auxiliares'!$A$241,"CUSTEIO",IF(R471='Tabelas auxiliares'!$A$240,"INVESTIMENTO","ERRO - VERIFICAR"))))</f>
        <v/>
      </c>
      <c r="T471" s="46" t="str">
        <f t="shared" si="15"/>
        <v/>
      </c>
    </row>
    <row r="472" spans="18:20" x14ac:dyDescent="0.25">
      <c r="R472" s="33" t="str">
        <f t="shared" si="14"/>
        <v/>
      </c>
      <c r="S472" s="33" t="str">
        <f>IF(M472="","",IF(AND(M472&lt;&gt;'Tabelas auxiliares'!$B$240,M472&lt;&gt;'Tabelas auxiliares'!$B$241,M472&lt;&gt;'Tabelas auxiliares'!$C$240,M472&lt;&gt;'Tabelas auxiliares'!$C$241,M472&lt;&gt;'Tabelas auxiliares'!$D$240,M472&lt;&gt;'Tabelas auxiliares'!$D$241),"FOLHA DE PESSOAL",IF(R472='Tabelas auxiliares'!$A$241,"CUSTEIO",IF(R472='Tabelas auxiliares'!$A$240,"INVESTIMENTO","ERRO - VERIFICAR"))))</f>
        <v/>
      </c>
      <c r="T472" s="46" t="str">
        <f t="shared" si="15"/>
        <v/>
      </c>
    </row>
    <row r="473" spans="18:20" x14ac:dyDescent="0.25">
      <c r="R473" s="33" t="str">
        <f t="shared" si="14"/>
        <v/>
      </c>
      <c r="S473" s="33" t="str">
        <f>IF(M473="","",IF(AND(M473&lt;&gt;'Tabelas auxiliares'!$B$240,M473&lt;&gt;'Tabelas auxiliares'!$B$241,M473&lt;&gt;'Tabelas auxiliares'!$C$240,M473&lt;&gt;'Tabelas auxiliares'!$C$241,M473&lt;&gt;'Tabelas auxiliares'!$D$240,M473&lt;&gt;'Tabelas auxiliares'!$D$241),"FOLHA DE PESSOAL",IF(R473='Tabelas auxiliares'!$A$241,"CUSTEIO",IF(R473='Tabelas auxiliares'!$A$240,"INVESTIMENTO","ERRO - VERIFICAR"))))</f>
        <v/>
      </c>
      <c r="T473" s="46" t="str">
        <f t="shared" si="15"/>
        <v/>
      </c>
    </row>
    <row r="474" spans="18:20" x14ac:dyDescent="0.25">
      <c r="R474" s="33" t="str">
        <f t="shared" si="14"/>
        <v/>
      </c>
      <c r="S474" s="33" t="str">
        <f>IF(M474="","",IF(AND(M474&lt;&gt;'Tabelas auxiliares'!$B$240,M474&lt;&gt;'Tabelas auxiliares'!$B$241,M474&lt;&gt;'Tabelas auxiliares'!$C$240,M474&lt;&gt;'Tabelas auxiliares'!$C$241,M474&lt;&gt;'Tabelas auxiliares'!$D$240,M474&lt;&gt;'Tabelas auxiliares'!$D$241),"FOLHA DE PESSOAL",IF(R474='Tabelas auxiliares'!$A$241,"CUSTEIO",IF(R474='Tabelas auxiliares'!$A$240,"INVESTIMENTO","ERRO - VERIFICAR"))))</f>
        <v/>
      </c>
      <c r="T474" s="46" t="str">
        <f t="shared" si="15"/>
        <v/>
      </c>
    </row>
    <row r="475" spans="18:20" x14ac:dyDescent="0.25">
      <c r="R475" s="33" t="str">
        <f t="shared" si="14"/>
        <v/>
      </c>
      <c r="S475" s="33" t="str">
        <f>IF(M475="","",IF(AND(M475&lt;&gt;'Tabelas auxiliares'!$B$240,M475&lt;&gt;'Tabelas auxiliares'!$B$241,M475&lt;&gt;'Tabelas auxiliares'!$C$240,M475&lt;&gt;'Tabelas auxiliares'!$C$241,M475&lt;&gt;'Tabelas auxiliares'!$D$240,M475&lt;&gt;'Tabelas auxiliares'!$D$241),"FOLHA DE PESSOAL",IF(R475='Tabelas auxiliares'!$A$241,"CUSTEIO",IF(R475='Tabelas auxiliares'!$A$240,"INVESTIMENTO","ERRO - VERIFICAR"))))</f>
        <v/>
      </c>
      <c r="T475" s="46" t="str">
        <f t="shared" si="15"/>
        <v/>
      </c>
    </row>
    <row r="476" spans="18:20" x14ac:dyDescent="0.25">
      <c r="R476" s="33" t="str">
        <f t="shared" si="14"/>
        <v/>
      </c>
      <c r="S476" s="33" t="str">
        <f>IF(M476="","",IF(AND(M476&lt;&gt;'Tabelas auxiliares'!$B$240,M476&lt;&gt;'Tabelas auxiliares'!$B$241,M476&lt;&gt;'Tabelas auxiliares'!$C$240,M476&lt;&gt;'Tabelas auxiliares'!$C$241,M476&lt;&gt;'Tabelas auxiliares'!$D$240,M476&lt;&gt;'Tabelas auxiliares'!$D$241),"FOLHA DE PESSOAL",IF(R476='Tabelas auxiliares'!$A$241,"CUSTEIO",IF(R476='Tabelas auxiliares'!$A$240,"INVESTIMENTO","ERRO - VERIFICAR"))))</f>
        <v/>
      </c>
      <c r="T476" s="46" t="str">
        <f t="shared" si="15"/>
        <v/>
      </c>
    </row>
    <row r="477" spans="18:20" x14ac:dyDescent="0.25">
      <c r="R477" s="33" t="str">
        <f t="shared" si="14"/>
        <v/>
      </c>
      <c r="S477" s="33" t="str">
        <f>IF(M477="","",IF(AND(M477&lt;&gt;'Tabelas auxiliares'!$B$240,M477&lt;&gt;'Tabelas auxiliares'!$B$241,M477&lt;&gt;'Tabelas auxiliares'!$C$240,M477&lt;&gt;'Tabelas auxiliares'!$C$241,M477&lt;&gt;'Tabelas auxiliares'!$D$240,M477&lt;&gt;'Tabelas auxiliares'!$D$241),"FOLHA DE PESSOAL",IF(R477='Tabelas auxiliares'!$A$241,"CUSTEIO",IF(R477='Tabelas auxiliares'!$A$240,"INVESTIMENTO","ERRO - VERIFICAR"))))</f>
        <v/>
      </c>
      <c r="T477" s="46" t="str">
        <f t="shared" si="15"/>
        <v/>
      </c>
    </row>
    <row r="478" spans="18:20" x14ac:dyDescent="0.25">
      <c r="R478" s="33" t="str">
        <f t="shared" si="14"/>
        <v/>
      </c>
      <c r="S478" s="33" t="str">
        <f>IF(M478="","",IF(AND(M478&lt;&gt;'Tabelas auxiliares'!$B$240,M478&lt;&gt;'Tabelas auxiliares'!$B$241,M478&lt;&gt;'Tabelas auxiliares'!$C$240,M478&lt;&gt;'Tabelas auxiliares'!$C$241,M478&lt;&gt;'Tabelas auxiliares'!$D$240,M478&lt;&gt;'Tabelas auxiliares'!$D$241),"FOLHA DE PESSOAL",IF(R478='Tabelas auxiliares'!$A$241,"CUSTEIO",IF(R478='Tabelas auxiliares'!$A$240,"INVESTIMENTO","ERRO - VERIFICAR"))))</f>
        <v/>
      </c>
      <c r="T478" s="46" t="str">
        <f t="shared" si="15"/>
        <v/>
      </c>
    </row>
    <row r="479" spans="18:20" x14ac:dyDescent="0.25">
      <c r="R479" s="33" t="str">
        <f t="shared" si="14"/>
        <v/>
      </c>
      <c r="S479" s="33" t="str">
        <f>IF(M479="","",IF(AND(M479&lt;&gt;'Tabelas auxiliares'!$B$240,M479&lt;&gt;'Tabelas auxiliares'!$B$241,M479&lt;&gt;'Tabelas auxiliares'!$C$240,M479&lt;&gt;'Tabelas auxiliares'!$C$241,M479&lt;&gt;'Tabelas auxiliares'!$D$240,M479&lt;&gt;'Tabelas auxiliares'!$D$241),"FOLHA DE PESSOAL",IF(R479='Tabelas auxiliares'!$A$241,"CUSTEIO",IF(R479='Tabelas auxiliares'!$A$240,"INVESTIMENTO","ERRO - VERIFICAR"))))</f>
        <v/>
      </c>
      <c r="T479" s="46" t="str">
        <f t="shared" si="15"/>
        <v/>
      </c>
    </row>
    <row r="480" spans="18:20" x14ac:dyDescent="0.25">
      <c r="R480" s="33" t="str">
        <f t="shared" si="14"/>
        <v/>
      </c>
      <c r="S480" s="33" t="str">
        <f>IF(M480="","",IF(AND(M480&lt;&gt;'Tabelas auxiliares'!$B$240,M480&lt;&gt;'Tabelas auxiliares'!$B$241,M480&lt;&gt;'Tabelas auxiliares'!$C$240,M480&lt;&gt;'Tabelas auxiliares'!$C$241,M480&lt;&gt;'Tabelas auxiliares'!$D$240,M480&lt;&gt;'Tabelas auxiliares'!$D$241),"FOLHA DE PESSOAL",IF(R480='Tabelas auxiliares'!$A$241,"CUSTEIO",IF(R480='Tabelas auxiliares'!$A$240,"INVESTIMENTO","ERRO - VERIFICAR"))))</f>
        <v/>
      </c>
      <c r="T480" s="46" t="str">
        <f t="shared" si="15"/>
        <v/>
      </c>
    </row>
    <row r="481" spans="18:20" x14ac:dyDescent="0.25">
      <c r="R481" s="33" t="str">
        <f t="shared" si="14"/>
        <v/>
      </c>
      <c r="S481" s="33" t="str">
        <f>IF(M481="","",IF(AND(M481&lt;&gt;'Tabelas auxiliares'!$B$240,M481&lt;&gt;'Tabelas auxiliares'!$B$241,M481&lt;&gt;'Tabelas auxiliares'!$C$240,M481&lt;&gt;'Tabelas auxiliares'!$C$241,M481&lt;&gt;'Tabelas auxiliares'!$D$240,M481&lt;&gt;'Tabelas auxiliares'!$D$241),"FOLHA DE PESSOAL",IF(R481='Tabelas auxiliares'!$A$241,"CUSTEIO",IF(R481='Tabelas auxiliares'!$A$240,"INVESTIMENTO","ERRO - VERIFICAR"))))</f>
        <v/>
      </c>
      <c r="T481" s="46" t="str">
        <f t="shared" si="15"/>
        <v/>
      </c>
    </row>
    <row r="482" spans="18:20" x14ac:dyDescent="0.25">
      <c r="R482" s="33" t="str">
        <f t="shared" si="14"/>
        <v/>
      </c>
      <c r="S482" s="33" t="str">
        <f>IF(M482="","",IF(AND(M482&lt;&gt;'Tabelas auxiliares'!$B$240,M482&lt;&gt;'Tabelas auxiliares'!$B$241,M482&lt;&gt;'Tabelas auxiliares'!$C$240,M482&lt;&gt;'Tabelas auxiliares'!$C$241,M482&lt;&gt;'Tabelas auxiliares'!$D$240,M482&lt;&gt;'Tabelas auxiliares'!$D$241),"FOLHA DE PESSOAL",IF(R482='Tabelas auxiliares'!$A$241,"CUSTEIO",IF(R482='Tabelas auxiliares'!$A$240,"INVESTIMENTO","ERRO - VERIFICAR"))))</f>
        <v/>
      </c>
      <c r="T482" s="46" t="str">
        <f t="shared" si="15"/>
        <v/>
      </c>
    </row>
    <row r="483" spans="18:20" x14ac:dyDescent="0.25">
      <c r="R483" s="33" t="str">
        <f t="shared" si="14"/>
        <v/>
      </c>
      <c r="S483" s="33" t="str">
        <f>IF(M483="","",IF(AND(M483&lt;&gt;'Tabelas auxiliares'!$B$240,M483&lt;&gt;'Tabelas auxiliares'!$B$241,M483&lt;&gt;'Tabelas auxiliares'!$C$240,M483&lt;&gt;'Tabelas auxiliares'!$C$241,M483&lt;&gt;'Tabelas auxiliares'!$D$240,M483&lt;&gt;'Tabelas auxiliares'!$D$241),"FOLHA DE PESSOAL",IF(R483='Tabelas auxiliares'!$A$241,"CUSTEIO",IF(R483='Tabelas auxiliares'!$A$240,"INVESTIMENTO","ERRO - VERIFICAR"))))</f>
        <v/>
      </c>
      <c r="T483" s="46" t="str">
        <f t="shared" si="15"/>
        <v/>
      </c>
    </row>
    <row r="484" spans="18:20" x14ac:dyDescent="0.25">
      <c r="R484" s="33" t="str">
        <f t="shared" si="14"/>
        <v/>
      </c>
      <c r="S484" s="33" t="str">
        <f>IF(M484="","",IF(AND(M484&lt;&gt;'Tabelas auxiliares'!$B$240,M484&lt;&gt;'Tabelas auxiliares'!$B$241,M484&lt;&gt;'Tabelas auxiliares'!$C$240,M484&lt;&gt;'Tabelas auxiliares'!$C$241,M484&lt;&gt;'Tabelas auxiliares'!$D$240,M484&lt;&gt;'Tabelas auxiliares'!$D$241),"FOLHA DE PESSOAL",IF(R484='Tabelas auxiliares'!$A$241,"CUSTEIO",IF(R484='Tabelas auxiliares'!$A$240,"INVESTIMENTO","ERRO - VERIFICAR"))))</f>
        <v/>
      </c>
      <c r="T484" s="46" t="str">
        <f t="shared" si="15"/>
        <v/>
      </c>
    </row>
    <row r="485" spans="18:20" x14ac:dyDescent="0.25">
      <c r="R485" s="33" t="str">
        <f t="shared" si="14"/>
        <v/>
      </c>
      <c r="S485" s="33" t="str">
        <f>IF(M485="","",IF(AND(M485&lt;&gt;'Tabelas auxiliares'!$B$240,M485&lt;&gt;'Tabelas auxiliares'!$B$241,M485&lt;&gt;'Tabelas auxiliares'!$C$240,M485&lt;&gt;'Tabelas auxiliares'!$C$241,M485&lt;&gt;'Tabelas auxiliares'!$D$240,M485&lt;&gt;'Tabelas auxiliares'!$D$241),"FOLHA DE PESSOAL",IF(R485='Tabelas auxiliares'!$A$241,"CUSTEIO",IF(R485='Tabelas auxiliares'!$A$240,"INVESTIMENTO","ERRO - VERIFICAR"))))</f>
        <v/>
      </c>
      <c r="T485" s="46" t="str">
        <f t="shared" si="15"/>
        <v/>
      </c>
    </row>
    <row r="486" spans="18:20" x14ac:dyDescent="0.25">
      <c r="R486" s="33" t="str">
        <f t="shared" si="14"/>
        <v/>
      </c>
      <c r="S486" s="33" t="str">
        <f>IF(M486="","",IF(AND(M486&lt;&gt;'Tabelas auxiliares'!$B$240,M486&lt;&gt;'Tabelas auxiliares'!$B$241,M486&lt;&gt;'Tabelas auxiliares'!$C$240,M486&lt;&gt;'Tabelas auxiliares'!$C$241,M486&lt;&gt;'Tabelas auxiliares'!$D$240,M486&lt;&gt;'Tabelas auxiliares'!$D$241),"FOLHA DE PESSOAL",IF(R486='Tabelas auxiliares'!$A$241,"CUSTEIO",IF(R486='Tabelas auxiliares'!$A$240,"INVESTIMENTO","ERRO - VERIFICAR"))))</f>
        <v/>
      </c>
      <c r="T486" s="46" t="str">
        <f t="shared" si="15"/>
        <v/>
      </c>
    </row>
    <row r="487" spans="18:20" x14ac:dyDescent="0.25">
      <c r="R487" s="33" t="str">
        <f t="shared" si="14"/>
        <v/>
      </c>
      <c r="S487" s="33" t="str">
        <f>IF(M487="","",IF(AND(M487&lt;&gt;'Tabelas auxiliares'!$B$240,M487&lt;&gt;'Tabelas auxiliares'!$B$241,M487&lt;&gt;'Tabelas auxiliares'!$C$240,M487&lt;&gt;'Tabelas auxiliares'!$C$241,M487&lt;&gt;'Tabelas auxiliares'!$D$240,M487&lt;&gt;'Tabelas auxiliares'!$D$241),"FOLHA DE PESSOAL",IF(R487='Tabelas auxiliares'!$A$241,"CUSTEIO",IF(R487='Tabelas auxiliares'!$A$240,"INVESTIMENTO","ERRO - VERIFICAR"))))</f>
        <v/>
      </c>
      <c r="T487" s="46" t="str">
        <f t="shared" si="15"/>
        <v/>
      </c>
    </row>
    <row r="488" spans="18:20" x14ac:dyDescent="0.25">
      <c r="R488" s="33" t="str">
        <f t="shared" si="14"/>
        <v/>
      </c>
      <c r="S488" s="33" t="str">
        <f>IF(M488="","",IF(AND(M488&lt;&gt;'Tabelas auxiliares'!$B$240,M488&lt;&gt;'Tabelas auxiliares'!$B$241,M488&lt;&gt;'Tabelas auxiliares'!$C$240,M488&lt;&gt;'Tabelas auxiliares'!$C$241,M488&lt;&gt;'Tabelas auxiliares'!$D$240,M488&lt;&gt;'Tabelas auxiliares'!$D$241),"FOLHA DE PESSOAL",IF(R488='Tabelas auxiliares'!$A$241,"CUSTEIO",IF(R488='Tabelas auxiliares'!$A$240,"INVESTIMENTO","ERRO - VERIFICAR"))))</f>
        <v/>
      </c>
      <c r="T488" s="46" t="str">
        <f t="shared" si="15"/>
        <v/>
      </c>
    </row>
    <row r="489" spans="18:20" x14ac:dyDescent="0.25">
      <c r="R489" s="33" t="str">
        <f t="shared" si="14"/>
        <v/>
      </c>
      <c r="S489" s="33" t="str">
        <f>IF(M489="","",IF(AND(M489&lt;&gt;'Tabelas auxiliares'!$B$240,M489&lt;&gt;'Tabelas auxiliares'!$B$241,M489&lt;&gt;'Tabelas auxiliares'!$C$240,M489&lt;&gt;'Tabelas auxiliares'!$C$241,M489&lt;&gt;'Tabelas auxiliares'!$D$240,M489&lt;&gt;'Tabelas auxiliares'!$D$241),"FOLHA DE PESSOAL",IF(R489='Tabelas auxiliares'!$A$241,"CUSTEIO",IF(R489='Tabelas auxiliares'!$A$240,"INVESTIMENTO","ERRO - VERIFICAR"))))</f>
        <v/>
      </c>
      <c r="T489" s="46" t="str">
        <f t="shared" si="15"/>
        <v/>
      </c>
    </row>
    <row r="490" spans="18:20" x14ac:dyDescent="0.25">
      <c r="R490" s="33" t="str">
        <f t="shared" si="14"/>
        <v/>
      </c>
      <c r="S490" s="33" t="str">
        <f>IF(M490="","",IF(AND(M490&lt;&gt;'Tabelas auxiliares'!$B$240,M490&lt;&gt;'Tabelas auxiliares'!$B$241,M490&lt;&gt;'Tabelas auxiliares'!$C$240,M490&lt;&gt;'Tabelas auxiliares'!$C$241,M490&lt;&gt;'Tabelas auxiliares'!$D$240,M490&lt;&gt;'Tabelas auxiliares'!$D$241),"FOLHA DE PESSOAL",IF(R490='Tabelas auxiliares'!$A$241,"CUSTEIO",IF(R490='Tabelas auxiliares'!$A$240,"INVESTIMENTO","ERRO - VERIFICAR"))))</f>
        <v/>
      </c>
      <c r="T490" s="46" t="str">
        <f t="shared" si="15"/>
        <v/>
      </c>
    </row>
    <row r="491" spans="18:20" x14ac:dyDescent="0.25">
      <c r="R491" s="33" t="str">
        <f t="shared" si="14"/>
        <v/>
      </c>
      <c r="S491" s="33" t="str">
        <f>IF(M491="","",IF(AND(M491&lt;&gt;'Tabelas auxiliares'!$B$240,M491&lt;&gt;'Tabelas auxiliares'!$B$241,M491&lt;&gt;'Tabelas auxiliares'!$C$240,M491&lt;&gt;'Tabelas auxiliares'!$C$241,M491&lt;&gt;'Tabelas auxiliares'!$D$240,M491&lt;&gt;'Tabelas auxiliares'!$D$241),"FOLHA DE PESSOAL",IF(R491='Tabelas auxiliares'!$A$241,"CUSTEIO",IF(R491='Tabelas auxiliares'!$A$240,"INVESTIMENTO","ERRO - VERIFICAR"))))</f>
        <v/>
      </c>
      <c r="T491" s="46" t="str">
        <f t="shared" si="15"/>
        <v/>
      </c>
    </row>
    <row r="492" spans="18:20" x14ac:dyDescent="0.25">
      <c r="R492" s="33" t="str">
        <f t="shared" si="14"/>
        <v/>
      </c>
      <c r="S492" s="33" t="str">
        <f>IF(M492="","",IF(AND(M492&lt;&gt;'Tabelas auxiliares'!$B$240,M492&lt;&gt;'Tabelas auxiliares'!$B$241,M492&lt;&gt;'Tabelas auxiliares'!$C$240,M492&lt;&gt;'Tabelas auxiliares'!$C$241,M492&lt;&gt;'Tabelas auxiliares'!$D$240,M492&lt;&gt;'Tabelas auxiliares'!$D$241),"FOLHA DE PESSOAL",IF(R492='Tabelas auxiliares'!$A$241,"CUSTEIO",IF(R492='Tabelas auxiliares'!$A$240,"INVESTIMENTO","ERRO - VERIFICAR"))))</f>
        <v/>
      </c>
      <c r="T492" s="46" t="str">
        <f t="shared" si="15"/>
        <v/>
      </c>
    </row>
    <row r="493" spans="18:20" x14ac:dyDescent="0.25">
      <c r="R493" s="33" t="str">
        <f t="shared" si="14"/>
        <v/>
      </c>
      <c r="S493" s="33" t="str">
        <f>IF(M493="","",IF(AND(M493&lt;&gt;'Tabelas auxiliares'!$B$240,M493&lt;&gt;'Tabelas auxiliares'!$B$241,M493&lt;&gt;'Tabelas auxiliares'!$C$240,M493&lt;&gt;'Tabelas auxiliares'!$C$241,M493&lt;&gt;'Tabelas auxiliares'!$D$240,M493&lt;&gt;'Tabelas auxiliares'!$D$241),"FOLHA DE PESSOAL",IF(R493='Tabelas auxiliares'!$A$241,"CUSTEIO",IF(R493='Tabelas auxiliares'!$A$240,"INVESTIMENTO","ERRO - VERIFICAR"))))</f>
        <v/>
      </c>
      <c r="T493" s="46" t="str">
        <f t="shared" si="15"/>
        <v/>
      </c>
    </row>
    <row r="494" spans="18:20" x14ac:dyDescent="0.25">
      <c r="R494" s="33" t="str">
        <f t="shared" si="14"/>
        <v/>
      </c>
      <c r="S494" s="33" t="str">
        <f>IF(M494="","",IF(AND(M494&lt;&gt;'Tabelas auxiliares'!$B$240,M494&lt;&gt;'Tabelas auxiliares'!$B$241,M494&lt;&gt;'Tabelas auxiliares'!$C$240,M494&lt;&gt;'Tabelas auxiliares'!$C$241,M494&lt;&gt;'Tabelas auxiliares'!$D$240,M494&lt;&gt;'Tabelas auxiliares'!$D$241),"FOLHA DE PESSOAL",IF(R494='Tabelas auxiliares'!$A$241,"CUSTEIO",IF(R494='Tabelas auxiliares'!$A$240,"INVESTIMENTO","ERRO - VERIFICAR"))))</f>
        <v/>
      </c>
      <c r="T494" s="46" t="str">
        <f t="shared" si="15"/>
        <v/>
      </c>
    </row>
    <row r="495" spans="18:20" x14ac:dyDescent="0.25">
      <c r="R495" s="33" t="str">
        <f t="shared" si="14"/>
        <v/>
      </c>
      <c r="S495" s="33" t="str">
        <f>IF(M495="","",IF(AND(M495&lt;&gt;'Tabelas auxiliares'!$B$240,M495&lt;&gt;'Tabelas auxiliares'!$B$241,M495&lt;&gt;'Tabelas auxiliares'!$C$240,M495&lt;&gt;'Tabelas auxiliares'!$C$241,M495&lt;&gt;'Tabelas auxiliares'!$D$240,M495&lt;&gt;'Tabelas auxiliares'!$D$241),"FOLHA DE PESSOAL",IF(R495='Tabelas auxiliares'!$A$241,"CUSTEIO",IF(R495='Tabelas auxiliares'!$A$240,"INVESTIMENTO","ERRO - VERIFICAR"))))</f>
        <v/>
      </c>
      <c r="T495" s="46" t="str">
        <f t="shared" si="15"/>
        <v/>
      </c>
    </row>
    <row r="496" spans="18:20" x14ac:dyDescent="0.25">
      <c r="R496" s="33" t="str">
        <f t="shared" si="14"/>
        <v/>
      </c>
      <c r="S496" s="33" t="str">
        <f>IF(M496="","",IF(AND(M496&lt;&gt;'Tabelas auxiliares'!$B$240,M496&lt;&gt;'Tabelas auxiliares'!$B$241,M496&lt;&gt;'Tabelas auxiliares'!$C$240,M496&lt;&gt;'Tabelas auxiliares'!$C$241,M496&lt;&gt;'Tabelas auxiliares'!$D$240,M496&lt;&gt;'Tabelas auxiliares'!$D$241),"FOLHA DE PESSOAL",IF(R496='Tabelas auxiliares'!$A$241,"CUSTEIO",IF(R496='Tabelas auxiliares'!$A$240,"INVESTIMENTO","ERRO - VERIFICAR"))))</f>
        <v/>
      </c>
      <c r="T496" s="46" t="str">
        <f t="shared" si="15"/>
        <v/>
      </c>
    </row>
    <row r="497" spans="18:20" x14ac:dyDescent="0.25">
      <c r="R497" s="33" t="str">
        <f t="shared" si="14"/>
        <v/>
      </c>
      <c r="S497" s="33" t="str">
        <f>IF(M497="","",IF(AND(M497&lt;&gt;'Tabelas auxiliares'!$B$240,M497&lt;&gt;'Tabelas auxiliares'!$B$241,M497&lt;&gt;'Tabelas auxiliares'!$C$240,M497&lt;&gt;'Tabelas auxiliares'!$C$241,M497&lt;&gt;'Tabelas auxiliares'!$D$240,M497&lt;&gt;'Tabelas auxiliares'!$D$241),"FOLHA DE PESSOAL",IF(R497='Tabelas auxiliares'!$A$241,"CUSTEIO",IF(R497='Tabelas auxiliares'!$A$240,"INVESTIMENTO","ERRO - VERIFICAR"))))</f>
        <v/>
      </c>
      <c r="T497" s="46" t="str">
        <f t="shared" si="15"/>
        <v/>
      </c>
    </row>
    <row r="498" spans="18:20" x14ac:dyDescent="0.25">
      <c r="R498" s="33" t="str">
        <f t="shared" si="14"/>
        <v/>
      </c>
      <c r="S498" s="33" t="str">
        <f>IF(M498="","",IF(AND(M498&lt;&gt;'Tabelas auxiliares'!$B$240,M498&lt;&gt;'Tabelas auxiliares'!$B$241,M498&lt;&gt;'Tabelas auxiliares'!$C$240,M498&lt;&gt;'Tabelas auxiliares'!$C$241,M498&lt;&gt;'Tabelas auxiliares'!$D$240,M498&lt;&gt;'Tabelas auxiliares'!$D$241),"FOLHA DE PESSOAL",IF(R498='Tabelas auxiliares'!$A$241,"CUSTEIO",IF(R498='Tabelas auxiliares'!$A$240,"INVESTIMENTO","ERRO - VERIFICAR"))))</f>
        <v/>
      </c>
      <c r="T498" s="46" t="str">
        <f t="shared" si="15"/>
        <v/>
      </c>
    </row>
    <row r="499" spans="18:20" x14ac:dyDescent="0.25">
      <c r="R499" s="33" t="str">
        <f t="shared" si="14"/>
        <v/>
      </c>
      <c r="S499" s="33" t="str">
        <f>IF(M499="","",IF(AND(M499&lt;&gt;'Tabelas auxiliares'!$B$240,M499&lt;&gt;'Tabelas auxiliares'!$B$241,M499&lt;&gt;'Tabelas auxiliares'!$C$240,M499&lt;&gt;'Tabelas auxiliares'!$C$241,M499&lt;&gt;'Tabelas auxiliares'!$D$240,M499&lt;&gt;'Tabelas auxiliares'!$D$241),"FOLHA DE PESSOAL",IF(R499='Tabelas auxiliares'!$A$241,"CUSTEIO",IF(R499='Tabelas auxiliares'!$A$240,"INVESTIMENTO","ERRO - VERIFICAR"))))</f>
        <v/>
      </c>
      <c r="T499" s="46" t="str">
        <f t="shared" si="15"/>
        <v/>
      </c>
    </row>
    <row r="500" spans="18:20" x14ac:dyDescent="0.25">
      <c r="R500" s="33" t="str">
        <f t="shared" si="14"/>
        <v/>
      </c>
      <c r="S500" s="33" t="str">
        <f>IF(M500="","",IF(AND(M500&lt;&gt;'Tabelas auxiliares'!$B$240,M500&lt;&gt;'Tabelas auxiliares'!$B$241,M500&lt;&gt;'Tabelas auxiliares'!$C$240,M500&lt;&gt;'Tabelas auxiliares'!$C$241,M500&lt;&gt;'Tabelas auxiliares'!$D$240,M500&lt;&gt;'Tabelas auxiliares'!$D$241),"FOLHA DE PESSOAL",IF(R500='Tabelas auxiliares'!$A$241,"CUSTEIO",IF(R500='Tabelas auxiliares'!$A$240,"INVESTIMENTO","ERRO - VERIFICAR"))))</f>
        <v/>
      </c>
      <c r="T500" s="46" t="str">
        <f t="shared" si="15"/>
        <v/>
      </c>
    </row>
    <row r="501" spans="18:20" x14ac:dyDescent="0.25">
      <c r="R501" s="33" t="str">
        <f t="shared" si="14"/>
        <v/>
      </c>
      <c r="S501" s="33" t="str">
        <f>IF(M501="","",IF(AND(M501&lt;&gt;'Tabelas auxiliares'!$B$240,M501&lt;&gt;'Tabelas auxiliares'!$B$241,M501&lt;&gt;'Tabelas auxiliares'!$C$240,M501&lt;&gt;'Tabelas auxiliares'!$C$241,M501&lt;&gt;'Tabelas auxiliares'!$D$240,M501&lt;&gt;'Tabelas auxiliares'!$D$241),"FOLHA DE PESSOAL",IF(R501='Tabelas auxiliares'!$A$241,"CUSTEIO",IF(R501='Tabelas auxiliares'!$A$240,"INVESTIMENTO","ERRO - VERIFICAR"))))</f>
        <v/>
      </c>
      <c r="T501" s="46" t="str">
        <f t="shared" si="15"/>
        <v/>
      </c>
    </row>
    <row r="502" spans="18:20" x14ac:dyDescent="0.25">
      <c r="R502" s="33" t="str">
        <f t="shared" si="14"/>
        <v/>
      </c>
      <c r="S502" s="33" t="str">
        <f>IF(M502="","",IF(AND(M502&lt;&gt;'Tabelas auxiliares'!$B$240,M502&lt;&gt;'Tabelas auxiliares'!$B$241,M502&lt;&gt;'Tabelas auxiliares'!$C$240,M502&lt;&gt;'Tabelas auxiliares'!$C$241,M502&lt;&gt;'Tabelas auxiliares'!$D$240,M502&lt;&gt;'Tabelas auxiliares'!$D$241),"FOLHA DE PESSOAL",IF(R502='Tabelas auxiliares'!$A$241,"CUSTEIO",IF(R502='Tabelas auxiliares'!$A$240,"INVESTIMENTO","ERRO - VERIFICAR"))))</f>
        <v/>
      </c>
      <c r="T502" s="46" t="str">
        <f t="shared" si="15"/>
        <v/>
      </c>
    </row>
    <row r="503" spans="18:20" x14ac:dyDescent="0.25">
      <c r="R503" s="33" t="str">
        <f t="shared" si="14"/>
        <v/>
      </c>
      <c r="S503" s="33" t="str">
        <f>IF(M503="","",IF(AND(M503&lt;&gt;'Tabelas auxiliares'!$B$240,M503&lt;&gt;'Tabelas auxiliares'!$B$241,M503&lt;&gt;'Tabelas auxiliares'!$C$240,M503&lt;&gt;'Tabelas auxiliares'!$C$241,M503&lt;&gt;'Tabelas auxiliares'!$D$240,M503&lt;&gt;'Tabelas auxiliares'!$D$241),"FOLHA DE PESSOAL",IF(R503='Tabelas auxiliares'!$A$241,"CUSTEIO",IF(R503='Tabelas auxiliares'!$A$240,"INVESTIMENTO","ERRO - VERIFICAR"))))</f>
        <v/>
      </c>
      <c r="T503" s="46" t="str">
        <f t="shared" si="15"/>
        <v/>
      </c>
    </row>
    <row r="504" spans="18:20" x14ac:dyDescent="0.25">
      <c r="R504" s="33" t="str">
        <f t="shared" si="14"/>
        <v/>
      </c>
      <c r="S504" s="33" t="str">
        <f>IF(M504="","",IF(AND(M504&lt;&gt;'Tabelas auxiliares'!$B$240,M504&lt;&gt;'Tabelas auxiliares'!$B$241,M504&lt;&gt;'Tabelas auxiliares'!$C$240,M504&lt;&gt;'Tabelas auxiliares'!$C$241,M504&lt;&gt;'Tabelas auxiliares'!$D$240,M504&lt;&gt;'Tabelas auxiliares'!$D$241),"FOLHA DE PESSOAL",IF(R504='Tabelas auxiliares'!$A$241,"CUSTEIO",IF(R504='Tabelas auxiliares'!$A$240,"INVESTIMENTO","ERRO - VERIFICAR"))))</f>
        <v/>
      </c>
      <c r="T504" s="46" t="str">
        <f t="shared" si="15"/>
        <v/>
      </c>
    </row>
    <row r="505" spans="18:20" x14ac:dyDescent="0.25">
      <c r="R505" s="33" t="str">
        <f t="shared" si="14"/>
        <v/>
      </c>
      <c r="S505" s="33" t="str">
        <f>IF(M505="","",IF(AND(M505&lt;&gt;'Tabelas auxiliares'!$B$240,M505&lt;&gt;'Tabelas auxiliares'!$B$241,M505&lt;&gt;'Tabelas auxiliares'!$C$240,M505&lt;&gt;'Tabelas auxiliares'!$C$241,M505&lt;&gt;'Tabelas auxiliares'!$D$240,M505&lt;&gt;'Tabelas auxiliares'!$D$241),"FOLHA DE PESSOAL",IF(R505='Tabelas auxiliares'!$A$241,"CUSTEIO",IF(R505='Tabelas auxiliares'!$A$240,"INVESTIMENTO","ERRO - VERIFICAR"))))</f>
        <v/>
      </c>
      <c r="T505" s="46" t="str">
        <f t="shared" si="15"/>
        <v/>
      </c>
    </row>
    <row r="506" spans="18:20" x14ac:dyDescent="0.25">
      <c r="R506" s="33" t="str">
        <f t="shared" si="14"/>
        <v/>
      </c>
      <c r="S506" s="33" t="str">
        <f>IF(M506="","",IF(AND(M506&lt;&gt;'Tabelas auxiliares'!$B$240,M506&lt;&gt;'Tabelas auxiliares'!$B$241,M506&lt;&gt;'Tabelas auxiliares'!$C$240,M506&lt;&gt;'Tabelas auxiliares'!$C$241,M506&lt;&gt;'Tabelas auxiliares'!$D$240,M506&lt;&gt;'Tabelas auxiliares'!$D$241),"FOLHA DE PESSOAL",IF(R506='Tabelas auxiliares'!$A$241,"CUSTEIO",IF(R506='Tabelas auxiliares'!$A$240,"INVESTIMENTO","ERRO - VERIFICAR"))))</f>
        <v/>
      </c>
      <c r="T506" s="46" t="str">
        <f t="shared" si="15"/>
        <v/>
      </c>
    </row>
    <row r="507" spans="18:20" x14ac:dyDescent="0.25">
      <c r="R507" s="33" t="str">
        <f t="shared" si="14"/>
        <v/>
      </c>
      <c r="S507" s="33" t="str">
        <f>IF(M507="","",IF(AND(M507&lt;&gt;'Tabelas auxiliares'!$B$240,M507&lt;&gt;'Tabelas auxiliares'!$B$241,M507&lt;&gt;'Tabelas auxiliares'!$C$240,M507&lt;&gt;'Tabelas auxiliares'!$C$241,M507&lt;&gt;'Tabelas auxiliares'!$D$240,M507&lt;&gt;'Tabelas auxiliares'!$D$241),"FOLHA DE PESSOAL",IF(R507='Tabelas auxiliares'!$A$241,"CUSTEIO",IF(R507='Tabelas auxiliares'!$A$240,"INVESTIMENTO","ERRO - VERIFICAR"))))</f>
        <v/>
      </c>
      <c r="T507" s="46" t="str">
        <f t="shared" si="15"/>
        <v/>
      </c>
    </row>
    <row r="508" spans="18:20" x14ac:dyDescent="0.25">
      <c r="R508" s="33" t="str">
        <f t="shared" si="14"/>
        <v/>
      </c>
      <c r="S508" s="33" t="str">
        <f>IF(M508="","",IF(AND(M508&lt;&gt;'Tabelas auxiliares'!$B$240,M508&lt;&gt;'Tabelas auxiliares'!$B$241,M508&lt;&gt;'Tabelas auxiliares'!$C$240,M508&lt;&gt;'Tabelas auxiliares'!$C$241,M508&lt;&gt;'Tabelas auxiliares'!$D$240,M508&lt;&gt;'Tabelas auxiliares'!$D$241),"FOLHA DE PESSOAL",IF(R508='Tabelas auxiliares'!$A$241,"CUSTEIO",IF(R508='Tabelas auxiliares'!$A$240,"INVESTIMENTO","ERRO - VERIFICAR"))))</f>
        <v/>
      </c>
      <c r="T508" s="46" t="str">
        <f t="shared" si="15"/>
        <v/>
      </c>
    </row>
    <row r="509" spans="18:20" x14ac:dyDescent="0.25">
      <c r="R509" s="33" t="str">
        <f t="shared" si="14"/>
        <v/>
      </c>
      <c r="S509" s="33" t="str">
        <f>IF(M509="","",IF(AND(M509&lt;&gt;'Tabelas auxiliares'!$B$240,M509&lt;&gt;'Tabelas auxiliares'!$B$241,M509&lt;&gt;'Tabelas auxiliares'!$C$240,M509&lt;&gt;'Tabelas auxiliares'!$C$241,M509&lt;&gt;'Tabelas auxiliares'!$D$240,M509&lt;&gt;'Tabelas auxiliares'!$D$241),"FOLHA DE PESSOAL",IF(R509='Tabelas auxiliares'!$A$241,"CUSTEIO",IF(R509='Tabelas auxiliares'!$A$240,"INVESTIMENTO","ERRO - VERIFICAR"))))</f>
        <v/>
      </c>
      <c r="T509" s="46" t="str">
        <f t="shared" si="15"/>
        <v/>
      </c>
    </row>
    <row r="510" spans="18:20" x14ac:dyDescent="0.25">
      <c r="R510" s="33" t="str">
        <f t="shared" si="14"/>
        <v/>
      </c>
      <c r="S510" s="33" t="str">
        <f>IF(M510="","",IF(AND(M510&lt;&gt;'Tabelas auxiliares'!$B$240,M510&lt;&gt;'Tabelas auxiliares'!$B$241,M510&lt;&gt;'Tabelas auxiliares'!$C$240,M510&lt;&gt;'Tabelas auxiliares'!$C$241,M510&lt;&gt;'Tabelas auxiliares'!$D$240,M510&lt;&gt;'Tabelas auxiliares'!$D$241),"FOLHA DE PESSOAL",IF(R510='Tabelas auxiliares'!$A$241,"CUSTEIO",IF(R510='Tabelas auxiliares'!$A$240,"INVESTIMENTO","ERRO - VERIFICAR"))))</f>
        <v/>
      </c>
      <c r="T510" s="46" t="str">
        <f t="shared" si="15"/>
        <v/>
      </c>
    </row>
    <row r="511" spans="18:20" x14ac:dyDescent="0.25">
      <c r="R511" s="33" t="str">
        <f t="shared" si="14"/>
        <v/>
      </c>
      <c r="S511" s="33" t="str">
        <f>IF(M511="","",IF(AND(M511&lt;&gt;'Tabelas auxiliares'!$B$240,M511&lt;&gt;'Tabelas auxiliares'!$B$241,M511&lt;&gt;'Tabelas auxiliares'!$C$240,M511&lt;&gt;'Tabelas auxiliares'!$C$241,M511&lt;&gt;'Tabelas auxiliares'!$D$240,M511&lt;&gt;'Tabelas auxiliares'!$D$241),"FOLHA DE PESSOAL",IF(R511='Tabelas auxiliares'!$A$241,"CUSTEIO",IF(R511='Tabelas auxiliares'!$A$240,"INVESTIMENTO","ERRO - VERIFICAR"))))</f>
        <v/>
      </c>
      <c r="T511" s="46" t="str">
        <f t="shared" si="15"/>
        <v/>
      </c>
    </row>
    <row r="512" spans="18:20" x14ac:dyDescent="0.25">
      <c r="R512" s="33" t="str">
        <f t="shared" si="14"/>
        <v/>
      </c>
      <c r="S512" s="33" t="str">
        <f>IF(M512="","",IF(AND(M512&lt;&gt;'Tabelas auxiliares'!$B$240,M512&lt;&gt;'Tabelas auxiliares'!$B$241,M512&lt;&gt;'Tabelas auxiliares'!$C$240,M512&lt;&gt;'Tabelas auxiliares'!$C$241,M512&lt;&gt;'Tabelas auxiliares'!$D$240,M512&lt;&gt;'Tabelas auxiliares'!$D$241),"FOLHA DE PESSOAL",IF(R512='Tabelas auxiliares'!$A$241,"CUSTEIO",IF(R512='Tabelas auxiliares'!$A$240,"INVESTIMENTO","ERRO - VERIFICAR"))))</f>
        <v/>
      </c>
      <c r="T512" s="46" t="str">
        <f t="shared" si="15"/>
        <v/>
      </c>
    </row>
    <row r="513" spans="18:20" x14ac:dyDescent="0.25">
      <c r="R513" s="33" t="str">
        <f t="shared" si="14"/>
        <v/>
      </c>
      <c r="S513" s="33" t="str">
        <f>IF(M513="","",IF(AND(M513&lt;&gt;'Tabelas auxiliares'!$B$240,M513&lt;&gt;'Tabelas auxiliares'!$B$241,M513&lt;&gt;'Tabelas auxiliares'!$C$240,M513&lt;&gt;'Tabelas auxiliares'!$C$241,M513&lt;&gt;'Tabelas auxiliares'!$D$240,M513&lt;&gt;'Tabelas auxiliares'!$D$241),"FOLHA DE PESSOAL",IF(R513='Tabelas auxiliares'!$A$241,"CUSTEIO",IF(R513='Tabelas auxiliares'!$A$240,"INVESTIMENTO","ERRO - VERIFICAR"))))</f>
        <v/>
      </c>
      <c r="T513" s="46" t="str">
        <f t="shared" si="15"/>
        <v/>
      </c>
    </row>
    <row r="514" spans="18:20" x14ac:dyDescent="0.25">
      <c r="R514" s="33" t="str">
        <f t="shared" si="14"/>
        <v/>
      </c>
      <c r="S514" s="33" t="str">
        <f>IF(M514="","",IF(AND(M514&lt;&gt;'Tabelas auxiliares'!$B$240,M514&lt;&gt;'Tabelas auxiliares'!$B$241,M514&lt;&gt;'Tabelas auxiliares'!$C$240,M514&lt;&gt;'Tabelas auxiliares'!$C$241,M514&lt;&gt;'Tabelas auxiliares'!$D$240,M514&lt;&gt;'Tabelas auxiliares'!$D$241),"FOLHA DE PESSOAL",IF(R514='Tabelas auxiliares'!$A$241,"CUSTEIO",IF(R514='Tabelas auxiliares'!$A$240,"INVESTIMENTO","ERRO - VERIFICAR"))))</f>
        <v/>
      </c>
      <c r="T514" s="46" t="str">
        <f t="shared" si="15"/>
        <v/>
      </c>
    </row>
    <row r="515" spans="18:20" x14ac:dyDescent="0.25">
      <c r="R515" s="33" t="str">
        <f t="shared" si="14"/>
        <v/>
      </c>
      <c r="S515" s="33" t="str">
        <f>IF(M515="","",IF(AND(M515&lt;&gt;'Tabelas auxiliares'!$B$240,M515&lt;&gt;'Tabelas auxiliares'!$B$241,M515&lt;&gt;'Tabelas auxiliares'!$C$240,M515&lt;&gt;'Tabelas auxiliares'!$C$241,M515&lt;&gt;'Tabelas auxiliares'!$D$240,M515&lt;&gt;'Tabelas auxiliares'!$D$241),"FOLHA DE PESSOAL",IF(R515='Tabelas auxiliares'!$A$241,"CUSTEIO",IF(R515='Tabelas auxiliares'!$A$240,"INVESTIMENTO","ERRO - VERIFICAR"))))</f>
        <v/>
      </c>
      <c r="T515" s="46" t="str">
        <f t="shared" si="15"/>
        <v/>
      </c>
    </row>
    <row r="516" spans="18:20" x14ac:dyDescent="0.25">
      <c r="R516" s="33" t="str">
        <f t="shared" ref="R516:R579" si="16">LEFT(O516,1)</f>
        <v/>
      </c>
      <c r="S516" s="33" t="str">
        <f>IF(M516="","",IF(AND(M516&lt;&gt;'Tabelas auxiliares'!$B$240,M516&lt;&gt;'Tabelas auxiliares'!$B$241,M516&lt;&gt;'Tabelas auxiliares'!$C$240,M516&lt;&gt;'Tabelas auxiliares'!$C$241,M516&lt;&gt;'Tabelas auxiliares'!$D$240,M516&lt;&gt;'Tabelas auxiliares'!$D$241),"FOLHA DE PESSOAL",IF(R516='Tabelas auxiliares'!$A$241,"CUSTEIO",IF(R516='Tabelas auxiliares'!$A$240,"INVESTIMENTO","ERRO - VERIFICAR"))))</f>
        <v/>
      </c>
      <c r="T516" s="46" t="str">
        <f t="shared" ref="T516:T579" si="17">IF(SUM(U516:Y516)=0,"",SUM(U516:Y516))</f>
        <v/>
      </c>
    </row>
    <row r="517" spans="18:20" x14ac:dyDescent="0.25">
      <c r="R517" s="33" t="str">
        <f t="shared" si="16"/>
        <v/>
      </c>
      <c r="S517" s="33" t="str">
        <f>IF(M517="","",IF(AND(M517&lt;&gt;'Tabelas auxiliares'!$B$240,M517&lt;&gt;'Tabelas auxiliares'!$B$241,M517&lt;&gt;'Tabelas auxiliares'!$C$240,M517&lt;&gt;'Tabelas auxiliares'!$C$241,M517&lt;&gt;'Tabelas auxiliares'!$D$240,M517&lt;&gt;'Tabelas auxiliares'!$D$241),"FOLHA DE PESSOAL",IF(R517='Tabelas auxiliares'!$A$241,"CUSTEIO",IF(R517='Tabelas auxiliares'!$A$240,"INVESTIMENTO","ERRO - VERIFICAR"))))</f>
        <v/>
      </c>
      <c r="T517" s="46" t="str">
        <f t="shared" si="17"/>
        <v/>
      </c>
    </row>
    <row r="518" spans="18:20" x14ac:dyDescent="0.25">
      <c r="R518" s="33" t="str">
        <f t="shared" si="16"/>
        <v/>
      </c>
      <c r="S518" s="33" t="str">
        <f>IF(M518="","",IF(AND(M518&lt;&gt;'Tabelas auxiliares'!$B$240,M518&lt;&gt;'Tabelas auxiliares'!$B$241,M518&lt;&gt;'Tabelas auxiliares'!$C$240,M518&lt;&gt;'Tabelas auxiliares'!$C$241,M518&lt;&gt;'Tabelas auxiliares'!$D$240,M518&lt;&gt;'Tabelas auxiliares'!$D$241),"FOLHA DE PESSOAL",IF(R518='Tabelas auxiliares'!$A$241,"CUSTEIO",IF(R518='Tabelas auxiliares'!$A$240,"INVESTIMENTO","ERRO - VERIFICAR"))))</f>
        <v/>
      </c>
      <c r="T518" s="46" t="str">
        <f t="shared" si="17"/>
        <v/>
      </c>
    </row>
    <row r="519" spans="18:20" x14ac:dyDescent="0.25">
      <c r="R519" s="33" t="str">
        <f t="shared" si="16"/>
        <v/>
      </c>
      <c r="S519" s="33" t="str">
        <f>IF(M519="","",IF(AND(M519&lt;&gt;'Tabelas auxiliares'!$B$240,M519&lt;&gt;'Tabelas auxiliares'!$B$241,M519&lt;&gt;'Tabelas auxiliares'!$C$240,M519&lt;&gt;'Tabelas auxiliares'!$C$241,M519&lt;&gt;'Tabelas auxiliares'!$D$240,M519&lt;&gt;'Tabelas auxiliares'!$D$241),"FOLHA DE PESSOAL",IF(R519='Tabelas auxiliares'!$A$241,"CUSTEIO",IF(R519='Tabelas auxiliares'!$A$240,"INVESTIMENTO","ERRO - VERIFICAR"))))</f>
        <v/>
      </c>
      <c r="T519" s="46" t="str">
        <f t="shared" si="17"/>
        <v/>
      </c>
    </row>
    <row r="520" spans="18:20" x14ac:dyDescent="0.25">
      <c r="R520" s="33" t="str">
        <f t="shared" si="16"/>
        <v/>
      </c>
      <c r="S520" s="33" t="str">
        <f>IF(M520="","",IF(AND(M520&lt;&gt;'Tabelas auxiliares'!$B$240,M520&lt;&gt;'Tabelas auxiliares'!$B$241,M520&lt;&gt;'Tabelas auxiliares'!$C$240,M520&lt;&gt;'Tabelas auxiliares'!$C$241,M520&lt;&gt;'Tabelas auxiliares'!$D$240,M520&lt;&gt;'Tabelas auxiliares'!$D$241),"FOLHA DE PESSOAL",IF(R520='Tabelas auxiliares'!$A$241,"CUSTEIO",IF(R520='Tabelas auxiliares'!$A$240,"INVESTIMENTO","ERRO - VERIFICAR"))))</f>
        <v/>
      </c>
      <c r="T520" s="46" t="str">
        <f t="shared" si="17"/>
        <v/>
      </c>
    </row>
    <row r="521" spans="18:20" x14ac:dyDescent="0.25">
      <c r="R521" s="33" t="str">
        <f t="shared" si="16"/>
        <v/>
      </c>
      <c r="S521" s="33" t="str">
        <f>IF(M521="","",IF(AND(M521&lt;&gt;'Tabelas auxiliares'!$B$240,M521&lt;&gt;'Tabelas auxiliares'!$B$241,M521&lt;&gt;'Tabelas auxiliares'!$C$240,M521&lt;&gt;'Tabelas auxiliares'!$C$241,M521&lt;&gt;'Tabelas auxiliares'!$D$240,M521&lt;&gt;'Tabelas auxiliares'!$D$241),"FOLHA DE PESSOAL",IF(R521='Tabelas auxiliares'!$A$241,"CUSTEIO",IF(R521='Tabelas auxiliares'!$A$240,"INVESTIMENTO","ERRO - VERIFICAR"))))</f>
        <v/>
      </c>
      <c r="T521" s="46" t="str">
        <f t="shared" si="17"/>
        <v/>
      </c>
    </row>
    <row r="522" spans="18:20" x14ac:dyDescent="0.25">
      <c r="R522" s="33" t="str">
        <f t="shared" si="16"/>
        <v/>
      </c>
      <c r="S522" s="33" t="str">
        <f>IF(M522="","",IF(AND(M522&lt;&gt;'Tabelas auxiliares'!$B$240,M522&lt;&gt;'Tabelas auxiliares'!$B$241,M522&lt;&gt;'Tabelas auxiliares'!$C$240,M522&lt;&gt;'Tabelas auxiliares'!$C$241,M522&lt;&gt;'Tabelas auxiliares'!$D$240,M522&lt;&gt;'Tabelas auxiliares'!$D$241),"FOLHA DE PESSOAL",IF(R522='Tabelas auxiliares'!$A$241,"CUSTEIO",IF(R522='Tabelas auxiliares'!$A$240,"INVESTIMENTO","ERRO - VERIFICAR"))))</f>
        <v/>
      </c>
      <c r="T522" s="46" t="str">
        <f t="shared" si="17"/>
        <v/>
      </c>
    </row>
    <row r="523" spans="18:20" x14ac:dyDescent="0.25">
      <c r="R523" s="33" t="str">
        <f t="shared" si="16"/>
        <v/>
      </c>
      <c r="S523" s="33" t="str">
        <f>IF(M523="","",IF(AND(M523&lt;&gt;'Tabelas auxiliares'!$B$240,M523&lt;&gt;'Tabelas auxiliares'!$B$241,M523&lt;&gt;'Tabelas auxiliares'!$C$240,M523&lt;&gt;'Tabelas auxiliares'!$C$241,M523&lt;&gt;'Tabelas auxiliares'!$D$240,M523&lt;&gt;'Tabelas auxiliares'!$D$241),"FOLHA DE PESSOAL",IF(R523='Tabelas auxiliares'!$A$241,"CUSTEIO",IF(R523='Tabelas auxiliares'!$A$240,"INVESTIMENTO","ERRO - VERIFICAR"))))</f>
        <v/>
      </c>
      <c r="T523" s="46" t="str">
        <f t="shared" si="17"/>
        <v/>
      </c>
    </row>
    <row r="524" spans="18:20" x14ac:dyDescent="0.25">
      <c r="R524" s="33" t="str">
        <f t="shared" si="16"/>
        <v/>
      </c>
      <c r="S524" s="33" t="str">
        <f>IF(M524="","",IF(AND(M524&lt;&gt;'Tabelas auxiliares'!$B$240,M524&lt;&gt;'Tabelas auxiliares'!$B$241,M524&lt;&gt;'Tabelas auxiliares'!$C$240,M524&lt;&gt;'Tabelas auxiliares'!$C$241,M524&lt;&gt;'Tabelas auxiliares'!$D$240,M524&lt;&gt;'Tabelas auxiliares'!$D$241),"FOLHA DE PESSOAL",IF(R524='Tabelas auxiliares'!$A$241,"CUSTEIO",IF(R524='Tabelas auxiliares'!$A$240,"INVESTIMENTO","ERRO - VERIFICAR"))))</f>
        <v/>
      </c>
      <c r="T524" s="46" t="str">
        <f t="shared" si="17"/>
        <v/>
      </c>
    </row>
    <row r="525" spans="18:20" x14ac:dyDescent="0.25">
      <c r="R525" s="33" t="str">
        <f t="shared" si="16"/>
        <v/>
      </c>
      <c r="S525" s="33" t="str">
        <f>IF(M525="","",IF(AND(M525&lt;&gt;'Tabelas auxiliares'!$B$240,M525&lt;&gt;'Tabelas auxiliares'!$B$241,M525&lt;&gt;'Tabelas auxiliares'!$C$240,M525&lt;&gt;'Tabelas auxiliares'!$C$241,M525&lt;&gt;'Tabelas auxiliares'!$D$240,M525&lt;&gt;'Tabelas auxiliares'!$D$241),"FOLHA DE PESSOAL",IF(R525='Tabelas auxiliares'!$A$241,"CUSTEIO",IF(R525='Tabelas auxiliares'!$A$240,"INVESTIMENTO","ERRO - VERIFICAR"))))</f>
        <v/>
      </c>
      <c r="T525" s="46" t="str">
        <f t="shared" si="17"/>
        <v/>
      </c>
    </row>
    <row r="526" spans="18:20" x14ac:dyDescent="0.25">
      <c r="R526" s="33" t="str">
        <f t="shared" si="16"/>
        <v/>
      </c>
      <c r="S526" s="33" t="str">
        <f>IF(M526="","",IF(AND(M526&lt;&gt;'Tabelas auxiliares'!$B$240,M526&lt;&gt;'Tabelas auxiliares'!$B$241,M526&lt;&gt;'Tabelas auxiliares'!$C$240,M526&lt;&gt;'Tabelas auxiliares'!$C$241,M526&lt;&gt;'Tabelas auxiliares'!$D$240,M526&lt;&gt;'Tabelas auxiliares'!$D$241),"FOLHA DE PESSOAL",IF(R526='Tabelas auxiliares'!$A$241,"CUSTEIO",IF(R526='Tabelas auxiliares'!$A$240,"INVESTIMENTO","ERRO - VERIFICAR"))))</f>
        <v/>
      </c>
      <c r="T526" s="46" t="str">
        <f t="shared" si="17"/>
        <v/>
      </c>
    </row>
    <row r="527" spans="18:20" x14ac:dyDescent="0.25">
      <c r="R527" s="33" t="str">
        <f t="shared" si="16"/>
        <v/>
      </c>
      <c r="S527" s="33" t="str">
        <f>IF(M527="","",IF(AND(M527&lt;&gt;'Tabelas auxiliares'!$B$240,M527&lt;&gt;'Tabelas auxiliares'!$B$241,M527&lt;&gt;'Tabelas auxiliares'!$C$240,M527&lt;&gt;'Tabelas auxiliares'!$C$241,M527&lt;&gt;'Tabelas auxiliares'!$D$240,M527&lt;&gt;'Tabelas auxiliares'!$D$241),"FOLHA DE PESSOAL",IF(R527='Tabelas auxiliares'!$A$241,"CUSTEIO",IF(R527='Tabelas auxiliares'!$A$240,"INVESTIMENTO","ERRO - VERIFICAR"))))</f>
        <v/>
      </c>
      <c r="T527" s="46" t="str">
        <f t="shared" si="17"/>
        <v/>
      </c>
    </row>
    <row r="528" spans="18:20" x14ac:dyDescent="0.25">
      <c r="R528" s="33" t="str">
        <f t="shared" si="16"/>
        <v/>
      </c>
      <c r="S528" s="33" t="str">
        <f>IF(M528="","",IF(AND(M528&lt;&gt;'Tabelas auxiliares'!$B$240,M528&lt;&gt;'Tabelas auxiliares'!$B$241,M528&lt;&gt;'Tabelas auxiliares'!$C$240,M528&lt;&gt;'Tabelas auxiliares'!$C$241,M528&lt;&gt;'Tabelas auxiliares'!$D$240,M528&lt;&gt;'Tabelas auxiliares'!$D$241),"FOLHA DE PESSOAL",IF(R528='Tabelas auxiliares'!$A$241,"CUSTEIO",IF(R528='Tabelas auxiliares'!$A$240,"INVESTIMENTO","ERRO - VERIFICAR"))))</f>
        <v/>
      </c>
      <c r="T528" s="46" t="str">
        <f t="shared" si="17"/>
        <v/>
      </c>
    </row>
    <row r="529" spans="18:20" x14ac:dyDescent="0.25">
      <c r="R529" s="33" t="str">
        <f t="shared" si="16"/>
        <v/>
      </c>
      <c r="S529" s="33" t="str">
        <f>IF(M529="","",IF(AND(M529&lt;&gt;'Tabelas auxiliares'!$B$240,M529&lt;&gt;'Tabelas auxiliares'!$B$241,M529&lt;&gt;'Tabelas auxiliares'!$C$240,M529&lt;&gt;'Tabelas auxiliares'!$C$241,M529&lt;&gt;'Tabelas auxiliares'!$D$240,M529&lt;&gt;'Tabelas auxiliares'!$D$241),"FOLHA DE PESSOAL",IF(R529='Tabelas auxiliares'!$A$241,"CUSTEIO",IF(R529='Tabelas auxiliares'!$A$240,"INVESTIMENTO","ERRO - VERIFICAR"))))</f>
        <v/>
      </c>
      <c r="T529" s="46" t="str">
        <f t="shared" si="17"/>
        <v/>
      </c>
    </row>
    <row r="530" spans="18:20" x14ac:dyDescent="0.25">
      <c r="R530" s="33" t="str">
        <f t="shared" si="16"/>
        <v/>
      </c>
      <c r="S530" s="33" t="str">
        <f>IF(M530="","",IF(AND(M530&lt;&gt;'Tabelas auxiliares'!$B$240,M530&lt;&gt;'Tabelas auxiliares'!$B$241,M530&lt;&gt;'Tabelas auxiliares'!$C$240,M530&lt;&gt;'Tabelas auxiliares'!$C$241,M530&lt;&gt;'Tabelas auxiliares'!$D$240,M530&lt;&gt;'Tabelas auxiliares'!$D$241),"FOLHA DE PESSOAL",IF(R530='Tabelas auxiliares'!$A$241,"CUSTEIO",IF(R530='Tabelas auxiliares'!$A$240,"INVESTIMENTO","ERRO - VERIFICAR"))))</f>
        <v/>
      </c>
      <c r="T530" s="46" t="str">
        <f t="shared" si="17"/>
        <v/>
      </c>
    </row>
    <row r="531" spans="18:20" x14ac:dyDescent="0.25">
      <c r="R531" s="33" t="str">
        <f t="shared" si="16"/>
        <v/>
      </c>
      <c r="S531" s="33" t="str">
        <f>IF(M531="","",IF(AND(M531&lt;&gt;'Tabelas auxiliares'!$B$240,M531&lt;&gt;'Tabelas auxiliares'!$B$241,M531&lt;&gt;'Tabelas auxiliares'!$C$240,M531&lt;&gt;'Tabelas auxiliares'!$C$241,M531&lt;&gt;'Tabelas auxiliares'!$D$240,M531&lt;&gt;'Tabelas auxiliares'!$D$241),"FOLHA DE PESSOAL",IF(R531='Tabelas auxiliares'!$A$241,"CUSTEIO",IF(R531='Tabelas auxiliares'!$A$240,"INVESTIMENTO","ERRO - VERIFICAR"))))</f>
        <v/>
      </c>
      <c r="T531" s="46" t="str">
        <f t="shared" si="17"/>
        <v/>
      </c>
    </row>
    <row r="532" spans="18:20" x14ac:dyDescent="0.25">
      <c r="R532" s="33" t="str">
        <f t="shared" si="16"/>
        <v/>
      </c>
      <c r="S532" s="33" t="str">
        <f>IF(M532="","",IF(AND(M532&lt;&gt;'Tabelas auxiliares'!$B$240,M532&lt;&gt;'Tabelas auxiliares'!$B$241,M532&lt;&gt;'Tabelas auxiliares'!$C$240,M532&lt;&gt;'Tabelas auxiliares'!$C$241,M532&lt;&gt;'Tabelas auxiliares'!$D$240,M532&lt;&gt;'Tabelas auxiliares'!$D$241),"FOLHA DE PESSOAL",IF(R532='Tabelas auxiliares'!$A$241,"CUSTEIO",IF(R532='Tabelas auxiliares'!$A$240,"INVESTIMENTO","ERRO - VERIFICAR"))))</f>
        <v/>
      </c>
      <c r="T532" s="46" t="str">
        <f t="shared" si="17"/>
        <v/>
      </c>
    </row>
    <row r="533" spans="18:20" x14ac:dyDescent="0.25">
      <c r="R533" s="33" t="str">
        <f t="shared" si="16"/>
        <v/>
      </c>
      <c r="S533" s="33" t="str">
        <f>IF(M533="","",IF(AND(M533&lt;&gt;'Tabelas auxiliares'!$B$240,M533&lt;&gt;'Tabelas auxiliares'!$B$241,M533&lt;&gt;'Tabelas auxiliares'!$C$240,M533&lt;&gt;'Tabelas auxiliares'!$C$241,M533&lt;&gt;'Tabelas auxiliares'!$D$240,M533&lt;&gt;'Tabelas auxiliares'!$D$241),"FOLHA DE PESSOAL",IF(R533='Tabelas auxiliares'!$A$241,"CUSTEIO",IF(R533='Tabelas auxiliares'!$A$240,"INVESTIMENTO","ERRO - VERIFICAR"))))</f>
        <v/>
      </c>
      <c r="T533" s="46" t="str">
        <f t="shared" si="17"/>
        <v/>
      </c>
    </row>
    <row r="534" spans="18:20" x14ac:dyDescent="0.25">
      <c r="R534" s="33" t="str">
        <f t="shared" si="16"/>
        <v/>
      </c>
      <c r="S534" s="33" t="str">
        <f>IF(M534="","",IF(AND(M534&lt;&gt;'Tabelas auxiliares'!$B$240,M534&lt;&gt;'Tabelas auxiliares'!$B$241,M534&lt;&gt;'Tabelas auxiliares'!$C$240,M534&lt;&gt;'Tabelas auxiliares'!$C$241,M534&lt;&gt;'Tabelas auxiliares'!$D$240,M534&lt;&gt;'Tabelas auxiliares'!$D$241),"FOLHA DE PESSOAL",IF(R534='Tabelas auxiliares'!$A$241,"CUSTEIO",IF(R534='Tabelas auxiliares'!$A$240,"INVESTIMENTO","ERRO - VERIFICAR"))))</f>
        <v/>
      </c>
      <c r="T534" s="46" t="str">
        <f t="shared" si="17"/>
        <v/>
      </c>
    </row>
    <row r="535" spans="18:20" x14ac:dyDescent="0.25">
      <c r="R535" s="33" t="str">
        <f t="shared" si="16"/>
        <v/>
      </c>
      <c r="S535" s="33" t="str">
        <f>IF(M535="","",IF(AND(M535&lt;&gt;'Tabelas auxiliares'!$B$240,M535&lt;&gt;'Tabelas auxiliares'!$B$241,M535&lt;&gt;'Tabelas auxiliares'!$C$240,M535&lt;&gt;'Tabelas auxiliares'!$C$241,M535&lt;&gt;'Tabelas auxiliares'!$D$240,M535&lt;&gt;'Tabelas auxiliares'!$D$241),"FOLHA DE PESSOAL",IF(R535='Tabelas auxiliares'!$A$241,"CUSTEIO",IF(R535='Tabelas auxiliares'!$A$240,"INVESTIMENTO","ERRO - VERIFICAR"))))</f>
        <v/>
      </c>
      <c r="T535" s="46" t="str">
        <f t="shared" si="17"/>
        <v/>
      </c>
    </row>
    <row r="536" spans="18:20" x14ac:dyDescent="0.25">
      <c r="R536" s="33" t="str">
        <f t="shared" si="16"/>
        <v/>
      </c>
      <c r="S536" s="33" t="str">
        <f>IF(M536="","",IF(AND(M536&lt;&gt;'Tabelas auxiliares'!$B$240,M536&lt;&gt;'Tabelas auxiliares'!$B$241,M536&lt;&gt;'Tabelas auxiliares'!$C$240,M536&lt;&gt;'Tabelas auxiliares'!$C$241,M536&lt;&gt;'Tabelas auxiliares'!$D$240,M536&lt;&gt;'Tabelas auxiliares'!$D$241),"FOLHA DE PESSOAL",IF(R536='Tabelas auxiliares'!$A$241,"CUSTEIO",IF(R536='Tabelas auxiliares'!$A$240,"INVESTIMENTO","ERRO - VERIFICAR"))))</f>
        <v/>
      </c>
      <c r="T536" s="46" t="str">
        <f t="shared" si="17"/>
        <v/>
      </c>
    </row>
    <row r="537" spans="18:20" x14ac:dyDescent="0.25">
      <c r="R537" s="33" t="str">
        <f t="shared" si="16"/>
        <v/>
      </c>
      <c r="S537" s="33" t="str">
        <f>IF(M537="","",IF(AND(M537&lt;&gt;'Tabelas auxiliares'!$B$240,M537&lt;&gt;'Tabelas auxiliares'!$B$241,M537&lt;&gt;'Tabelas auxiliares'!$C$240,M537&lt;&gt;'Tabelas auxiliares'!$C$241,M537&lt;&gt;'Tabelas auxiliares'!$D$240,M537&lt;&gt;'Tabelas auxiliares'!$D$241),"FOLHA DE PESSOAL",IF(R537='Tabelas auxiliares'!$A$241,"CUSTEIO",IF(R537='Tabelas auxiliares'!$A$240,"INVESTIMENTO","ERRO - VERIFICAR"))))</f>
        <v/>
      </c>
      <c r="T537" s="46" t="str">
        <f t="shared" si="17"/>
        <v/>
      </c>
    </row>
    <row r="538" spans="18:20" x14ac:dyDescent="0.25">
      <c r="R538" s="33" t="str">
        <f t="shared" si="16"/>
        <v/>
      </c>
      <c r="S538" s="33" t="str">
        <f>IF(M538="","",IF(AND(M538&lt;&gt;'Tabelas auxiliares'!$B$240,M538&lt;&gt;'Tabelas auxiliares'!$B$241,M538&lt;&gt;'Tabelas auxiliares'!$C$240,M538&lt;&gt;'Tabelas auxiliares'!$C$241,M538&lt;&gt;'Tabelas auxiliares'!$D$240,M538&lt;&gt;'Tabelas auxiliares'!$D$241),"FOLHA DE PESSOAL",IF(R538='Tabelas auxiliares'!$A$241,"CUSTEIO",IF(R538='Tabelas auxiliares'!$A$240,"INVESTIMENTO","ERRO - VERIFICAR"))))</f>
        <v/>
      </c>
      <c r="T538" s="46" t="str">
        <f t="shared" si="17"/>
        <v/>
      </c>
    </row>
    <row r="539" spans="18:20" x14ac:dyDescent="0.25">
      <c r="R539" s="33" t="str">
        <f t="shared" si="16"/>
        <v/>
      </c>
      <c r="S539" s="33" t="str">
        <f>IF(M539="","",IF(AND(M539&lt;&gt;'Tabelas auxiliares'!$B$240,M539&lt;&gt;'Tabelas auxiliares'!$B$241,M539&lt;&gt;'Tabelas auxiliares'!$C$240,M539&lt;&gt;'Tabelas auxiliares'!$C$241,M539&lt;&gt;'Tabelas auxiliares'!$D$240,M539&lt;&gt;'Tabelas auxiliares'!$D$241),"FOLHA DE PESSOAL",IF(R539='Tabelas auxiliares'!$A$241,"CUSTEIO",IF(R539='Tabelas auxiliares'!$A$240,"INVESTIMENTO","ERRO - VERIFICAR"))))</f>
        <v/>
      </c>
      <c r="T539" s="46" t="str">
        <f t="shared" si="17"/>
        <v/>
      </c>
    </row>
    <row r="540" spans="18:20" x14ac:dyDescent="0.25">
      <c r="R540" s="33" t="str">
        <f t="shared" si="16"/>
        <v/>
      </c>
      <c r="S540" s="33" t="str">
        <f>IF(M540="","",IF(AND(M540&lt;&gt;'Tabelas auxiliares'!$B$240,M540&lt;&gt;'Tabelas auxiliares'!$B$241,M540&lt;&gt;'Tabelas auxiliares'!$C$240,M540&lt;&gt;'Tabelas auxiliares'!$C$241,M540&lt;&gt;'Tabelas auxiliares'!$D$240,M540&lt;&gt;'Tabelas auxiliares'!$D$241),"FOLHA DE PESSOAL",IF(R540='Tabelas auxiliares'!$A$241,"CUSTEIO",IF(R540='Tabelas auxiliares'!$A$240,"INVESTIMENTO","ERRO - VERIFICAR"))))</f>
        <v/>
      </c>
      <c r="T540" s="46" t="str">
        <f t="shared" si="17"/>
        <v/>
      </c>
    </row>
    <row r="541" spans="18:20" x14ac:dyDescent="0.25">
      <c r="R541" s="33" t="str">
        <f t="shared" si="16"/>
        <v/>
      </c>
      <c r="S541" s="33" t="str">
        <f>IF(M541="","",IF(AND(M541&lt;&gt;'Tabelas auxiliares'!$B$240,M541&lt;&gt;'Tabelas auxiliares'!$B$241,M541&lt;&gt;'Tabelas auxiliares'!$C$240,M541&lt;&gt;'Tabelas auxiliares'!$C$241,M541&lt;&gt;'Tabelas auxiliares'!$D$240,M541&lt;&gt;'Tabelas auxiliares'!$D$241),"FOLHA DE PESSOAL",IF(R541='Tabelas auxiliares'!$A$241,"CUSTEIO",IF(R541='Tabelas auxiliares'!$A$240,"INVESTIMENTO","ERRO - VERIFICAR"))))</f>
        <v/>
      </c>
      <c r="T541" s="46" t="str">
        <f t="shared" si="17"/>
        <v/>
      </c>
    </row>
    <row r="542" spans="18:20" x14ac:dyDescent="0.25">
      <c r="R542" s="33" t="str">
        <f t="shared" si="16"/>
        <v/>
      </c>
      <c r="S542" s="33" t="str">
        <f>IF(M542="","",IF(AND(M542&lt;&gt;'Tabelas auxiliares'!$B$240,M542&lt;&gt;'Tabelas auxiliares'!$B$241,M542&lt;&gt;'Tabelas auxiliares'!$C$240,M542&lt;&gt;'Tabelas auxiliares'!$C$241,M542&lt;&gt;'Tabelas auxiliares'!$D$240,M542&lt;&gt;'Tabelas auxiliares'!$D$241),"FOLHA DE PESSOAL",IF(R542='Tabelas auxiliares'!$A$241,"CUSTEIO",IF(R542='Tabelas auxiliares'!$A$240,"INVESTIMENTO","ERRO - VERIFICAR"))))</f>
        <v/>
      </c>
      <c r="T542" s="46" t="str">
        <f t="shared" si="17"/>
        <v/>
      </c>
    </row>
    <row r="543" spans="18:20" x14ac:dyDescent="0.25">
      <c r="R543" s="33" t="str">
        <f t="shared" si="16"/>
        <v/>
      </c>
      <c r="S543" s="33" t="str">
        <f>IF(M543="","",IF(AND(M543&lt;&gt;'Tabelas auxiliares'!$B$240,M543&lt;&gt;'Tabelas auxiliares'!$B$241,M543&lt;&gt;'Tabelas auxiliares'!$C$240,M543&lt;&gt;'Tabelas auxiliares'!$C$241,M543&lt;&gt;'Tabelas auxiliares'!$D$240,M543&lt;&gt;'Tabelas auxiliares'!$D$241),"FOLHA DE PESSOAL",IF(R543='Tabelas auxiliares'!$A$241,"CUSTEIO",IF(R543='Tabelas auxiliares'!$A$240,"INVESTIMENTO","ERRO - VERIFICAR"))))</f>
        <v/>
      </c>
      <c r="T543" s="46" t="str">
        <f t="shared" si="17"/>
        <v/>
      </c>
    </row>
    <row r="544" spans="18:20" x14ac:dyDescent="0.25">
      <c r="R544" s="33" t="str">
        <f t="shared" si="16"/>
        <v/>
      </c>
      <c r="S544" s="33" t="str">
        <f>IF(M544="","",IF(AND(M544&lt;&gt;'Tabelas auxiliares'!$B$240,M544&lt;&gt;'Tabelas auxiliares'!$B$241,M544&lt;&gt;'Tabelas auxiliares'!$C$240,M544&lt;&gt;'Tabelas auxiliares'!$C$241,M544&lt;&gt;'Tabelas auxiliares'!$D$240,M544&lt;&gt;'Tabelas auxiliares'!$D$241),"FOLHA DE PESSOAL",IF(R544='Tabelas auxiliares'!$A$241,"CUSTEIO",IF(R544='Tabelas auxiliares'!$A$240,"INVESTIMENTO","ERRO - VERIFICAR"))))</f>
        <v/>
      </c>
      <c r="T544" s="46" t="str">
        <f t="shared" si="17"/>
        <v/>
      </c>
    </row>
    <row r="545" spans="18:20" x14ac:dyDescent="0.25">
      <c r="R545" s="33" t="str">
        <f t="shared" si="16"/>
        <v/>
      </c>
      <c r="S545" s="33" t="str">
        <f>IF(M545="","",IF(AND(M545&lt;&gt;'Tabelas auxiliares'!$B$240,M545&lt;&gt;'Tabelas auxiliares'!$B$241,M545&lt;&gt;'Tabelas auxiliares'!$C$240,M545&lt;&gt;'Tabelas auxiliares'!$C$241,M545&lt;&gt;'Tabelas auxiliares'!$D$240,M545&lt;&gt;'Tabelas auxiliares'!$D$241),"FOLHA DE PESSOAL",IF(R545='Tabelas auxiliares'!$A$241,"CUSTEIO",IF(R545='Tabelas auxiliares'!$A$240,"INVESTIMENTO","ERRO - VERIFICAR"))))</f>
        <v/>
      </c>
      <c r="T545" s="46" t="str">
        <f t="shared" si="17"/>
        <v/>
      </c>
    </row>
    <row r="546" spans="18:20" x14ac:dyDescent="0.25">
      <c r="R546" s="33" t="str">
        <f t="shared" si="16"/>
        <v/>
      </c>
      <c r="S546" s="33" t="str">
        <f>IF(M546="","",IF(AND(M546&lt;&gt;'Tabelas auxiliares'!$B$240,M546&lt;&gt;'Tabelas auxiliares'!$B$241,M546&lt;&gt;'Tabelas auxiliares'!$C$240,M546&lt;&gt;'Tabelas auxiliares'!$C$241,M546&lt;&gt;'Tabelas auxiliares'!$D$240,M546&lt;&gt;'Tabelas auxiliares'!$D$241),"FOLHA DE PESSOAL",IF(R546='Tabelas auxiliares'!$A$241,"CUSTEIO",IF(R546='Tabelas auxiliares'!$A$240,"INVESTIMENTO","ERRO - VERIFICAR"))))</f>
        <v/>
      </c>
      <c r="T546" s="46" t="str">
        <f t="shared" si="17"/>
        <v/>
      </c>
    </row>
    <row r="547" spans="18:20" x14ac:dyDescent="0.25">
      <c r="R547" s="33" t="str">
        <f t="shared" si="16"/>
        <v/>
      </c>
      <c r="S547" s="33" t="str">
        <f>IF(M547="","",IF(AND(M547&lt;&gt;'Tabelas auxiliares'!$B$240,M547&lt;&gt;'Tabelas auxiliares'!$B$241,M547&lt;&gt;'Tabelas auxiliares'!$C$240,M547&lt;&gt;'Tabelas auxiliares'!$C$241,M547&lt;&gt;'Tabelas auxiliares'!$D$240,M547&lt;&gt;'Tabelas auxiliares'!$D$241),"FOLHA DE PESSOAL",IF(R547='Tabelas auxiliares'!$A$241,"CUSTEIO",IF(R547='Tabelas auxiliares'!$A$240,"INVESTIMENTO","ERRO - VERIFICAR"))))</f>
        <v/>
      </c>
      <c r="T547" s="46" t="str">
        <f t="shared" si="17"/>
        <v/>
      </c>
    </row>
    <row r="548" spans="18:20" x14ac:dyDescent="0.25">
      <c r="R548" s="33" t="str">
        <f t="shared" si="16"/>
        <v/>
      </c>
      <c r="S548" s="33" t="str">
        <f>IF(M548="","",IF(AND(M548&lt;&gt;'Tabelas auxiliares'!$B$240,M548&lt;&gt;'Tabelas auxiliares'!$B$241,M548&lt;&gt;'Tabelas auxiliares'!$C$240,M548&lt;&gt;'Tabelas auxiliares'!$C$241,M548&lt;&gt;'Tabelas auxiliares'!$D$240,M548&lt;&gt;'Tabelas auxiliares'!$D$241),"FOLHA DE PESSOAL",IF(R548='Tabelas auxiliares'!$A$241,"CUSTEIO",IF(R548='Tabelas auxiliares'!$A$240,"INVESTIMENTO","ERRO - VERIFICAR"))))</f>
        <v/>
      </c>
      <c r="T548" s="46" t="str">
        <f t="shared" si="17"/>
        <v/>
      </c>
    </row>
    <row r="549" spans="18:20" x14ac:dyDescent="0.25">
      <c r="R549" s="33" t="str">
        <f t="shared" si="16"/>
        <v/>
      </c>
      <c r="S549" s="33" t="str">
        <f>IF(M549="","",IF(AND(M549&lt;&gt;'Tabelas auxiliares'!$B$240,M549&lt;&gt;'Tabelas auxiliares'!$B$241,M549&lt;&gt;'Tabelas auxiliares'!$C$240,M549&lt;&gt;'Tabelas auxiliares'!$C$241,M549&lt;&gt;'Tabelas auxiliares'!$D$240,M549&lt;&gt;'Tabelas auxiliares'!$D$241),"FOLHA DE PESSOAL",IF(R549='Tabelas auxiliares'!$A$241,"CUSTEIO",IF(R549='Tabelas auxiliares'!$A$240,"INVESTIMENTO","ERRO - VERIFICAR"))))</f>
        <v/>
      </c>
      <c r="T549" s="46" t="str">
        <f t="shared" si="17"/>
        <v/>
      </c>
    </row>
    <row r="550" spans="18:20" x14ac:dyDescent="0.25">
      <c r="R550" s="33" t="str">
        <f t="shared" si="16"/>
        <v/>
      </c>
      <c r="S550" s="33" t="str">
        <f>IF(M550="","",IF(AND(M550&lt;&gt;'Tabelas auxiliares'!$B$240,M550&lt;&gt;'Tabelas auxiliares'!$B$241,M550&lt;&gt;'Tabelas auxiliares'!$C$240,M550&lt;&gt;'Tabelas auxiliares'!$C$241,M550&lt;&gt;'Tabelas auxiliares'!$D$240,M550&lt;&gt;'Tabelas auxiliares'!$D$241),"FOLHA DE PESSOAL",IF(R550='Tabelas auxiliares'!$A$241,"CUSTEIO",IF(R550='Tabelas auxiliares'!$A$240,"INVESTIMENTO","ERRO - VERIFICAR"))))</f>
        <v/>
      </c>
      <c r="T550" s="46" t="str">
        <f t="shared" si="17"/>
        <v/>
      </c>
    </row>
    <row r="551" spans="18:20" x14ac:dyDescent="0.25">
      <c r="R551" s="33" t="str">
        <f t="shared" si="16"/>
        <v/>
      </c>
      <c r="S551" s="33" t="str">
        <f>IF(M551="","",IF(AND(M551&lt;&gt;'Tabelas auxiliares'!$B$240,M551&lt;&gt;'Tabelas auxiliares'!$B$241,M551&lt;&gt;'Tabelas auxiliares'!$C$240,M551&lt;&gt;'Tabelas auxiliares'!$C$241,M551&lt;&gt;'Tabelas auxiliares'!$D$240,M551&lt;&gt;'Tabelas auxiliares'!$D$241),"FOLHA DE PESSOAL",IF(R551='Tabelas auxiliares'!$A$241,"CUSTEIO",IF(R551='Tabelas auxiliares'!$A$240,"INVESTIMENTO","ERRO - VERIFICAR"))))</f>
        <v/>
      </c>
      <c r="T551" s="46" t="str">
        <f t="shared" si="17"/>
        <v/>
      </c>
    </row>
    <row r="552" spans="18:20" x14ac:dyDescent="0.25">
      <c r="R552" s="33" t="str">
        <f t="shared" si="16"/>
        <v/>
      </c>
      <c r="S552" s="33" t="str">
        <f>IF(M552="","",IF(AND(M552&lt;&gt;'Tabelas auxiliares'!$B$240,M552&lt;&gt;'Tabelas auxiliares'!$B$241,M552&lt;&gt;'Tabelas auxiliares'!$C$240,M552&lt;&gt;'Tabelas auxiliares'!$C$241,M552&lt;&gt;'Tabelas auxiliares'!$D$240,M552&lt;&gt;'Tabelas auxiliares'!$D$241),"FOLHA DE PESSOAL",IF(R552='Tabelas auxiliares'!$A$241,"CUSTEIO",IF(R552='Tabelas auxiliares'!$A$240,"INVESTIMENTO","ERRO - VERIFICAR"))))</f>
        <v/>
      </c>
      <c r="T552" s="46" t="str">
        <f t="shared" si="17"/>
        <v/>
      </c>
    </row>
    <row r="553" spans="18:20" x14ac:dyDescent="0.25">
      <c r="R553" s="33" t="str">
        <f t="shared" si="16"/>
        <v/>
      </c>
      <c r="S553" s="33" t="str">
        <f>IF(M553="","",IF(AND(M553&lt;&gt;'Tabelas auxiliares'!$B$240,M553&lt;&gt;'Tabelas auxiliares'!$B$241,M553&lt;&gt;'Tabelas auxiliares'!$C$240,M553&lt;&gt;'Tabelas auxiliares'!$C$241,M553&lt;&gt;'Tabelas auxiliares'!$D$240,M553&lt;&gt;'Tabelas auxiliares'!$D$241),"FOLHA DE PESSOAL",IF(R553='Tabelas auxiliares'!$A$241,"CUSTEIO",IF(R553='Tabelas auxiliares'!$A$240,"INVESTIMENTO","ERRO - VERIFICAR"))))</f>
        <v/>
      </c>
      <c r="T553" s="46" t="str">
        <f t="shared" si="17"/>
        <v/>
      </c>
    </row>
    <row r="554" spans="18:20" x14ac:dyDescent="0.25">
      <c r="R554" s="33" t="str">
        <f t="shared" si="16"/>
        <v/>
      </c>
      <c r="S554" s="33" t="str">
        <f>IF(M554="","",IF(AND(M554&lt;&gt;'Tabelas auxiliares'!$B$240,M554&lt;&gt;'Tabelas auxiliares'!$B$241,M554&lt;&gt;'Tabelas auxiliares'!$C$240,M554&lt;&gt;'Tabelas auxiliares'!$C$241,M554&lt;&gt;'Tabelas auxiliares'!$D$240,M554&lt;&gt;'Tabelas auxiliares'!$D$241),"FOLHA DE PESSOAL",IF(R554='Tabelas auxiliares'!$A$241,"CUSTEIO",IF(R554='Tabelas auxiliares'!$A$240,"INVESTIMENTO","ERRO - VERIFICAR"))))</f>
        <v/>
      </c>
      <c r="T554" s="46" t="str">
        <f t="shared" si="17"/>
        <v/>
      </c>
    </row>
    <row r="555" spans="18:20" x14ac:dyDescent="0.25">
      <c r="R555" s="33" t="str">
        <f t="shared" si="16"/>
        <v/>
      </c>
      <c r="S555" s="33" t="str">
        <f>IF(M555="","",IF(AND(M555&lt;&gt;'Tabelas auxiliares'!$B$240,M555&lt;&gt;'Tabelas auxiliares'!$B$241,M555&lt;&gt;'Tabelas auxiliares'!$C$240,M555&lt;&gt;'Tabelas auxiliares'!$C$241,M555&lt;&gt;'Tabelas auxiliares'!$D$240,M555&lt;&gt;'Tabelas auxiliares'!$D$241),"FOLHA DE PESSOAL",IF(R555='Tabelas auxiliares'!$A$241,"CUSTEIO",IF(R555='Tabelas auxiliares'!$A$240,"INVESTIMENTO","ERRO - VERIFICAR"))))</f>
        <v/>
      </c>
      <c r="T555" s="46" t="str">
        <f t="shared" si="17"/>
        <v/>
      </c>
    </row>
    <row r="556" spans="18:20" x14ac:dyDescent="0.25">
      <c r="R556" s="33" t="str">
        <f t="shared" si="16"/>
        <v/>
      </c>
      <c r="S556" s="33" t="str">
        <f>IF(M556="","",IF(AND(M556&lt;&gt;'Tabelas auxiliares'!$B$240,M556&lt;&gt;'Tabelas auxiliares'!$B$241,M556&lt;&gt;'Tabelas auxiliares'!$C$240,M556&lt;&gt;'Tabelas auxiliares'!$C$241,M556&lt;&gt;'Tabelas auxiliares'!$D$240,M556&lt;&gt;'Tabelas auxiliares'!$D$241),"FOLHA DE PESSOAL",IF(R556='Tabelas auxiliares'!$A$241,"CUSTEIO",IF(R556='Tabelas auxiliares'!$A$240,"INVESTIMENTO","ERRO - VERIFICAR"))))</f>
        <v/>
      </c>
      <c r="T556" s="46" t="str">
        <f t="shared" si="17"/>
        <v/>
      </c>
    </row>
    <row r="557" spans="18:20" x14ac:dyDescent="0.25">
      <c r="R557" s="33" t="str">
        <f t="shared" si="16"/>
        <v/>
      </c>
      <c r="S557" s="33" t="str">
        <f>IF(M557="","",IF(AND(M557&lt;&gt;'Tabelas auxiliares'!$B$240,M557&lt;&gt;'Tabelas auxiliares'!$B$241,M557&lt;&gt;'Tabelas auxiliares'!$C$240,M557&lt;&gt;'Tabelas auxiliares'!$C$241,M557&lt;&gt;'Tabelas auxiliares'!$D$240,M557&lt;&gt;'Tabelas auxiliares'!$D$241),"FOLHA DE PESSOAL",IF(R557='Tabelas auxiliares'!$A$241,"CUSTEIO",IF(R557='Tabelas auxiliares'!$A$240,"INVESTIMENTO","ERRO - VERIFICAR"))))</f>
        <v/>
      </c>
      <c r="T557" s="46" t="str">
        <f t="shared" si="17"/>
        <v/>
      </c>
    </row>
    <row r="558" spans="18:20" x14ac:dyDescent="0.25">
      <c r="R558" s="33" t="str">
        <f t="shared" si="16"/>
        <v/>
      </c>
      <c r="S558" s="33" t="str">
        <f>IF(M558="","",IF(AND(M558&lt;&gt;'Tabelas auxiliares'!$B$240,M558&lt;&gt;'Tabelas auxiliares'!$B$241,M558&lt;&gt;'Tabelas auxiliares'!$C$240,M558&lt;&gt;'Tabelas auxiliares'!$C$241,M558&lt;&gt;'Tabelas auxiliares'!$D$240,M558&lt;&gt;'Tabelas auxiliares'!$D$241),"FOLHA DE PESSOAL",IF(R558='Tabelas auxiliares'!$A$241,"CUSTEIO",IF(R558='Tabelas auxiliares'!$A$240,"INVESTIMENTO","ERRO - VERIFICAR"))))</f>
        <v/>
      </c>
      <c r="T558" s="46" t="str">
        <f t="shared" si="17"/>
        <v/>
      </c>
    </row>
    <row r="559" spans="18:20" x14ac:dyDescent="0.25">
      <c r="R559" s="33" t="str">
        <f t="shared" si="16"/>
        <v/>
      </c>
      <c r="S559" s="33" t="str">
        <f>IF(M559="","",IF(AND(M559&lt;&gt;'Tabelas auxiliares'!$B$240,M559&lt;&gt;'Tabelas auxiliares'!$B$241,M559&lt;&gt;'Tabelas auxiliares'!$C$240,M559&lt;&gt;'Tabelas auxiliares'!$C$241,M559&lt;&gt;'Tabelas auxiliares'!$D$240,M559&lt;&gt;'Tabelas auxiliares'!$D$241),"FOLHA DE PESSOAL",IF(R559='Tabelas auxiliares'!$A$241,"CUSTEIO",IF(R559='Tabelas auxiliares'!$A$240,"INVESTIMENTO","ERRO - VERIFICAR"))))</f>
        <v/>
      </c>
      <c r="T559" s="46" t="str">
        <f t="shared" si="17"/>
        <v/>
      </c>
    </row>
    <row r="560" spans="18:20" x14ac:dyDescent="0.25">
      <c r="R560" s="33" t="str">
        <f t="shared" si="16"/>
        <v/>
      </c>
      <c r="S560" s="33" t="str">
        <f>IF(M560="","",IF(AND(M560&lt;&gt;'Tabelas auxiliares'!$B$240,M560&lt;&gt;'Tabelas auxiliares'!$B$241,M560&lt;&gt;'Tabelas auxiliares'!$C$240,M560&lt;&gt;'Tabelas auxiliares'!$C$241,M560&lt;&gt;'Tabelas auxiliares'!$D$240,M560&lt;&gt;'Tabelas auxiliares'!$D$241),"FOLHA DE PESSOAL",IF(R560='Tabelas auxiliares'!$A$241,"CUSTEIO",IF(R560='Tabelas auxiliares'!$A$240,"INVESTIMENTO","ERRO - VERIFICAR"))))</f>
        <v/>
      </c>
      <c r="T560" s="46" t="str">
        <f t="shared" si="17"/>
        <v/>
      </c>
    </row>
    <row r="561" spans="18:20" x14ac:dyDescent="0.25">
      <c r="R561" s="33" t="str">
        <f t="shared" si="16"/>
        <v/>
      </c>
      <c r="S561" s="33" t="str">
        <f>IF(M561="","",IF(AND(M561&lt;&gt;'Tabelas auxiliares'!$B$240,M561&lt;&gt;'Tabelas auxiliares'!$B$241,M561&lt;&gt;'Tabelas auxiliares'!$C$240,M561&lt;&gt;'Tabelas auxiliares'!$C$241,M561&lt;&gt;'Tabelas auxiliares'!$D$240,M561&lt;&gt;'Tabelas auxiliares'!$D$241),"FOLHA DE PESSOAL",IF(R561='Tabelas auxiliares'!$A$241,"CUSTEIO",IF(R561='Tabelas auxiliares'!$A$240,"INVESTIMENTO","ERRO - VERIFICAR"))))</f>
        <v/>
      </c>
      <c r="T561" s="46" t="str">
        <f t="shared" si="17"/>
        <v/>
      </c>
    </row>
    <row r="562" spans="18:20" x14ac:dyDescent="0.25">
      <c r="R562" s="33" t="str">
        <f t="shared" si="16"/>
        <v/>
      </c>
      <c r="S562" s="33" t="str">
        <f>IF(M562="","",IF(AND(M562&lt;&gt;'Tabelas auxiliares'!$B$240,M562&lt;&gt;'Tabelas auxiliares'!$B$241,M562&lt;&gt;'Tabelas auxiliares'!$C$240,M562&lt;&gt;'Tabelas auxiliares'!$C$241,M562&lt;&gt;'Tabelas auxiliares'!$D$240,M562&lt;&gt;'Tabelas auxiliares'!$D$241),"FOLHA DE PESSOAL",IF(R562='Tabelas auxiliares'!$A$241,"CUSTEIO",IF(R562='Tabelas auxiliares'!$A$240,"INVESTIMENTO","ERRO - VERIFICAR"))))</f>
        <v/>
      </c>
      <c r="T562" s="46" t="str">
        <f t="shared" si="17"/>
        <v/>
      </c>
    </row>
    <row r="563" spans="18:20" x14ac:dyDescent="0.25">
      <c r="R563" s="33" t="str">
        <f t="shared" si="16"/>
        <v/>
      </c>
      <c r="S563" s="33" t="str">
        <f>IF(M563="","",IF(AND(M563&lt;&gt;'Tabelas auxiliares'!$B$240,M563&lt;&gt;'Tabelas auxiliares'!$B$241,M563&lt;&gt;'Tabelas auxiliares'!$C$240,M563&lt;&gt;'Tabelas auxiliares'!$C$241,M563&lt;&gt;'Tabelas auxiliares'!$D$240,M563&lt;&gt;'Tabelas auxiliares'!$D$241),"FOLHA DE PESSOAL",IF(R563='Tabelas auxiliares'!$A$241,"CUSTEIO",IF(R563='Tabelas auxiliares'!$A$240,"INVESTIMENTO","ERRO - VERIFICAR"))))</f>
        <v/>
      </c>
      <c r="T563" s="46" t="str">
        <f t="shared" si="17"/>
        <v/>
      </c>
    </row>
    <row r="564" spans="18:20" x14ac:dyDescent="0.25">
      <c r="R564" s="33" t="str">
        <f t="shared" si="16"/>
        <v/>
      </c>
      <c r="S564" s="33" t="str">
        <f>IF(M564="","",IF(AND(M564&lt;&gt;'Tabelas auxiliares'!$B$240,M564&lt;&gt;'Tabelas auxiliares'!$B$241,M564&lt;&gt;'Tabelas auxiliares'!$C$240,M564&lt;&gt;'Tabelas auxiliares'!$C$241,M564&lt;&gt;'Tabelas auxiliares'!$D$240,M564&lt;&gt;'Tabelas auxiliares'!$D$241),"FOLHA DE PESSOAL",IF(R564='Tabelas auxiliares'!$A$241,"CUSTEIO",IF(R564='Tabelas auxiliares'!$A$240,"INVESTIMENTO","ERRO - VERIFICAR"))))</f>
        <v/>
      </c>
      <c r="T564" s="46" t="str">
        <f t="shared" si="17"/>
        <v/>
      </c>
    </row>
    <row r="565" spans="18:20" x14ac:dyDescent="0.25">
      <c r="R565" s="33" t="str">
        <f t="shared" si="16"/>
        <v/>
      </c>
      <c r="S565" s="33" t="str">
        <f>IF(M565="","",IF(AND(M565&lt;&gt;'Tabelas auxiliares'!$B$240,M565&lt;&gt;'Tabelas auxiliares'!$B$241,M565&lt;&gt;'Tabelas auxiliares'!$C$240,M565&lt;&gt;'Tabelas auxiliares'!$C$241,M565&lt;&gt;'Tabelas auxiliares'!$D$240,M565&lt;&gt;'Tabelas auxiliares'!$D$241),"FOLHA DE PESSOAL",IF(R565='Tabelas auxiliares'!$A$241,"CUSTEIO",IF(R565='Tabelas auxiliares'!$A$240,"INVESTIMENTO","ERRO - VERIFICAR"))))</f>
        <v/>
      </c>
      <c r="T565" s="46" t="str">
        <f t="shared" si="17"/>
        <v/>
      </c>
    </row>
    <row r="566" spans="18:20" x14ac:dyDescent="0.25">
      <c r="R566" s="33" t="str">
        <f t="shared" si="16"/>
        <v/>
      </c>
      <c r="S566" s="33" t="str">
        <f>IF(M566="","",IF(AND(M566&lt;&gt;'Tabelas auxiliares'!$B$240,M566&lt;&gt;'Tabelas auxiliares'!$B$241,M566&lt;&gt;'Tabelas auxiliares'!$C$240,M566&lt;&gt;'Tabelas auxiliares'!$C$241,M566&lt;&gt;'Tabelas auxiliares'!$D$240,M566&lt;&gt;'Tabelas auxiliares'!$D$241),"FOLHA DE PESSOAL",IF(R566='Tabelas auxiliares'!$A$241,"CUSTEIO",IF(R566='Tabelas auxiliares'!$A$240,"INVESTIMENTO","ERRO - VERIFICAR"))))</f>
        <v/>
      </c>
      <c r="T566" s="46" t="str">
        <f t="shared" si="17"/>
        <v/>
      </c>
    </row>
    <row r="567" spans="18:20" x14ac:dyDescent="0.25">
      <c r="R567" s="33" t="str">
        <f t="shared" si="16"/>
        <v/>
      </c>
      <c r="S567" s="33" t="str">
        <f>IF(M567="","",IF(AND(M567&lt;&gt;'Tabelas auxiliares'!$B$240,M567&lt;&gt;'Tabelas auxiliares'!$B$241,M567&lt;&gt;'Tabelas auxiliares'!$C$240,M567&lt;&gt;'Tabelas auxiliares'!$C$241,M567&lt;&gt;'Tabelas auxiliares'!$D$240,M567&lt;&gt;'Tabelas auxiliares'!$D$241),"FOLHA DE PESSOAL",IF(R567='Tabelas auxiliares'!$A$241,"CUSTEIO",IF(R567='Tabelas auxiliares'!$A$240,"INVESTIMENTO","ERRO - VERIFICAR"))))</f>
        <v/>
      </c>
      <c r="T567" s="46" t="str">
        <f t="shared" si="17"/>
        <v/>
      </c>
    </row>
    <row r="568" spans="18:20" x14ac:dyDescent="0.25">
      <c r="R568" s="33" t="str">
        <f t="shared" si="16"/>
        <v/>
      </c>
      <c r="S568" s="33" t="str">
        <f>IF(M568="","",IF(AND(M568&lt;&gt;'Tabelas auxiliares'!$B$240,M568&lt;&gt;'Tabelas auxiliares'!$B$241,M568&lt;&gt;'Tabelas auxiliares'!$C$240,M568&lt;&gt;'Tabelas auxiliares'!$C$241,M568&lt;&gt;'Tabelas auxiliares'!$D$240,M568&lt;&gt;'Tabelas auxiliares'!$D$241),"FOLHA DE PESSOAL",IF(R568='Tabelas auxiliares'!$A$241,"CUSTEIO",IF(R568='Tabelas auxiliares'!$A$240,"INVESTIMENTO","ERRO - VERIFICAR"))))</f>
        <v/>
      </c>
      <c r="T568" s="46" t="str">
        <f t="shared" si="17"/>
        <v/>
      </c>
    </row>
    <row r="569" spans="18:20" x14ac:dyDescent="0.25">
      <c r="R569" s="33" t="str">
        <f t="shared" si="16"/>
        <v/>
      </c>
      <c r="S569" s="33" t="str">
        <f>IF(M569="","",IF(AND(M569&lt;&gt;'Tabelas auxiliares'!$B$240,M569&lt;&gt;'Tabelas auxiliares'!$B$241,M569&lt;&gt;'Tabelas auxiliares'!$C$240,M569&lt;&gt;'Tabelas auxiliares'!$C$241,M569&lt;&gt;'Tabelas auxiliares'!$D$240,M569&lt;&gt;'Tabelas auxiliares'!$D$241),"FOLHA DE PESSOAL",IF(R569='Tabelas auxiliares'!$A$241,"CUSTEIO",IF(R569='Tabelas auxiliares'!$A$240,"INVESTIMENTO","ERRO - VERIFICAR"))))</f>
        <v/>
      </c>
      <c r="T569" s="46" t="str">
        <f t="shared" si="17"/>
        <v/>
      </c>
    </row>
    <row r="570" spans="18:20" x14ac:dyDescent="0.25">
      <c r="R570" s="33" t="str">
        <f t="shared" si="16"/>
        <v/>
      </c>
      <c r="S570" s="33" t="str">
        <f>IF(M570="","",IF(AND(M570&lt;&gt;'Tabelas auxiliares'!$B$240,M570&lt;&gt;'Tabelas auxiliares'!$B$241,M570&lt;&gt;'Tabelas auxiliares'!$C$240,M570&lt;&gt;'Tabelas auxiliares'!$C$241,M570&lt;&gt;'Tabelas auxiliares'!$D$240,M570&lt;&gt;'Tabelas auxiliares'!$D$241),"FOLHA DE PESSOAL",IF(R570='Tabelas auxiliares'!$A$241,"CUSTEIO",IF(R570='Tabelas auxiliares'!$A$240,"INVESTIMENTO","ERRO - VERIFICAR"))))</f>
        <v/>
      </c>
      <c r="T570" s="46" t="str">
        <f t="shared" si="17"/>
        <v/>
      </c>
    </row>
    <row r="571" spans="18:20" x14ac:dyDescent="0.25">
      <c r="R571" s="33" t="str">
        <f t="shared" si="16"/>
        <v/>
      </c>
      <c r="S571" s="33" t="str">
        <f>IF(M571="","",IF(AND(M571&lt;&gt;'Tabelas auxiliares'!$B$240,M571&lt;&gt;'Tabelas auxiliares'!$B$241,M571&lt;&gt;'Tabelas auxiliares'!$C$240,M571&lt;&gt;'Tabelas auxiliares'!$C$241,M571&lt;&gt;'Tabelas auxiliares'!$D$240,M571&lt;&gt;'Tabelas auxiliares'!$D$241),"FOLHA DE PESSOAL",IF(R571='Tabelas auxiliares'!$A$241,"CUSTEIO",IF(R571='Tabelas auxiliares'!$A$240,"INVESTIMENTO","ERRO - VERIFICAR"))))</f>
        <v/>
      </c>
      <c r="T571" s="46" t="str">
        <f t="shared" si="17"/>
        <v/>
      </c>
    </row>
    <row r="572" spans="18:20" x14ac:dyDescent="0.25">
      <c r="R572" s="33" t="str">
        <f t="shared" si="16"/>
        <v/>
      </c>
      <c r="S572" s="33" t="str">
        <f>IF(M572="","",IF(AND(M572&lt;&gt;'Tabelas auxiliares'!$B$240,M572&lt;&gt;'Tabelas auxiliares'!$B$241,M572&lt;&gt;'Tabelas auxiliares'!$C$240,M572&lt;&gt;'Tabelas auxiliares'!$C$241,M572&lt;&gt;'Tabelas auxiliares'!$D$240,M572&lt;&gt;'Tabelas auxiliares'!$D$241),"FOLHA DE PESSOAL",IF(R572='Tabelas auxiliares'!$A$241,"CUSTEIO",IF(R572='Tabelas auxiliares'!$A$240,"INVESTIMENTO","ERRO - VERIFICAR"))))</f>
        <v/>
      </c>
      <c r="T572" s="46" t="str">
        <f t="shared" si="17"/>
        <v/>
      </c>
    </row>
    <row r="573" spans="18:20" x14ac:dyDescent="0.25">
      <c r="R573" s="33" t="str">
        <f t="shared" si="16"/>
        <v/>
      </c>
      <c r="S573" s="33" t="str">
        <f>IF(M573="","",IF(AND(M573&lt;&gt;'Tabelas auxiliares'!$B$240,M573&lt;&gt;'Tabelas auxiliares'!$B$241,M573&lt;&gt;'Tabelas auxiliares'!$C$240,M573&lt;&gt;'Tabelas auxiliares'!$C$241,M573&lt;&gt;'Tabelas auxiliares'!$D$240,M573&lt;&gt;'Tabelas auxiliares'!$D$241),"FOLHA DE PESSOAL",IF(R573='Tabelas auxiliares'!$A$241,"CUSTEIO",IF(R573='Tabelas auxiliares'!$A$240,"INVESTIMENTO","ERRO - VERIFICAR"))))</f>
        <v/>
      </c>
      <c r="T573" s="46" t="str">
        <f t="shared" si="17"/>
        <v/>
      </c>
    </row>
    <row r="574" spans="18:20" x14ac:dyDescent="0.25">
      <c r="R574" s="33" t="str">
        <f t="shared" si="16"/>
        <v/>
      </c>
      <c r="S574" s="33" t="str">
        <f>IF(M574="","",IF(AND(M574&lt;&gt;'Tabelas auxiliares'!$B$240,M574&lt;&gt;'Tabelas auxiliares'!$B$241,M574&lt;&gt;'Tabelas auxiliares'!$C$240,M574&lt;&gt;'Tabelas auxiliares'!$C$241,M574&lt;&gt;'Tabelas auxiliares'!$D$240,M574&lt;&gt;'Tabelas auxiliares'!$D$241),"FOLHA DE PESSOAL",IF(R574='Tabelas auxiliares'!$A$241,"CUSTEIO",IF(R574='Tabelas auxiliares'!$A$240,"INVESTIMENTO","ERRO - VERIFICAR"))))</f>
        <v/>
      </c>
      <c r="T574" s="46" t="str">
        <f t="shared" si="17"/>
        <v/>
      </c>
    </row>
    <row r="575" spans="18:20" x14ac:dyDescent="0.25">
      <c r="R575" s="33" t="str">
        <f t="shared" si="16"/>
        <v/>
      </c>
      <c r="S575" s="33" t="str">
        <f>IF(M575="","",IF(AND(M575&lt;&gt;'Tabelas auxiliares'!$B$240,M575&lt;&gt;'Tabelas auxiliares'!$B$241,M575&lt;&gt;'Tabelas auxiliares'!$C$240,M575&lt;&gt;'Tabelas auxiliares'!$C$241,M575&lt;&gt;'Tabelas auxiliares'!$D$240,M575&lt;&gt;'Tabelas auxiliares'!$D$241),"FOLHA DE PESSOAL",IF(R575='Tabelas auxiliares'!$A$241,"CUSTEIO",IF(R575='Tabelas auxiliares'!$A$240,"INVESTIMENTO","ERRO - VERIFICAR"))))</f>
        <v/>
      </c>
      <c r="T575" s="46" t="str">
        <f t="shared" si="17"/>
        <v/>
      </c>
    </row>
    <row r="576" spans="18:20" x14ac:dyDescent="0.25">
      <c r="R576" s="33" t="str">
        <f t="shared" si="16"/>
        <v/>
      </c>
      <c r="S576" s="33" t="str">
        <f>IF(M576="","",IF(AND(M576&lt;&gt;'Tabelas auxiliares'!$B$240,M576&lt;&gt;'Tabelas auxiliares'!$B$241,M576&lt;&gt;'Tabelas auxiliares'!$C$240,M576&lt;&gt;'Tabelas auxiliares'!$C$241,M576&lt;&gt;'Tabelas auxiliares'!$D$240,M576&lt;&gt;'Tabelas auxiliares'!$D$241),"FOLHA DE PESSOAL",IF(R576='Tabelas auxiliares'!$A$241,"CUSTEIO",IF(R576='Tabelas auxiliares'!$A$240,"INVESTIMENTO","ERRO - VERIFICAR"))))</f>
        <v/>
      </c>
      <c r="T576" s="46" t="str">
        <f t="shared" si="17"/>
        <v/>
      </c>
    </row>
    <row r="577" spans="18:20" x14ac:dyDescent="0.25">
      <c r="R577" s="33" t="str">
        <f t="shared" si="16"/>
        <v/>
      </c>
      <c r="S577" s="33" t="str">
        <f>IF(M577="","",IF(AND(M577&lt;&gt;'Tabelas auxiliares'!$B$240,M577&lt;&gt;'Tabelas auxiliares'!$B$241,M577&lt;&gt;'Tabelas auxiliares'!$C$240,M577&lt;&gt;'Tabelas auxiliares'!$C$241,M577&lt;&gt;'Tabelas auxiliares'!$D$240,M577&lt;&gt;'Tabelas auxiliares'!$D$241),"FOLHA DE PESSOAL",IF(R577='Tabelas auxiliares'!$A$241,"CUSTEIO",IF(R577='Tabelas auxiliares'!$A$240,"INVESTIMENTO","ERRO - VERIFICAR"))))</f>
        <v/>
      </c>
      <c r="T577" s="46" t="str">
        <f t="shared" si="17"/>
        <v/>
      </c>
    </row>
    <row r="578" spans="18:20" x14ac:dyDescent="0.25">
      <c r="R578" s="33" t="str">
        <f t="shared" si="16"/>
        <v/>
      </c>
      <c r="S578" s="33" t="str">
        <f>IF(M578="","",IF(AND(M578&lt;&gt;'Tabelas auxiliares'!$B$240,M578&lt;&gt;'Tabelas auxiliares'!$B$241,M578&lt;&gt;'Tabelas auxiliares'!$C$240,M578&lt;&gt;'Tabelas auxiliares'!$C$241,M578&lt;&gt;'Tabelas auxiliares'!$D$240,M578&lt;&gt;'Tabelas auxiliares'!$D$241),"FOLHA DE PESSOAL",IF(R578='Tabelas auxiliares'!$A$241,"CUSTEIO",IF(R578='Tabelas auxiliares'!$A$240,"INVESTIMENTO","ERRO - VERIFICAR"))))</f>
        <v/>
      </c>
      <c r="T578" s="46" t="str">
        <f t="shared" si="17"/>
        <v/>
      </c>
    </row>
    <row r="579" spans="18:20" x14ac:dyDescent="0.25">
      <c r="R579" s="33" t="str">
        <f t="shared" si="16"/>
        <v/>
      </c>
      <c r="S579" s="33" t="str">
        <f>IF(M579="","",IF(AND(M579&lt;&gt;'Tabelas auxiliares'!$B$240,M579&lt;&gt;'Tabelas auxiliares'!$B$241,M579&lt;&gt;'Tabelas auxiliares'!$C$240,M579&lt;&gt;'Tabelas auxiliares'!$C$241,M579&lt;&gt;'Tabelas auxiliares'!$D$240,M579&lt;&gt;'Tabelas auxiliares'!$D$241),"FOLHA DE PESSOAL",IF(R579='Tabelas auxiliares'!$A$241,"CUSTEIO",IF(R579='Tabelas auxiliares'!$A$240,"INVESTIMENTO","ERRO - VERIFICAR"))))</f>
        <v/>
      </c>
      <c r="T579" s="46" t="str">
        <f t="shared" si="17"/>
        <v/>
      </c>
    </row>
    <row r="580" spans="18:20" x14ac:dyDescent="0.25">
      <c r="R580" s="33" t="str">
        <f t="shared" ref="R580:R643" si="18">LEFT(O580,1)</f>
        <v/>
      </c>
      <c r="S580" s="33" t="str">
        <f>IF(M580="","",IF(AND(M580&lt;&gt;'Tabelas auxiliares'!$B$240,M580&lt;&gt;'Tabelas auxiliares'!$B$241,M580&lt;&gt;'Tabelas auxiliares'!$C$240,M580&lt;&gt;'Tabelas auxiliares'!$C$241,M580&lt;&gt;'Tabelas auxiliares'!$D$240,M580&lt;&gt;'Tabelas auxiliares'!$D$241),"FOLHA DE PESSOAL",IF(R580='Tabelas auxiliares'!$A$241,"CUSTEIO",IF(R580='Tabelas auxiliares'!$A$240,"INVESTIMENTO","ERRO - VERIFICAR"))))</f>
        <v/>
      </c>
      <c r="T580" s="46" t="str">
        <f t="shared" ref="T580:T643" si="19">IF(SUM(U580:Y580)=0,"",SUM(U580:Y580))</f>
        <v/>
      </c>
    </row>
    <row r="581" spans="18:20" x14ac:dyDescent="0.25">
      <c r="R581" s="33" t="str">
        <f t="shared" si="18"/>
        <v/>
      </c>
      <c r="S581" s="33" t="str">
        <f>IF(M581="","",IF(AND(M581&lt;&gt;'Tabelas auxiliares'!$B$240,M581&lt;&gt;'Tabelas auxiliares'!$B$241,M581&lt;&gt;'Tabelas auxiliares'!$C$240,M581&lt;&gt;'Tabelas auxiliares'!$C$241,M581&lt;&gt;'Tabelas auxiliares'!$D$240,M581&lt;&gt;'Tabelas auxiliares'!$D$241),"FOLHA DE PESSOAL",IF(R581='Tabelas auxiliares'!$A$241,"CUSTEIO",IF(R581='Tabelas auxiliares'!$A$240,"INVESTIMENTO","ERRO - VERIFICAR"))))</f>
        <v/>
      </c>
      <c r="T581" s="46" t="str">
        <f t="shared" si="19"/>
        <v/>
      </c>
    </row>
    <row r="582" spans="18:20" x14ac:dyDescent="0.25">
      <c r="R582" s="33" t="str">
        <f t="shared" si="18"/>
        <v/>
      </c>
      <c r="S582" s="33" t="str">
        <f>IF(M582="","",IF(AND(M582&lt;&gt;'Tabelas auxiliares'!$B$240,M582&lt;&gt;'Tabelas auxiliares'!$B$241,M582&lt;&gt;'Tabelas auxiliares'!$C$240,M582&lt;&gt;'Tabelas auxiliares'!$C$241,M582&lt;&gt;'Tabelas auxiliares'!$D$240,M582&lt;&gt;'Tabelas auxiliares'!$D$241),"FOLHA DE PESSOAL",IF(R582='Tabelas auxiliares'!$A$241,"CUSTEIO",IF(R582='Tabelas auxiliares'!$A$240,"INVESTIMENTO","ERRO - VERIFICAR"))))</f>
        <v/>
      </c>
      <c r="T582" s="46" t="str">
        <f t="shared" si="19"/>
        <v/>
      </c>
    </row>
    <row r="583" spans="18:20" x14ac:dyDescent="0.25">
      <c r="R583" s="33" t="str">
        <f t="shared" si="18"/>
        <v/>
      </c>
      <c r="S583" s="33" t="str">
        <f>IF(M583="","",IF(AND(M583&lt;&gt;'Tabelas auxiliares'!$B$240,M583&lt;&gt;'Tabelas auxiliares'!$B$241,M583&lt;&gt;'Tabelas auxiliares'!$C$240,M583&lt;&gt;'Tabelas auxiliares'!$C$241,M583&lt;&gt;'Tabelas auxiliares'!$D$240,M583&lt;&gt;'Tabelas auxiliares'!$D$241),"FOLHA DE PESSOAL",IF(R583='Tabelas auxiliares'!$A$241,"CUSTEIO",IF(R583='Tabelas auxiliares'!$A$240,"INVESTIMENTO","ERRO - VERIFICAR"))))</f>
        <v/>
      </c>
      <c r="T583" s="46" t="str">
        <f t="shared" si="19"/>
        <v/>
      </c>
    </row>
    <row r="584" spans="18:20" x14ac:dyDescent="0.25">
      <c r="R584" s="33" t="str">
        <f t="shared" si="18"/>
        <v/>
      </c>
      <c r="S584" s="33" t="str">
        <f>IF(M584="","",IF(AND(M584&lt;&gt;'Tabelas auxiliares'!$B$240,M584&lt;&gt;'Tabelas auxiliares'!$B$241,M584&lt;&gt;'Tabelas auxiliares'!$C$240,M584&lt;&gt;'Tabelas auxiliares'!$C$241,M584&lt;&gt;'Tabelas auxiliares'!$D$240,M584&lt;&gt;'Tabelas auxiliares'!$D$241),"FOLHA DE PESSOAL",IF(R584='Tabelas auxiliares'!$A$241,"CUSTEIO",IF(R584='Tabelas auxiliares'!$A$240,"INVESTIMENTO","ERRO - VERIFICAR"))))</f>
        <v/>
      </c>
      <c r="T584" s="46" t="str">
        <f t="shared" si="19"/>
        <v/>
      </c>
    </row>
    <row r="585" spans="18:20" x14ac:dyDescent="0.25">
      <c r="R585" s="33" t="str">
        <f t="shared" si="18"/>
        <v/>
      </c>
      <c r="S585" s="33" t="str">
        <f>IF(M585="","",IF(AND(M585&lt;&gt;'Tabelas auxiliares'!$B$240,M585&lt;&gt;'Tabelas auxiliares'!$B$241,M585&lt;&gt;'Tabelas auxiliares'!$C$240,M585&lt;&gt;'Tabelas auxiliares'!$C$241,M585&lt;&gt;'Tabelas auxiliares'!$D$240,M585&lt;&gt;'Tabelas auxiliares'!$D$241),"FOLHA DE PESSOAL",IF(R585='Tabelas auxiliares'!$A$241,"CUSTEIO",IF(R585='Tabelas auxiliares'!$A$240,"INVESTIMENTO","ERRO - VERIFICAR"))))</f>
        <v/>
      </c>
      <c r="T585" s="46" t="str">
        <f t="shared" si="19"/>
        <v/>
      </c>
    </row>
    <row r="586" spans="18:20" x14ac:dyDescent="0.25">
      <c r="R586" s="33" t="str">
        <f t="shared" si="18"/>
        <v/>
      </c>
      <c r="S586" s="33" t="str">
        <f>IF(M586="","",IF(AND(M586&lt;&gt;'Tabelas auxiliares'!$B$240,M586&lt;&gt;'Tabelas auxiliares'!$B$241,M586&lt;&gt;'Tabelas auxiliares'!$C$240,M586&lt;&gt;'Tabelas auxiliares'!$C$241,M586&lt;&gt;'Tabelas auxiliares'!$D$240,M586&lt;&gt;'Tabelas auxiliares'!$D$241),"FOLHA DE PESSOAL",IF(R586='Tabelas auxiliares'!$A$241,"CUSTEIO",IF(R586='Tabelas auxiliares'!$A$240,"INVESTIMENTO","ERRO - VERIFICAR"))))</f>
        <v/>
      </c>
      <c r="T586" s="46" t="str">
        <f t="shared" si="19"/>
        <v/>
      </c>
    </row>
    <row r="587" spans="18:20" x14ac:dyDescent="0.25">
      <c r="R587" s="33" t="str">
        <f t="shared" si="18"/>
        <v/>
      </c>
      <c r="S587" s="33" t="str">
        <f>IF(M587="","",IF(AND(M587&lt;&gt;'Tabelas auxiliares'!$B$240,M587&lt;&gt;'Tabelas auxiliares'!$B$241,M587&lt;&gt;'Tabelas auxiliares'!$C$240,M587&lt;&gt;'Tabelas auxiliares'!$C$241,M587&lt;&gt;'Tabelas auxiliares'!$D$240,M587&lt;&gt;'Tabelas auxiliares'!$D$241),"FOLHA DE PESSOAL",IF(R587='Tabelas auxiliares'!$A$241,"CUSTEIO",IF(R587='Tabelas auxiliares'!$A$240,"INVESTIMENTO","ERRO - VERIFICAR"))))</f>
        <v/>
      </c>
      <c r="T587" s="46" t="str">
        <f t="shared" si="19"/>
        <v/>
      </c>
    </row>
    <row r="588" spans="18:20" x14ac:dyDescent="0.25">
      <c r="R588" s="33" t="str">
        <f t="shared" si="18"/>
        <v/>
      </c>
      <c r="S588" s="33" t="str">
        <f>IF(M588="","",IF(AND(M588&lt;&gt;'Tabelas auxiliares'!$B$240,M588&lt;&gt;'Tabelas auxiliares'!$B$241,M588&lt;&gt;'Tabelas auxiliares'!$C$240,M588&lt;&gt;'Tabelas auxiliares'!$C$241,M588&lt;&gt;'Tabelas auxiliares'!$D$240,M588&lt;&gt;'Tabelas auxiliares'!$D$241),"FOLHA DE PESSOAL",IF(R588='Tabelas auxiliares'!$A$241,"CUSTEIO",IF(R588='Tabelas auxiliares'!$A$240,"INVESTIMENTO","ERRO - VERIFICAR"))))</f>
        <v/>
      </c>
      <c r="T588" s="46" t="str">
        <f t="shared" si="19"/>
        <v/>
      </c>
    </row>
    <row r="589" spans="18:20" x14ac:dyDescent="0.25">
      <c r="R589" s="33" t="str">
        <f t="shared" si="18"/>
        <v/>
      </c>
      <c r="S589" s="33" t="str">
        <f>IF(M589="","",IF(AND(M589&lt;&gt;'Tabelas auxiliares'!$B$240,M589&lt;&gt;'Tabelas auxiliares'!$B$241,M589&lt;&gt;'Tabelas auxiliares'!$C$240,M589&lt;&gt;'Tabelas auxiliares'!$C$241,M589&lt;&gt;'Tabelas auxiliares'!$D$240,M589&lt;&gt;'Tabelas auxiliares'!$D$241),"FOLHA DE PESSOAL",IF(R589='Tabelas auxiliares'!$A$241,"CUSTEIO",IF(R589='Tabelas auxiliares'!$A$240,"INVESTIMENTO","ERRO - VERIFICAR"))))</f>
        <v/>
      </c>
      <c r="T589" s="46" t="str">
        <f t="shared" si="19"/>
        <v/>
      </c>
    </row>
    <row r="590" spans="18:20" x14ac:dyDescent="0.25">
      <c r="R590" s="33" t="str">
        <f t="shared" si="18"/>
        <v/>
      </c>
      <c r="S590" s="33" t="str">
        <f>IF(M590="","",IF(AND(M590&lt;&gt;'Tabelas auxiliares'!$B$240,M590&lt;&gt;'Tabelas auxiliares'!$B$241,M590&lt;&gt;'Tabelas auxiliares'!$C$240,M590&lt;&gt;'Tabelas auxiliares'!$C$241,M590&lt;&gt;'Tabelas auxiliares'!$D$240,M590&lt;&gt;'Tabelas auxiliares'!$D$241),"FOLHA DE PESSOAL",IF(R590='Tabelas auxiliares'!$A$241,"CUSTEIO",IF(R590='Tabelas auxiliares'!$A$240,"INVESTIMENTO","ERRO - VERIFICAR"))))</f>
        <v/>
      </c>
      <c r="T590" s="46" t="str">
        <f t="shared" si="19"/>
        <v/>
      </c>
    </row>
    <row r="591" spans="18:20" x14ac:dyDescent="0.25">
      <c r="R591" s="33" t="str">
        <f t="shared" si="18"/>
        <v/>
      </c>
      <c r="S591" s="33" t="str">
        <f>IF(M591="","",IF(AND(M591&lt;&gt;'Tabelas auxiliares'!$B$240,M591&lt;&gt;'Tabelas auxiliares'!$B$241,M591&lt;&gt;'Tabelas auxiliares'!$C$240,M591&lt;&gt;'Tabelas auxiliares'!$C$241,M591&lt;&gt;'Tabelas auxiliares'!$D$240,M591&lt;&gt;'Tabelas auxiliares'!$D$241),"FOLHA DE PESSOAL",IF(R591='Tabelas auxiliares'!$A$241,"CUSTEIO",IF(R591='Tabelas auxiliares'!$A$240,"INVESTIMENTO","ERRO - VERIFICAR"))))</f>
        <v/>
      </c>
      <c r="T591" s="46" t="str">
        <f t="shared" si="19"/>
        <v/>
      </c>
    </row>
    <row r="592" spans="18:20" x14ac:dyDescent="0.25">
      <c r="R592" s="33" t="str">
        <f t="shared" si="18"/>
        <v/>
      </c>
      <c r="S592" s="33" t="str">
        <f>IF(M592="","",IF(AND(M592&lt;&gt;'Tabelas auxiliares'!$B$240,M592&lt;&gt;'Tabelas auxiliares'!$B$241,M592&lt;&gt;'Tabelas auxiliares'!$C$240,M592&lt;&gt;'Tabelas auxiliares'!$C$241,M592&lt;&gt;'Tabelas auxiliares'!$D$240,M592&lt;&gt;'Tabelas auxiliares'!$D$241),"FOLHA DE PESSOAL",IF(R592='Tabelas auxiliares'!$A$241,"CUSTEIO",IF(R592='Tabelas auxiliares'!$A$240,"INVESTIMENTO","ERRO - VERIFICAR"))))</f>
        <v/>
      </c>
      <c r="T592" s="46" t="str">
        <f t="shared" si="19"/>
        <v/>
      </c>
    </row>
    <row r="593" spans="18:20" x14ac:dyDescent="0.25">
      <c r="R593" s="33" t="str">
        <f t="shared" si="18"/>
        <v/>
      </c>
      <c r="S593" s="33" t="str">
        <f>IF(M593="","",IF(AND(M593&lt;&gt;'Tabelas auxiliares'!$B$240,M593&lt;&gt;'Tabelas auxiliares'!$B$241,M593&lt;&gt;'Tabelas auxiliares'!$C$240,M593&lt;&gt;'Tabelas auxiliares'!$C$241,M593&lt;&gt;'Tabelas auxiliares'!$D$240,M593&lt;&gt;'Tabelas auxiliares'!$D$241),"FOLHA DE PESSOAL",IF(R593='Tabelas auxiliares'!$A$241,"CUSTEIO",IF(R593='Tabelas auxiliares'!$A$240,"INVESTIMENTO","ERRO - VERIFICAR"))))</f>
        <v/>
      </c>
      <c r="T593" s="46" t="str">
        <f t="shared" si="19"/>
        <v/>
      </c>
    </row>
    <row r="594" spans="18:20" x14ac:dyDescent="0.25">
      <c r="R594" s="33" t="str">
        <f t="shared" si="18"/>
        <v/>
      </c>
      <c r="S594" s="33" t="str">
        <f>IF(M594="","",IF(AND(M594&lt;&gt;'Tabelas auxiliares'!$B$240,M594&lt;&gt;'Tabelas auxiliares'!$B$241,M594&lt;&gt;'Tabelas auxiliares'!$C$240,M594&lt;&gt;'Tabelas auxiliares'!$C$241,M594&lt;&gt;'Tabelas auxiliares'!$D$240,M594&lt;&gt;'Tabelas auxiliares'!$D$241),"FOLHA DE PESSOAL",IF(R594='Tabelas auxiliares'!$A$241,"CUSTEIO",IF(R594='Tabelas auxiliares'!$A$240,"INVESTIMENTO","ERRO - VERIFICAR"))))</f>
        <v/>
      </c>
      <c r="T594" s="46" t="str">
        <f t="shared" si="19"/>
        <v/>
      </c>
    </row>
    <row r="595" spans="18:20" x14ac:dyDescent="0.25">
      <c r="R595" s="33" t="str">
        <f t="shared" si="18"/>
        <v/>
      </c>
      <c r="S595" s="33" t="str">
        <f>IF(M595="","",IF(AND(M595&lt;&gt;'Tabelas auxiliares'!$B$240,M595&lt;&gt;'Tabelas auxiliares'!$B$241,M595&lt;&gt;'Tabelas auxiliares'!$C$240,M595&lt;&gt;'Tabelas auxiliares'!$C$241,M595&lt;&gt;'Tabelas auxiliares'!$D$240,M595&lt;&gt;'Tabelas auxiliares'!$D$241),"FOLHA DE PESSOAL",IF(R595='Tabelas auxiliares'!$A$241,"CUSTEIO",IF(R595='Tabelas auxiliares'!$A$240,"INVESTIMENTO","ERRO - VERIFICAR"))))</f>
        <v/>
      </c>
      <c r="T595" s="46" t="str">
        <f t="shared" si="19"/>
        <v/>
      </c>
    </row>
    <row r="596" spans="18:20" x14ac:dyDescent="0.25">
      <c r="R596" s="33" t="str">
        <f t="shared" si="18"/>
        <v/>
      </c>
      <c r="S596" s="33" t="str">
        <f>IF(M596="","",IF(AND(M596&lt;&gt;'Tabelas auxiliares'!$B$240,M596&lt;&gt;'Tabelas auxiliares'!$B$241,M596&lt;&gt;'Tabelas auxiliares'!$C$240,M596&lt;&gt;'Tabelas auxiliares'!$C$241,M596&lt;&gt;'Tabelas auxiliares'!$D$240,M596&lt;&gt;'Tabelas auxiliares'!$D$241),"FOLHA DE PESSOAL",IF(R596='Tabelas auxiliares'!$A$241,"CUSTEIO",IF(R596='Tabelas auxiliares'!$A$240,"INVESTIMENTO","ERRO - VERIFICAR"))))</f>
        <v/>
      </c>
      <c r="T596" s="46" t="str">
        <f t="shared" si="19"/>
        <v/>
      </c>
    </row>
    <row r="597" spans="18:20" x14ac:dyDescent="0.25">
      <c r="R597" s="33" t="str">
        <f t="shared" si="18"/>
        <v/>
      </c>
      <c r="S597" s="33" t="str">
        <f>IF(M597="","",IF(AND(M597&lt;&gt;'Tabelas auxiliares'!$B$240,M597&lt;&gt;'Tabelas auxiliares'!$B$241,M597&lt;&gt;'Tabelas auxiliares'!$C$240,M597&lt;&gt;'Tabelas auxiliares'!$C$241,M597&lt;&gt;'Tabelas auxiliares'!$D$240,M597&lt;&gt;'Tabelas auxiliares'!$D$241),"FOLHA DE PESSOAL",IF(R597='Tabelas auxiliares'!$A$241,"CUSTEIO",IF(R597='Tabelas auxiliares'!$A$240,"INVESTIMENTO","ERRO - VERIFICAR"))))</f>
        <v/>
      </c>
      <c r="T597" s="46" t="str">
        <f t="shared" si="19"/>
        <v/>
      </c>
    </row>
    <row r="598" spans="18:20" x14ac:dyDescent="0.25">
      <c r="R598" s="33" t="str">
        <f t="shared" si="18"/>
        <v/>
      </c>
      <c r="S598" s="33" t="str">
        <f>IF(M598="","",IF(AND(M598&lt;&gt;'Tabelas auxiliares'!$B$240,M598&lt;&gt;'Tabelas auxiliares'!$B$241,M598&lt;&gt;'Tabelas auxiliares'!$C$240,M598&lt;&gt;'Tabelas auxiliares'!$C$241,M598&lt;&gt;'Tabelas auxiliares'!$D$240,M598&lt;&gt;'Tabelas auxiliares'!$D$241),"FOLHA DE PESSOAL",IF(R598='Tabelas auxiliares'!$A$241,"CUSTEIO",IF(R598='Tabelas auxiliares'!$A$240,"INVESTIMENTO","ERRO - VERIFICAR"))))</f>
        <v/>
      </c>
      <c r="T598" s="46" t="str">
        <f t="shared" si="19"/>
        <v/>
      </c>
    </row>
    <row r="599" spans="18:20" x14ac:dyDescent="0.25">
      <c r="R599" s="33" t="str">
        <f t="shared" si="18"/>
        <v/>
      </c>
      <c r="S599" s="33" t="str">
        <f>IF(M599="","",IF(AND(M599&lt;&gt;'Tabelas auxiliares'!$B$240,M599&lt;&gt;'Tabelas auxiliares'!$B$241,M599&lt;&gt;'Tabelas auxiliares'!$C$240,M599&lt;&gt;'Tabelas auxiliares'!$C$241,M599&lt;&gt;'Tabelas auxiliares'!$D$240,M599&lt;&gt;'Tabelas auxiliares'!$D$241),"FOLHA DE PESSOAL",IF(R599='Tabelas auxiliares'!$A$241,"CUSTEIO",IF(R599='Tabelas auxiliares'!$A$240,"INVESTIMENTO","ERRO - VERIFICAR"))))</f>
        <v/>
      </c>
      <c r="T599" s="46" t="str">
        <f t="shared" si="19"/>
        <v/>
      </c>
    </row>
    <row r="600" spans="18:20" x14ac:dyDescent="0.25">
      <c r="R600" s="33" t="str">
        <f t="shared" si="18"/>
        <v/>
      </c>
      <c r="S600" s="33" t="str">
        <f>IF(M600="","",IF(AND(M600&lt;&gt;'Tabelas auxiliares'!$B$240,M600&lt;&gt;'Tabelas auxiliares'!$B$241,M600&lt;&gt;'Tabelas auxiliares'!$C$240,M600&lt;&gt;'Tabelas auxiliares'!$C$241,M600&lt;&gt;'Tabelas auxiliares'!$D$240,M600&lt;&gt;'Tabelas auxiliares'!$D$241),"FOLHA DE PESSOAL",IF(R600='Tabelas auxiliares'!$A$241,"CUSTEIO",IF(R600='Tabelas auxiliares'!$A$240,"INVESTIMENTO","ERRO - VERIFICAR"))))</f>
        <v/>
      </c>
      <c r="T600" s="46" t="str">
        <f t="shared" si="19"/>
        <v/>
      </c>
    </row>
    <row r="601" spans="18:20" x14ac:dyDescent="0.25">
      <c r="R601" s="33" t="str">
        <f t="shared" si="18"/>
        <v/>
      </c>
      <c r="S601" s="33" t="str">
        <f>IF(M601="","",IF(AND(M601&lt;&gt;'Tabelas auxiliares'!$B$240,M601&lt;&gt;'Tabelas auxiliares'!$B$241,M601&lt;&gt;'Tabelas auxiliares'!$C$240,M601&lt;&gt;'Tabelas auxiliares'!$C$241,M601&lt;&gt;'Tabelas auxiliares'!$D$240,M601&lt;&gt;'Tabelas auxiliares'!$D$241),"FOLHA DE PESSOAL",IF(R601='Tabelas auxiliares'!$A$241,"CUSTEIO",IF(R601='Tabelas auxiliares'!$A$240,"INVESTIMENTO","ERRO - VERIFICAR"))))</f>
        <v/>
      </c>
      <c r="T601" s="46" t="str">
        <f t="shared" si="19"/>
        <v/>
      </c>
    </row>
    <row r="602" spans="18:20" x14ac:dyDescent="0.25">
      <c r="R602" s="33" t="str">
        <f t="shared" si="18"/>
        <v/>
      </c>
      <c r="S602" s="33" t="str">
        <f>IF(M602="","",IF(AND(M602&lt;&gt;'Tabelas auxiliares'!$B$240,M602&lt;&gt;'Tabelas auxiliares'!$B$241,M602&lt;&gt;'Tabelas auxiliares'!$C$240,M602&lt;&gt;'Tabelas auxiliares'!$C$241,M602&lt;&gt;'Tabelas auxiliares'!$D$240,M602&lt;&gt;'Tabelas auxiliares'!$D$241),"FOLHA DE PESSOAL",IF(R602='Tabelas auxiliares'!$A$241,"CUSTEIO",IF(R602='Tabelas auxiliares'!$A$240,"INVESTIMENTO","ERRO - VERIFICAR"))))</f>
        <v/>
      </c>
      <c r="T602" s="46" t="str">
        <f t="shared" si="19"/>
        <v/>
      </c>
    </row>
    <row r="603" spans="18:20" x14ac:dyDescent="0.25">
      <c r="R603" s="33" t="str">
        <f t="shared" si="18"/>
        <v/>
      </c>
      <c r="S603" s="33" t="str">
        <f>IF(M603="","",IF(AND(M603&lt;&gt;'Tabelas auxiliares'!$B$240,M603&lt;&gt;'Tabelas auxiliares'!$B$241,M603&lt;&gt;'Tabelas auxiliares'!$C$240,M603&lt;&gt;'Tabelas auxiliares'!$C$241,M603&lt;&gt;'Tabelas auxiliares'!$D$240,M603&lt;&gt;'Tabelas auxiliares'!$D$241),"FOLHA DE PESSOAL",IF(R603='Tabelas auxiliares'!$A$241,"CUSTEIO",IF(R603='Tabelas auxiliares'!$A$240,"INVESTIMENTO","ERRO - VERIFICAR"))))</f>
        <v/>
      </c>
      <c r="T603" s="46" t="str">
        <f t="shared" si="19"/>
        <v/>
      </c>
    </row>
    <row r="604" spans="18:20" x14ac:dyDescent="0.25">
      <c r="R604" s="33" t="str">
        <f t="shared" si="18"/>
        <v/>
      </c>
      <c r="S604" s="33" t="str">
        <f>IF(M604="","",IF(AND(M604&lt;&gt;'Tabelas auxiliares'!$B$240,M604&lt;&gt;'Tabelas auxiliares'!$B$241,M604&lt;&gt;'Tabelas auxiliares'!$C$240,M604&lt;&gt;'Tabelas auxiliares'!$C$241,M604&lt;&gt;'Tabelas auxiliares'!$D$240,M604&lt;&gt;'Tabelas auxiliares'!$D$241),"FOLHA DE PESSOAL",IF(R604='Tabelas auxiliares'!$A$241,"CUSTEIO",IF(R604='Tabelas auxiliares'!$A$240,"INVESTIMENTO","ERRO - VERIFICAR"))))</f>
        <v/>
      </c>
      <c r="T604" s="46" t="str">
        <f t="shared" si="19"/>
        <v/>
      </c>
    </row>
    <row r="605" spans="18:20" x14ac:dyDescent="0.25">
      <c r="R605" s="33" t="str">
        <f t="shared" si="18"/>
        <v/>
      </c>
      <c r="S605" s="33" t="str">
        <f>IF(M605="","",IF(AND(M605&lt;&gt;'Tabelas auxiliares'!$B$240,M605&lt;&gt;'Tabelas auxiliares'!$B$241,M605&lt;&gt;'Tabelas auxiliares'!$C$240,M605&lt;&gt;'Tabelas auxiliares'!$C$241,M605&lt;&gt;'Tabelas auxiliares'!$D$240,M605&lt;&gt;'Tabelas auxiliares'!$D$241),"FOLHA DE PESSOAL",IF(R605='Tabelas auxiliares'!$A$241,"CUSTEIO",IF(R605='Tabelas auxiliares'!$A$240,"INVESTIMENTO","ERRO - VERIFICAR"))))</f>
        <v/>
      </c>
      <c r="T605" s="46" t="str">
        <f t="shared" si="19"/>
        <v/>
      </c>
    </row>
    <row r="606" spans="18:20" x14ac:dyDescent="0.25">
      <c r="R606" s="33" t="str">
        <f t="shared" si="18"/>
        <v/>
      </c>
      <c r="S606" s="33" t="str">
        <f>IF(M606="","",IF(AND(M606&lt;&gt;'Tabelas auxiliares'!$B$240,M606&lt;&gt;'Tabelas auxiliares'!$B$241,M606&lt;&gt;'Tabelas auxiliares'!$C$240,M606&lt;&gt;'Tabelas auxiliares'!$C$241,M606&lt;&gt;'Tabelas auxiliares'!$D$240,M606&lt;&gt;'Tabelas auxiliares'!$D$241),"FOLHA DE PESSOAL",IF(R606='Tabelas auxiliares'!$A$241,"CUSTEIO",IF(R606='Tabelas auxiliares'!$A$240,"INVESTIMENTO","ERRO - VERIFICAR"))))</f>
        <v/>
      </c>
      <c r="T606" s="46" t="str">
        <f t="shared" si="19"/>
        <v/>
      </c>
    </row>
    <row r="607" spans="18:20" x14ac:dyDescent="0.25">
      <c r="R607" s="33" t="str">
        <f t="shared" si="18"/>
        <v/>
      </c>
      <c r="S607" s="33" t="str">
        <f>IF(M607="","",IF(AND(M607&lt;&gt;'Tabelas auxiliares'!$B$240,M607&lt;&gt;'Tabelas auxiliares'!$B$241,M607&lt;&gt;'Tabelas auxiliares'!$C$240,M607&lt;&gt;'Tabelas auxiliares'!$C$241,M607&lt;&gt;'Tabelas auxiliares'!$D$240,M607&lt;&gt;'Tabelas auxiliares'!$D$241),"FOLHA DE PESSOAL",IF(R607='Tabelas auxiliares'!$A$241,"CUSTEIO",IF(R607='Tabelas auxiliares'!$A$240,"INVESTIMENTO","ERRO - VERIFICAR"))))</f>
        <v/>
      </c>
      <c r="T607" s="46" t="str">
        <f t="shared" si="19"/>
        <v/>
      </c>
    </row>
    <row r="608" spans="18:20" x14ac:dyDescent="0.25">
      <c r="R608" s="33" t="str">
        <f t="shared" si="18"/>
        <v/>
      </c>
      <c r="S608" s="33" t="str">
        <f>IF(M608="","",IF(AND(M608&lt;&gt;'Tabelas auxiliares'!$B$240,M608&lt;&gt;'Tabelas auxiliares'!$B$241,M608&lt;&gt;'Tabelas auxiliares'!$C$240,M608&lt;&gt;'Tabelas auxiliares'!$C$241,M608&lt;&gt;'Tabelas auxiliares'!$D$240,M608&lt;&gt;'Tabelas auxiliares'!$D$241),"FOLHA DE PESSOAL",IF(R608='Tabelas auxiliares'!$A$241,"CUSTEIO",IF(R608='Tabelas auxiliares'!$A$240,"INVESTIMENTO","ERRO - VERIFICAR"))))</f>
        <v/>
      </c>
      <c r="T608" s="46" t="str">
        <f t="shared" si="19"/>
        <v/>
      </c>
    </row>
    <row r="609" spans="18:20" x14ac:dyDescent="0.25">
      <c r="R609" s="33" t="str">
        <f t="shared" si="18"/>
        <v/>
      </c>
      <c r="S609" s="33" t="str">
        <f>IF(M609="","",IF(AND(M609&lt;&gt;'Tabelas auxiliares'!$B$240,M609&lt;&gt;'Tabelas auxiliares'!$B$241,M609&lt;&gt;'Tabelas auxiliares'!$C$240,M609&lt;&gt;'Tabelas auxiliares'!$C$241,M609&lt;&gt;'Tabelas auxiliares'!$D$240,M609&lt;&gt;'Tabelas auxiliares'!$D$241),"FOLHA DE PESSOAL",IF(R609='Tabelas auxiliares'!$A$241,"CUSTEIO",IF(R609='Tabelas auxiliares'!$A$240,"INVESTIMENTO","ERRO - VERIFICAR"))))</f>
        <v/>
      </c>
      <c r="T609" s="46" t="str">
        <f t="shared" si="19"/>
        <v/>
      </c>
    </row>
    <row r="610" spans="18:20" x14ac:dyDescent="0.25">
      <c r="R610" s="33" t="str">
        <f t="shared" si="18"/>
        <v/>
      </c>
      <c r="S610" s="33" t="str">
        <f>IF(M610="","",IF(AND(M610&lt;&gt;'Tabelas auxiliares'!$B$240,M610&lt;&gt;'Tabelas auxiliares'!$B$241,M610&lt;&gt;'Tabelas auxiliares'!$C$240,M610&lt;&gt;'Tabelas auxiliares'!$C$241,M610&lt;&gt;'Tabelas auxiliares'!$D$240,M610&lt;&gt;'Tabelas auxiliares'!$D$241),"FOLHA DE PESSOAL",IF(R610='Tabelas auxiliares'!$A$241,"CUSTEIO",IF(R610='Tabelas auxiliares'!$A$240,"INVESTIMENTO","ERRO - VERIFICAR"))))</f>
        <v/>
      </c>
      <c r="T610" s="46" t="str">
        <f t="shared" si="19"/>
        <v/>
      </c>
    </row>
    <row r="611" spans="18:20" x14ac:dyDescent="0.25">
      <c r="R611" s="33" t="str">
        <f t="shared" si="18"/>
        <v/>
      </c>
      <c r="S611" s="33" t="str">
        <f>IF(M611="","",IF(AND(M611&lt;&gt;'Tabelas auxiliares'!$B$240,M611&lt;&gt;'Tabelas auxiliares'!$B$241,M611&lt;&gt;'Tabelas auxiliares'!$C$240,M611&lt;&gt;'Tabelas auxiliares'!$C$241,M611&lt;&gt;'Tabelas auxiliares'!$D$240,M611&lt;&gt;'Tabelas auxiliares'!$D$241),"FOLHA DE PESSOAL",IF(R611='Tabelas auxiliares'!$A$241,"CUSTEIO",IF(R611='Tabelas auxiliares'!$A$240,"INVESTIMENTO","ERRO - VERIFICAR"))))</f>
        <v/>
      </c>
      <c r="T611" s="46" t="str">
        <f t="shared" si="19"/>
        <v/>
      </c>
    </row>
    <row r="612" spans="18:20" x14ac:dyDescent="0.25">
      <c r="R612" s="33" t="str">
        <f t="shared" si="18"/>
        <v/>
      </c>
      <c r="S612" s="33" t="str">
        <f>IF(M612="","",IF(AND(M612&lt;&gt;'Tabelas auxiliares'!$B$240,M612&lt;&gt;'Tabelas auxiliares'!$B$241,M612&lt;&gt;'Tabelas auxiliares'!$C$240,M612&lt;&gt;'Tabelas auxiliares'!$C$241,M612&lt;&gt;'Tabelas auxiliares'!$D$240,M612&lt;&gt;'Tabelas auxiliares'!$D$241),"FOLHA DE PESSOAL",IF(R612='Tabelas auxiliares'!$A$241,"CUSTEIO",IF(R612='Tabelas auxiliares'!$A$240,"INVESTIMENTO","ERRO - VERIFICAR"))))</f>
        <v/>
      </c>
      <c r="T612" s="46" t="str">
        <f t="shared" si="19"/>
        <v/>
      </c>
    </row>
    <row r="613" spans="18:20" x14ac:dyDescent="0.25">
      <c r="R613" s="33" t="str">
        <f t="shared" si="18"/>
        <v/>
      </c>
      <c r="S613" s="33" t="str">
        <f>IF(M613="","",IF(AND(M613&lt;&gt;'Tabelas auxiliares'!$B$240,M613&lt;&gt;'Tabelas auxiliares'!$B$241,M613&lt;&gt;'Tabelas auxiliares'!$C$240,M613&lt;&gt;'Tabelas auxiliares'!$C$241,M613&lt;&gt;'Tabelas auxiliares'!$D$240,M613&lt;&gt;'Tabelas auxiliares'!$D$241),"FOLHA DE PESSOAL",IF(R613='Tabelas auxiliares'!$A$241,"CUSTEIO",IF(R613='Tabelas auxiliares'!$A$240,"INVESTIMENTO","ERRO - VERIFICAR"))))</f>
        <v/>
      </c>
      <c r="T613" s="46" t="str">
        <f t="shared" si="19"/>
        <v/>
      </c>
    </row>
    <row r="614" spans="18:20" x14ac:dyDescent="0.25">
      <c r="R614" s="33" t="str">
        <f t="shared" si="18"/>
        <v/>
      </c>
      <c r="S614" s="33" t="str">
        <f>IF(M614="","",IF(AND(M614&lt;&gt;'Tabelas auxiliares'!$B$240,M614&lt;&gt;'Tabelas auxiliares'!$B$241,M614&lt;&gt;'Tabelas auxiliares'!$C$240,M614&lt;&gt;'Tabelas auxiliares'!$C$241,M614&lt;&gt;'Tabelas auxiliares'!$D$240,M614&lt;&gt;'Tabelas auxiliares'!$D$241),"FOLHA DE PESSOAL",IF(R614='Tabelas auxiliares'!$A$241,"CUSTEIO",IF(R614='Tabelas auxiliares'!$A$240,"INVESTIMENTO","ERRO - VERIFICAR"))))</f>
        <v/>
      </c>
      <c r="T614" s="46" t="str">
        <f t="shared" si="19"/>
        <v/>
      </c>
    </row>
    <row r="615" spans="18:20" x14ac:dyDescent="0.25">
      <c r="R615" s="33" t="str">
        <f t="shared" si="18"/>
        <v/>
      </c>
      <c r="S615" s="33" t="str">
        <f>IF(M615="","",IF(AND(M615&lt;&gt;'Tabelas auxiliares'!$B$240,M615&lt;&gt;'Tabelas auxiliares'!$B$241,M615&lt;&gt;'Tabelas auxiliares'!$C$240,M615&lt;&gt;'Tabelas auxiliares'!$C$241,M615&lt;&gt;'Tabelas auxiliares'!$D$240,M615&lt;&gt;'Tabelas auxiliares'!$D$241),"FOLHA DE PESSOAL",IF(R615='Tabelas auxiliares'!$A$241,"CUSTEIO",IF(R615='Tabelas auxiliares'!$A$240,"INVESTIMENTO","ERRO - VERIFICAR"))))</f>
        <v/>
      </c>
      <c r="T615" s="46" t="str">
        <f t="shared" si="19"/>
        <v/>
      </c>
    </row>
    <row r="616" spans="18:20" x14ac:dyDescent="0.25">
      <c r="R616" s="33" t="str">
        <f t="shared" si="18"/>
        <v/>
      </c>
      <c r="S616" s="33" t="str">
        <f>IF(M616="","",IF(AND(M616&lt;&gt;'Tabelas auxiliares'!$B$240,M616&lt;&gt;'Tabelas auxiliares'!$B$241,M616&lt;&gt;'Tabelas auxiliares'!$C$240,M616&lt;&gt;'Tabelas auxiliares'!$C$241,M616&lt;&gt;'Tabelas auxiliares'!$D$240,M616&lt;&gt;'Tabelas auxiliares'!$D$241),"FOLHA DE PESSOAL",IF(R616='Tabelas auxiliares'!$A$241,"CUSTEIO",IF(R616='Tabelas auxiliares'!$A$240,"INVESTIMENTO","ERRO - VERIFICAR"))))</f>
        <v/>
      </c>
      <c r="T616" s="46" t="str">
        <f t="shared" si="19"/>
        <v/>
      </c>
    </row>
    <row r="617" spans="18:20" x14ac:dyDescent="0.25">
      <c r="R617" s="33" t="str">
        <f t="shared" si="18"/>
        <v/>
      </c>
      <c r="S617" s="33" t="str">
        <f>IF(M617="","",IF(AND(M617&lt;&gt;'Tabelas auxiliares'!$B$240,M617&lt;&gt;'Tabelas auxiliares'!$B$241,M617&lt;&gt;'Tabelas auxiliares'!$C$240,M617&lt;&gt;'Tabelas auxiliares'!$C$241,M617&lt;&gt;'Tabelas auxiliares'!$D$240,M617&lt;&gt;'Tabelas auxiliares'!$D$241),"FOLHA DE PESSOAL",IF(R617='Tabelas auxiliares'!$A$241,"CUSTEIO",IF(R617='Tabelas auxiliares'!$A$240,"INVESTIMENTO","ERRO - VERIFICAR"))))</f>
        <v/>
      </c>
      <c r="T617" s="46" t="str">
        <f t="shared" si="19"/>
        <v/>
      </c>
    </row>
    <row r="618" spans="18:20" x14ac:dyDescent="0.25">
      <c r="R618" s="33" t="str">
        <f t="shared" si="18"/>
        <v/>
      </c>
      <c r="S618" s="33" t="str">
        <f>IF(M618="","",IF(AND(M618&lt;&gt;'Tabelas auxiliares'!$B$240,M618&lt;&gt;'Tabelas auxiliares'!$B$241,M618&lt;&gt;'Tabelas auxiliares'!$C$240,M618&lt;&gt;'Tabelas auxiliares'!$C$241,M618&lt;&gt;'Tabelas auxiliares'!$D$240,M618&lt;&gt;'Tabelas auxiliares'!$D$241),"FOLHA DE PESSOAL",IF(R618='Tabelas auxiliares'!$A$241,"CUSTEIO",IF(R618='Tabelas auxiliares'!$A$240,"INVESTIMENTO","ERRO - VERIFICAR"))))</f>
        <v/>
      </c>
      <c r="T618" s="46" t="str">
        <f t="shared" si="19"/>
        <v/>
      </c>
    </row>
    <row r="619" spans="18:20" x14ac:dyDescent="0.25">
      <c r="R619" s="33" t="str">
        <f t="shared" si="18"/>
        <v/>
      </c>
      <c r="S619" s="33" t="str">
        <f>IF(M619="","",IF(AND(M619&lt;&gt;'Tabelas auxiliares'!$B$240,M619&lt;&gt;'Tabelas auxiliares'!$B$241,M619&lt;&gt;'Tabelas auxiliares'!$C$240,M619&lt;&gt;'Tabelas auxiliares'!$C$241,M619&lt;&gt;'Tabelas auxiliares'!$D$240,M619&lt;&gt;'Tabelas auxiliares'!$D$241),"FOLHA DE PESSOAL",IF(R619='Tabelas auxiliares'!$A$241,"CUSTEIO",IF(R619='Tabelas auxiliares'!$A$240,"INVESTIMENTO","ERRO - VERIFICAR"))))</f>
        <v/>
      </c>
      <c r="T619" s="46" t="str">
        <f t="shared" si="19"/>
        <v/>
      </c>
    </row>
    <row r="620" spans="18:20" x14ac:dyDescent="0.25">
      <c r="R620" s="33" t="str">
        <f t="shared" si="18"/>
        <v/>
      </c>
      <c r="S620" s="33" t="str">
        <f>IF(M620="","",IF(AND(M620&lt;&gt;'Tabelas auxiliares'!$B$240,M620&lt;&gt;'Tabelas auxiliares'!$B$241,M620&lt;&gt;'Tabelas auxiliares'!$C$240,M620&lt;&gt;'Tabelas auxiliares'!$C$241,M620&lt;&gt;'Tabelas auxiliares'!$D$240,M620&lt;&gt;'Tabelas auxiliares'!$D$241),"FOLHA DE PESSOAL",IF(R620='Tabelas auxiliares'!$A$241,"CUSTEIO",IF(R620='Tabelas auxiliares'!$A$240,"INVESTIMENTO","ERRO - VERIFICAR"))))</f>
        <v/>
      </c>
      <c r="T620" s="46" t="str">
        <f t="shared" si="19"/>
        <v/>
      </c>
    </row>
    <row r="621" spans="18:20" x14ac:dyDescent="0.25">
      <c r="R621" s="33" t="str">
        <f t="shared" si="18"/>
        <v/>
      </c>
      <c r="S621" s="33" t="str">
        <f>IF(M621="","",IF(AND(M621&lt;&gt;'Tabelas auxiliares'!$B$240,M621&lt;&gt;'Tabelas auxiliares'!$B$241,M621&lt;&gt;'Tabelas auxiliares'!$C$240,M621&lt;&gt;'Tabelas auxiliares'!$C$241,M621&lt;&gt;'Tabelas auxiliares'!$D$240,M621&lt;&gt;'Tabelas auxiliares'!$D$241),"FOLHA DE PESSOAL",IF(R621='Tabelas auxiliares'!$A$241,"CUSTEIO",IF(R621='Tabelas auxiliares'!$A$240,"INVESTIMENTO","ERRO - VERIFICAR"))))</f>
        <v/>
      </c>
      <c r="T621" s="46" t="str">
        <f t="shared" si="19"/>
        <v/>
      </c>
    </row>
    <row r="622" spans="18:20" x14ac:dyDescent="0.25">
      <c r="R622" s="33" t="str">
        <f t="shared" si="18"/>
        <v/>
      </c>
      <c r="S622" s="33" t="str">
        <f>IF(M622="","",IF(AND(M622&lt;&gt;'Tabelas auxiliares'!$B$240,M622&lt;&gt;'Tabelas auxiliares'!$B$241,M622&lt;&gt;'Tabelas auxiliares'!$C$240,M622&lt;&gt;'Tabelas auxiliares'!$C$241,M622&lt;&gt;'Tabelas auxiliares'!$D$240,M622&lt;&gt;'Tabelas auxiliares'!$D$241),"FOLHA DE PESSOAL",IF(R622='Tabelas auxiliares'!$A$241,"CUSTEIO",IF(R622='Tabelas auxiliares'!$A$240,"INVESTIMENTO","ERRO - VERIFICAR"))))</f>
        <v/>
      </c>
      <c r="T622" s="46" t="str">
        <f t="shared" si="19"/>
        <v/>
      </c>
    </row>
    <row r="623" spans="18:20" x14ac:dyDescent="0.25">
      <c r="R623" s="33" t="str">
        <f t="shared" si="18"/>
        <v/>
      </c>
      <c r="S623" s="33" t="str">
        <f>IF(M623="","",IF(AND(M623&lt;&gt;'Tabelas auxiliares'!$B$240,M623&lt;&gt;'Tabelas auxiliares'!$B$241,M623&lt;&gt;'Tabelas auxiliares'!$C$240,M623&lt;&gt;'Tabelas auxiliares'!$C$241,M623&lt;&gt;'Tabelas auxiliares'!$D$240,M623&lt;&gt;'Tabelas auxiliares'!$D$241),"FOLHA DE PESSOAL",IF(R623='Tabelas auxiliares'!$A$241,"CUSTEIO",IF(R623='Tabelas auxiliares'!$A$240,"INVESTIMENTO","ERRO - VERIFICAR"))))</f>
        <v/>
      </c>
      <c r="T623" s="46" t="str">
        <f t="shared" si="19"/>
        <v/>
      </c>
    </row>
    <row r="624" spans="18:20" x14ac:dyDescent="0.25">
      <c r="R624" s="33" t="str">
        <f t="shared" si="18"/>
        <v/>
      </c>
      <c r="S624" s="33" t="str">
        <f>IF(M624="","",IF(AND(M624&lt;&gt;'Tabelas auxiliares'!$B$240,M624&lt;&gt;'Tabelas auxiliares'!$B$241,M624&lt;&gt;'Tabelas auxiliares'!$C$240,M624&lt;&gt;'Tabelas auxiliares'!$C$241,M624&lt;&gt;'Tabelas auxiliares'!$D$240,M624&lt;&gt;'Tabelas auxiliares'!$D$241),"FOLHA DE PESSOAL",IF(R624='Tabelas auxiliares'!$A$241,"CUSTEIO",IF(R624='Tabelas auxiliares'!$A$240,"INVESTIMENTO","ERRO - VERIFICAR"))))</f>
        <v/>
      </c>
      <c r="T624" s="46" t="str">
        <f t="shared" si="19"/>
        <v/>
      </c>
    </row>
    <row r="625" spans="18:20" x14ac:dyDescent="0.25">
      <c r="R625" s="33" t="str">
        <f t="shared" si="18"/>
        <v/>
      </c>
      <c r="S625" s="33" t="str">
        <f>IF(M625="","",IF(AND(M625&lt;&gt;'Tabelas auxiliares'!$B$240,M625&lt;&gt;'Tabelas auxiliares'!$B$241,M625&lt;&gt;'Tabelas auxiliares'!$C$240,M625&lt;&gt;'Tabelas auxiliares'!$C$241,M625&lt;&gt;'Tabelas auxiliares'!$D$240,M625&lt;&gt;'Tabelas auxiliares'!$D$241),"FOLHA DE PESSOAL",IF(R625='Tabelas auxiliares'!$A$241,"CUSTEIO",IF(R625='Tabelas auxiliares'!$A$240,"INVESTIMENTO","ERRO - VERIFICAR"))))</f>
        <v/>
      </c>
      <c r="T625" s="46" t="str">
        <f t="shared" si="19"/>
        <v/>
      </c>
    </row>
    <row r="626" spans="18:20" x14ac:dyDescent="0.25">
      <c r="R626" s="33" t="str">
        <f t="shared" si="18"/>
        <v/>
      </c>
      <c r="S626" s="33" t="str">
        <f>IF(M626="","",IF(AND(M626&lt;&gt;'Tabelas auxiliares'!$B$240,M626&lt;&gt;'Tabelas auxiliares'!$B$241,M626&lt;&gt;'Tabelas auxiliares'!$C$240,M626&lt;&gt;'Tabelas auxiliares'!$C$241,M626&lt;&gt;'Tabelas auxiliares'!$D$240,M626&lt;&gt;'Tabelas auxiliares'!$D$241),"FOLHA DE PESSOAL",IF(R626='Tabelas auxiliares'!$A$241,"CUSTEIO",IF(R626='Tabelas auxiliares'!$A$240,"INVESTIMENTO","ERRO - VERIFICAR"))))</f>
        <v/>
      </c>
      <c r="T626" s="46" t="str">
        <f t="shared" si="19"/>
        <v/>
      </c>
    </row>
    <row r="627" spans="18:20" x14ac:dyDescent="0.25">
      <c r="R627" s="33" t="str">
        <f t="shared" si="18"/>
        <v/>
      </c>
      <c r="S627" s="33" t="str">
        <f>IF(M627="","",IF(AND(M627&lt;&gt;'Tabelas auxiliares'!$B$240,M627&lt;&gt;'Tabelas auxiliares'!$B$241,M627&lt;&gt;'Tabelas auxiliares'!$C$240,M627&lt;&gt;'Tabelas auxiliares'!$C$241,M627&lt;&gt;'Tabelas auxiliares'!$D$240,M627&lt;&gt;'Tabelas auxiliares'!$D$241),"FOLHA DE PESSOAL",IF(R627='Tabelas auxiliares'!$A$241,"CUSTEIO",IF(R627='Tabelas auxiliares'!$A$240,"INVESTIMENTO","ERRO - VERIFICAR"))))</f>
        <v/>
      </c>
      <c r="T627" s="46" t="str">
        <f t="shared" si="19"/>
        <v/>
      </c>
    </row>
    <row r="628" spans="18:20" x14ac:dyDescent="0.25">
      <c r="R628" s="33" t="str">
        <f t="shared" si="18"/>
        <v/>
      </c>
      <c r="S628" s="33" t="str">
        <f>IF(M628="","",IF(AND(M628&lt;&gt;'Tabelas auxiliares'!$B$240,M628&lt;&gt;'Tabelas auxiliares'!$B$241,M628&lt;&gt;'Tabelas auxiliares'!$C$240,M628&lt;&gt;'Tabelas auxiliares'!$C$241,M628&lt;&gt;'Tabelas auxiliares'!$D$240,M628&lt;&gt;'Tabelas auxiliares'!$D$241),"FOLHA DE PESSOAL",IF(R628='Tabelas auxiliares'!$A$241,"CUSTEIO",IF(R628='Tabelas auxiliares'!$A$240,"INVESTIMENTO","ERRO - VERIFICAR"))))</f>
        <v/>
      </c>
      <c r="T628" s="46" t="str">
        <f t="shared" si="19"/>
        <v/>
      </c>
    </row>
    <row r="629" spans="18:20" x14ac:dyDescent="0.25">
      <c r="R629" s="33" t="str">
        <f t="shared" si="18"/>
        <v/>
      </c>
      <c r="S629" s="33" t="str">
        <f>IF(M629="","",IF(AND(M629&lt;&gt;'Tabelas auxiliares'!$B$240,M629&lt;&gt;'Tabelas auxiliares'!$B$241,M629&lt;&gt;'Tabelas auxiliares'!$C$240,M629&lt;&gt;'Tabelas auxiliares'!$C$241,M629&lt;&gt;'Tabelas auxiliares'!$D$240,M629&lt;&gt;'Tabelas auxiliares'!$D$241),"FOLHA DE PESSOAL",IF(R629='Tabelas auxiliares'!$A$241,"CUSTEIO",IF(R629='Tabelas auxiliares'!$A$240,"INVESTIMENTO","ERRO - VERIFICAR"))))</f>
        <v/>
      </c>
      <c r="T629" s="46" t="str">
        <f t="shared" si="19"/>
        <v/>
      </c>
    </row>
    <row r="630" spans="18:20" x14ac:dyDescent="0.25">
      <c r="R630" s="33" t="str">
        <f t="shared" si="18"/>
        <v/>
      </c>
      <c r="S630" s="33" t="str">
        <f>IF(M630="","",IF(AND(M630&lt;&gt;'Tabelas auxiliares'!$B$240,M630&lt;&gt;'Tabelas auxiliares'!$B$241,M630&lt;&gt;'Tabelas auxiliares'!$C$240,M630&lt;&gt;'Tabelas auxiliares'!$C$241,M630&lt;&gt;'Tabelas auxiliares'!$D$240,M630&lt;&gt;'Tabelas auxiliares'!$D$241),"FOLHA DE PESSOAL",IF(R630='Tabelas auxiliares'!$A$241,"CUSTEIO",IF(R630='Tabelas auxiliares'!$A$240,"INVESTIMENTO","ERRO - VERIFICAR"))))</f>
        <v/>
      </c>
      <c r="T630" s="46" t="str">
        <f t="shared" si="19"/>
        <v/>
      </c>
    </row>
    <row r="631" spans="18:20" x14ac:dyDescent="0.25">
      <c r="R631" s="33" t="str">
        <f t="shared" si="18"/>
        <v/>
      </c>
      <c r="S631" s="33" t="str">
        <f>IF(M631="","",IF(AND(M631&lt;&gt;'Tabelas auxiliares'!$B$240,M631&lt;&gt;'Tabelas auxiliares'!$B$241,M631&lt;&gt;'Tabelas auxiliares'!$C$240,M631&lt;&gt;'Tabelas auxiliares'!$C$241,M631&lt;&gt;'Tabelas auxiliares'!$D$240,M631&lt;&gt;'Tabelas auxiliares'!$D$241),"FOLHA DE PESSOAL",IF(R631='Tabelas auxiliares'!$A$241,"CUSTEIO",IF(R631='Tabelas auxiliares'!$A$240,"INVESTIMENTO","ERRO - VERIFICAR"))))</f>
        <v/>
      </c>
      <c r="T631" s="46" t="str">
        <f t="shared" si="19"/>
        <v/>
      </c>
    </row>
    <row r="632" spans="18:20" x14ac:dyDescent="0.25">
      <c r="R632" s="33" t="str">
        <f t="shared" si="18"/>
        <v/>
      </c>
      <c r="S632" s="33" t="str">
        <f>IF(M632="","",IF(AND(M632&lt;&gt;'Tabelas auxiliares'!$B$240,M632&lt;&gt;'Tabelas auxiliares'!$B$241,M632&lt;&gt;'Tabelas auxiliares'!$C$240,M632&lt;&gt;'Tabelas auxiliares'!$C$241,M632&lt;&gt;'Tabelas auxiliares'!$D$240,M632&lt;&gt;'Tabelas auxiliares'!$D$241),"FOLHA DE PESSOAL",IF(R632='Tabelas auxiliares'!$A$241,"CUSTEIO",IF(R632='Tabelas auxiliares'!$A$240,"INVESTIMENTO","ERRO - VERIFICAR"))))</f>
        <v/>
      </c>
      <c r="T632" s="46" t="str">
        <f t="shared" si="19"/>
        <v/>
      </c>
    </row>
    <row r="633" spans="18:20" x14ac:dyDescent="0.25">
      <c r="R633" s="33" t="str">
        <f t="shared" si="18"/>
        <v/>
      </c>
      <c r="S633" s="33" t="str">
        <f>IF(M633="","",IF(AND(M633&lt;&gt;'Tabelas auxiliares'!$B$240,M633&lt;&gt;'Tabelas auxiliares'!$B$241,M633&lt;&gt;'Tabelas auxiliares'!$C$240,M633&lt;&gt;'Tabelas auxiliares'!$C$241,M633&lt;&gt;'Tabelas auxiliares'!$D$240,M633&lt;&gt;'Tabelas auxiliares'!$D$241),"FOLHA DE PESSOAL",IF(R633='Tabelas auxiliares'!$A$241,"CUSTEIO",IF(R633='Tabelas auxiliares'!$A$240,"INVESTIMENTO","ERRO - VERIFICAR"))))</f>
        <v/>
      </c>
      <c r="T633" s="46" t="str">
        <f t="shared" si="19"/>
        <v/>
      </c>
    </row>
    <row r="634" spans="18:20" x14ac:dyDescent="0.25">
      <c r="R634" s="33" t="str">
        <f t="shared" si="18"/>
        <v/>
      </c>
      <c r="S634" s="33" t="str">
        <f>IF(M634="","",IF(AND(M634&lt;&gt;'Tabelas auxiliares'!$B$240,M634&lt;&gt;'Tabelas auxiliares'!$B$241,M634&lt;&gt;'Tabelas auxiliares'!$C$240,M634&lt;&gt;'Tabelas auxiliares'!$C$241,M634&lt;&gt;'Tabelas auxiliares'!$D$240,M634&lt;&gt;'Tabelas auxiliares'!$D$241),"FOLHA DE PESSOAL",IF(R634='Tabelas auxiliares'!$A$241,"CUSTEIO",IF(R634='Tabelas auxiliares'!$A$240,"INVESTIMENTO","ERRO - VERIFICAR"))))</f>
        <v/>
      </c>
      <c r="T634" s="46" t="str">
        <f t="shared" si="19"/>
        <v/>
      </c>
    </row>
    <row r="635" spans="18:20" x14ac:dyDescent="0.25">
      <c r="R635" s="33" t="str">
        <f t="shared" si="18"/>
        <v/>
      </c>
      <c r="S635" s="33" t="str">
        <f>IF(M635="","",IF(AND(M635&lt;&gt;'Tabelas auxiliares'!$B$240,M635&lt;&gt;'Tabelas auxiliares'!$B$241,M635&lt;&gt;'Tabelas auxiliares'!$C$240,M635&lt;&gt;'Tabelas auxiliares'!$C$241,M635&lt;&gt;'Tabelas auxiliares'!$D$240,M635&lt;&gt;'Tabelas auxiliares'!$D$241),"FOLHA DE PESSOAL",IF(R635='Tabelas auxiliares'!$A$241,"CUSTEIO",IF(R635='Tabelas auxiliares'!$A$240,"INVESTIMENTO","ERRO - VERIFICAR"))))</f>
        <v/>
      </c>
      <c r="T635" s="46" t="str">
        <f t="shared" si="19"/>
        <v/>
      </c>
    </row>
    <row r="636" spans="18:20" x14ac:dyDescent="0.25">
      <c r="R636" s="33" t="str">
        <f t="shared" si="18"/>
        <v/>
      </c>
      <c r="S636" s="33" t="str">
        <f>IF(M636="","",IF(AND(M636&lt;&gt;'Tabelas auxiliares'!$B$240,M636&lt;&gt;'Tabelas auxiliares'!$B$241,M636&lt;&gt;'Tabelas auxiliares'!$C$240,M636&lt;&gt;'Tabelas auxiliares'!$C$241,M636&lt;&gt;'Tabelas auxiliares'!$D$240,M636&lt;&gt;'Tabelas auxiliares'!$D$241),"FOLHA DE PESSOAL",IF(R636='Tabelas auxiliares'!$A$241,"CUSTEIO",IF(R636='Tabelas auxiliares'!$A$240,"INVESTIMENTO","ERRO - VERIFICAR"))))</f>
        <v/>
      </c>
      <c r="T636" s="46" t="str">
        <f t="shared" si="19"/>
        <v/>
      </c>
    </row>
    <row r="637" spans="18:20" x14ac:dyDescent="0.25">
      <c r="R637" s="33" t="str">
        <f t="shared" si="18"/>
        <v/>
      </c>
      <c r="S637" s="33" t="str">
        <f>IF(M637="","",IF(AND(M637&lt;&gt;'Tabelas auxiliares'!$B$240,M637&lt;&gt;'Tabelas auxiliares'!$B$241,M637&lt;&gt;'Tabelas auxiliares'!$C$240,M637&lt;&gt;'Tabelas auxiliares'!$C$241,M637&lt;&gt;'Tabelas auxiliares'!$D$240,M637&lt;&gt;'Tabelas auxiliares'!$D$241),"FOLHA DE PESSOAL",IF(R637='Tabelas auxiliares'!$A$241,"CUSTEIO",IF(R637='Tabelas auxiliares'!$A$240,"INVESTIMENTO","ERRO - VERIFICAR"))))</f>
        <v/>
      </c>
      <c r="T637" s="46" t="str">
        <f t="shared" si="19"/>
        <v/>
      </c>
    </row>
    <row r="638" spans="18:20" x14ac:dyDescent="0.25">
      <c r="R638" s="33" t="str">
        <f t="shared" si="18"/>
        <v/>
      </c>
      <c r="S638" s="33" t="str">
        <f>IF(M638="","",IF(AND(M638&lt;&gt;'Tabelas auxiliares'!$B$240,M638&lt;&gt;'Tabelas auxiliares'!$B$241,M638&lt;&gt;'Tabelas auxiliares'!$C$240,M638&lt;&gt;'Tabelas auxiliares'!$C$241,M638&lt;&gt;'Tabelas auxiliares'!$D$240,M638&lt;&gt;'Tabelas auxiliares'!$D$241),"FOLHA DE PESSOAL",IF(R638='Tabelas auxiliares'!$A$241,"CUSTEIO",IF(R638='Tabelas auxiliares'!$A$240,"INVESTIMENTO","ERRO - VERIFICAR"))))</f>
        <v/>
      </c>
      <c r="T638" s="46" t="str">
        <f t="shared" si="19"/>
        <v/>
      </c>
    </row>
    <row r="639" spans="18:20" x14ac:dyDescent="0.25">
      <c r="R639" s="33" t="str">
        <f t="shared" si="18"/>
        <v/>
      </c>
      <c r="S639" s="33" t="str">
        <f>IF(M639="","",IF(AND(M639&lt;&gt;'Tabelas auxiliares'!$B$240,M639&lt;&gt;'Tabelas auxiliares'!$B$241,M639&lt;&gt;'Tabelas auxiliares'!$C$240,M639&lt;&gt;'Tabelas auxiliares'!$C$241,M639&lt;&gt;'Tabelas auxiliares'!$D$240,M639&lt;&gt;'Tabelas auxiliares'!$D$241),"FOLHA DE PESSOAL",IF(R639='Tabelas auxiliares'!$A$241,"CUSTEIO",IF(R639='Tabelas auxiliares'!$A$240,"INVESTIMENTO","ERRO - VERIFICAR"))))</f>
        <v/>
      </c>
      <c r="T639" s="46" t="str">
        <f t="shared" si="19"/>
        <v/>
      </c>
    </row>
    <row r="640" spans="18:20" x14ac:dyDescent="0.25">
      <c r="R640" s="33" t="str">
        <f t="shared" si="18"/>
        <v/>
      </c>
      <c r="S640" s="33" t="str">
        <f>IF(M640="","",IF(AND(M640&lt;&gt;'Tabelas auxiliares'!$B$240,M640&lt;&gt;'Tabelas auxiliares'!$B$241,M640&lt;&gt;'Tabelas auxiliares'!$C$240,M640&lt;&gt;'Tabelas auxiliares'!$C$241,M640&lt;&gt;'Tabelas auxiliares'!$D$240,M640&lt;&gt;'Tabelas auxiliares'!$D$241),"FOLHA DE PESSOAL",IF(R640='Tabelas auxiliares'!$A$241,"CUSTEIO",IF(R640='Tabelas auxiliares'!$A$240,"INVESTIMENTO","ERRO - VERIFICAR"))))</f>
        <v/>
      </c>
      <c r="T640" s="46" t="str">
        <f t="shared" si="19"/>
        <v/>
      </c>
    </row>
    <row r="641" spans="18:20" x14ac:dyDescent="0.25">
      <c r="R641" s="33" t="str">
        <f t="shared" si="18"/>
        <v/>
      </c>
      <c r="S641" s="33" t="str">
        <f>IF(M641="","",IF(AND(M641&lt;&gt;'Tabelas auxiliares'!$B$240,M641&lt;&gt;'Tabelas auxiliares'!$B$241,M641&lt;&gt;'Tabelas auxiliares'!$C$240,M641&lt;&gt;'Tabelas auxiliares'!$C$241,M641&lt;&gt;'Tabelas auxiliares'!$D$240,M641&lt;&gt;'Tabelas auxiliares'!$D$241),"FOLHA DE PESSOAL",IF(R641='Tabelas auxiliares'!$A$241,"CUSTEIO",IF(R641='Tabelas auxiliares'!$A$240,"INVESTIMENTO","ERRO - VERIFICAR"))))</f>
        <v/>
      </c>
      <c r="T641" s="46" t="str">
        <f t="shared" si="19"/>
        <v/>
      </c>
    </row>
    <row r="642" spans="18:20" x14ac:dyDescent="0.25">
      <c r="R642" s="33" t="str">
        <f t="shared" si="18"/>
        <v/>
      </c>
      <c r="S642" s="33" t="str">
        <f>IF(M642="","",IF(AND(M642&lt;&gt;'Tabelas auxiliares'!$B$240,M642&lt;&gt;'Tabelas auxiliares'!$B$241,M642&lt;&gt;'Tabelas auxiliares'!$C$240,M642&lt;&gt;'Tabelas auxiliares'!$C$241,M642&lt;&gt;'Tabelas auxiliares'!$D$240,M642&lt;&gt;'Tabelas auxiliares'!$D$241),"FOLHA DE PESSOAL",IF(R642='Tabelas auxiliares'!$A$241,"CUSTEIO",IF(R642='Tabelas auxiliares'!$A$240,"INVESTIMENTO","ERRO - VERIFICAR"))))</f>
        <v/>
      </c>
      <c r="T642" s="46" t="str">
        <f t="shared" si="19"/>
        <v/>
      </c>
    </row>
    <row r="643" spans="18:20" x14ac:dyDescent="0.25">
      <c r="R643" s="33" t="str">
        <f t="shared" si="18"/>
        <v/>
      </c>
      <c r="S643" s="33" t="str">
        <f>IF(M643="","",IF(AND(M643&lt;&gt;'Tabelas auxiliares'!$B$240,M643&lt;&gt;'Tabelas auxiliares'!$B$241,M643&lt;&gt;'Tabelas auxiliares'!$C$240,M643&lt;&gt;'Tabelas auxiliares'!$C$241,M643&lt;&gt;'Tabelas auxiliares'!$D$240,M643&lt;&gt;'Tabelas auxiliares'!$D$241),"FOLHA DE PESSOAL",IF(R643='Tabelas auxiliares'!$A$241,"CUSTEIO",IF(R643='Tabelas auxiliares'!$A$240,"INVESTIMENTO","ERRO - VERIFICAR"))))</f>
        <v/>
      </c>
      <c r="T643" s="46" t="str">
        <f t="shared" si="19"/>
        <v/>
      </c>
    </row>
    <row r="644" spans="18:20" x14ac:dyDescent="0.25">
      <c r="R644" s="33" t="str">
        <f t="shared" ref="R644:R707" si="20">LEFT(O644,1)</f>
        <v/>
      </c>
      <c r="S644" s="33" t="str">
        <f>IF(M644="","",IF(AND(M644&lt;&gt;'Tabelas auxiliares'!$B$240,M644&lt;&gt;'Tabelas auxiliares'!$B$241,M644&lt;&gt;'Tabelas auxiliares'!$C$240,M644&lt;&gt;'Tabelas auxiliares'!$C$241,M644&lt;&gt;'Tabelas auxiliares'!$D$240,M644&lt;&gt;'Tabelas auxiliares'!$D$241),"FOLHA DE PESSOAL",IF(R644='Tabelas auxiliares'!$A$241,"CUSTEIO",IF(R644='Tabelas auxiliares'!$A$240,"INVESTIMENTO","ERRO - VERIFICAR"))))</f>
        <v/>
      </c>
      <c r="T644" s="46" t="str">
        <f t="shared" ref="T644:T707" si="21">IF(SUM(U644:Y644)=0,"",SUM(U644:Y644))</f>
        <v/>
      </c>
    </row>
    <row r="645" spans="18:20" x14ac:dyDescent="0.25">
      <c r="R645" s="33" t="str">
        <f t="shared" si="20"/>
        <v/>
      </c>
      <c r="S645" s="33" t="str">
        <f>IF(M645="","",IF(AND(M645&lt;&gt;'Tabelas auxiliares'!$B$240,M645&lt;&gt;'Tabelas auxiliares'!$B$241,M645&lt;&gt;'Tabelas auxiliares'!$C$240,M645&lt;&gt;'Tabelas auxiliares'!$C$241,M645&lt;&gt;'Tabelas auxiliares'!$D$240,M645&lt;&gt;'Tabelas auxiliares'!$D$241),"FOLHA DE PESSOAL",IF(R645='Tabelas auxiliares'!$A$241,"CUSTEIO",IF(R645='Tabelas auxiliares'!$A$240,"INVESTIMENTO","ERRO - VERIFICAR"))))</f>
        <v/>
      </c>
      <c r="T645" s="46" t="str">
        <f t="shared" si="21"/>
        <v/>
      </c>
    </row>
    <row r="646" spans="18:20" x14ac:dyDescent="0.25">
      <c r="R646" s="33" t="str">
        <f t="shared" si="20"/>
        <v/>
      </c>
      <c r="S646" s="33" t="str">
        <f>IF(M646="","",IF(AND(M646&lt;&gt;'Tabelas auxiliares'!$B$240,M646&lt;&gt;'Tabelas auxiliares'!$B$241,M646&lt;&gt;'Tabelas auxiliares'!$C$240,M646&lt;&gt;'Tabelas auxiliares'!$C$241,M646&lt;&gt;'Tabelas auxiliares'!$D$240,M646&lt;&gt;'Tabelas auxiliares'!$D$241),"FOLHA DE PESSOAL",IF(R646='Tabelas auxiliares'!$A$241,"CUSTEIO",IF(R646='Tabelas auxiliares'!$A$240,"INVESTIMENTO","ERRO - VERIFICAR"))))</f>
        <v/>
      </c>
      <c r="T646" s="46" t="str">
        <f t="shared" si="21"/>
        <v/>
      </c>
    </row>
    <row r="647" spans="18:20" x14ac:dyDescent="0.25">
      <c r="R647" s="33" t="str">
        <f t="shared" si="20"/>
        <v/>
      </c>
      <c r="S647" s="33" t="str">
        <f>IF(M647="","",IF(AND(M647&lt;&gt;'Tabelas auxiliares'!$B$240,M647&lt;&gt;'Tabelas auxiliares'!$B$241,M647&lt;&gt;'Tabelas auxiliares'!$C$240,M647&lt;&gt;'Tabelas auxiliares'!$C$241,M647&lt;&gt;'Tabelas auxiliares'!$D$240,M647&lt;&gt;'Tabelas auxiliares'!$D$241),"FOLHA DE PESSOAL",IF(R647='Tabelas auxiliares'!$A$241,"CUSTEIO",IF(R647='Tabelas auxiliares'!$A$240,"INVESTIMENTO","ERRO - VERIFICAR"))))</f>
        <v/>
      </c>
      <c r="T647" s="46" t="str">
        <f t="shared" si="21"/>
        <v/>
      </c>
    </row>
    <row r="648" spans="18:20" x14ac:dyDescent="0.25">
      <c r="R648" s="33" t="str">
        <f t="shared" si="20"/>
        <v/>
      </c>
      <c r="S648" s="33" t="str">
        <f>IF(M648="","",IF(AND(M648&lt;&gt;'Tabelas auxiliares'!$B$240,M648&lt;&gt;'Tabelas auxiliares'!$B$241,M648&lt;&gt;'Tabelas auxiliares'!$C$240,M648&lt;&gt;'Tabelas auxiliares'!$C$241,M648&lt;&gt;'Tabelas auxiliares'!$D$240,M648&lt;&gt;'Tabelas auxiliares'!$D$241),"FOLHA DE PESSOAL",IF(R648='Tabelas auxiliares'!$A$241,"CUSTEIO",IF(R648='Tabelas auxiliares'!$A$240,"INVESTIMENTO","ERRO - VERIFICAR"))))</f>
        <v/>
      </c>
      <c r="T648" s="46" t="str">
        <f t="shared" si="21"/>
        <v/>
      </c>
    </row>
    <row r="649" spans="18:20" x14ac:dyDescent="0.25">
      <c r="R649" s="33" t="str">
        <f t="shared" si="20"/>
        <v/>
      </c>
      <c r="S649" s="33" t="str">
        <f>IF(M649="","",IF(AND(M649&lt;&gt;'Tabelas auxiliares'!$B$240,M649&lt;&gt;'Tabelas auxiliares'!$B$241,M649&lt;&gt;'Tabelas auxiliares'!$C$240,M649&lt;&gt;'Tabelas auxiliares'!$C$241,M649&lt;&gt;'Tabelas auxiliares'!$D$240,M649&lt;&gt;'Tabelas auxiliares'!$D$241),"FOLHA DE PESSOAL",IF(R649='Tabelas auxiliares'!$A$241,"CUSTEIO",IF(R649='Tabelas auxiliares'!$A$240,"INVESTIMENTO","ERRO - VERIFICAR"))))</f>
        <v/>
      </c>
      <c r="T649" s="46" t="str">
        <f t="shared" si="21"/>
        <v/>
      </c>
    </row>
    <row r="650" spans="18:20" x14ac:dyDescent="0.25">
      <c r="R650" s="33" t="str">
        <f t="shared" si="20"/>
        <v/>
      </c>
      <c r="S650" s="33" t="str">
        <f>IF(M650="","",IF(AND(M650&lt;&gt;'Tabelas auxiliares'!$B$240,M650&lt;&gt;'Tabelas auxiliares'!$B$241,M650&lt;&gt;'Tabelas auxiliares'!$C$240,M650&lt;&gt;'Tabelas auxiliares'!$C$241,M650&lt;&gt;'Tabelas auxiliares'!$D$240,M650&lt;&gt;'Tabelas auxiliares'!$D$241),"FOLHA DE PESSOAL",IF(R650='Tabelas auxiliares'!$A$241,"CUSTEIO",IF(R650='Tabelas auxiliares'!$A$240,"INVESTIMENTO","ERRO - VERIFICAR"))))</f>
        <v/>
      </c>
      <c r="T650" s="46" t="str">
        <f t="shared" si="21"/>
        <v/>
      </c>
    </row>
    <row r="651" spans="18:20" x14ac:dyDescent="0.25">
      <c r="R651" s="33" t="str">
        <f t="shared" si="20"/>
        <v/>
      </c>
      <c r="S651" s="33" t="str">
        <f>IF(M651="","",IF(AND(M651&lt;&gt;'Tabelas auxiliares'!$B$240,M651&lt;&gt;'Tabelas auxiliares'!$B$241,M651&lt;&gt;'Tabelas auxiliares'!$C$240,M651&lt;&gt;'Tabelas auxiliares'!$C$241,M651&lt;&gt;'Tabelas auxiliares'!$D$240,M651&lt;&gt;'Tabelas auxiliares'!$D$241),"FOLHA DE PESSOAL",IF(R651='Tabelas auxiliares'!$A$241,"CUSTEIO",IF(R651='Tabelas auxiliares'!$A$240,"INVESTIMENTO","ERRO - VERIFICAR"))))</f>
        <v/>
      </c>
      <c r="T651" s="46" t="str">
        <f t="shared" si="21"/>
        <v/>
      </c>
    </row>
    <row r="652" spans="18:20" x14ac:dyDescent="0.25">
      <c r="R652" s="33" t="str">
        <f t="shared" si="20"/>
        <v/>
      </c>
      <c r="S652" s="33" t="str">
        <f>IF(M652="","",IF(AND(M652&lt;&gt;'Tabelas auxiliares'!$B$240,M652&lt;&gt;'Tabelas auxiliares'!$B$241,M652&lt;&gt;'Tabelas auxiliares'!$C$240,M652&lt;&gt;'Tabelas auxiliares'!$C$241,M652&lt;&gt;'Tabelas auxiliares'!$D$240,M652&lt;&gt;'Tabelas auxiliares'!$D$241),"FOLHA DE PESSOAL",IF(R652='Tabelas auxiliares'!$A$241,"CUSTEIO",IF(R652='Tabelas auxiliares'!$A$240,"INVESTIMENTO","ERRO - VERIFICAR"))))</f>
        <v/>
      </c>
      <c r="T652" s="46" t="str">
        <f t="shared" si="21"/>
        <v/>
      </c>
    </row>
    <row r="653" spans="18:20" x14ac:dyDescent="0.25">
      <c r="R653" s="33" t="str">
        <f t="shared" si="20"/>
        <v/>
      </c>
      <c r="S653" s="33" t="str">
        <f>IF(M653="","",IF(AND(M653&lt;&gt;'Tabelas auxiliares'!$B$240,M653&lt;&gt;'Tabelas auxiliares'!$B$241,M653&lt;&gt;'Tabelas auxiliares'!$C$240,M653&lt;&gt;'Tabelas auxiliares'!$C$241,M653&lt;&gt;'Tabelas auxiliares'!$D$240,M653&lt;&gt;'Tabelas auxiliares'!$D$241),"FOLHA DE PESSOAL",IF(R653='Tabelas auxiliares'!$A$241,"CUSTEIO",IF(R653='Tabelas auxiliares'!$A$240,"INVESTIMENTO","ERRO - VERIFICAR"))))</f>
        <v/>
      </c>
      <c r="T653" s="46" t="str">
        <f t="shared" si="21"/>
        <v/>
      </c>
    </row>
    <row r="654" spans="18:20" x14ac:dyDescent="0.25">
      <c r="R654" s="33" t="str">
        <f t="shared" si="20"/>
        <v/>
      </c>
      <c r="S654" s="33" t="str">
        <f>IF(M654="","",IF(AND(M654&lt;&gt;'Tabelas auxiliares'!$B$240,M654&lt;&gt;'Tabelas auxiliares'!$B$241,M654&lt;&gt;'Tabelas auxiliares'!$C$240,M654&lt;&gt;'Tabelas auxiliares'!$C$241,M654&lt;&gt;'Tabelas auxiliares'!$D$240,M654&lt;&gt;'Tabelas auxiliares'!$D$241),"FOLHA DE PESSOAL",IF(R654='Tabelas auxiliares'!$A$241,"CUSTEIO",IF(R654='Tabelas auxiliares'!$A$240,"INVESTIMENTO","ERRO - VERIFICAR"))))</f>
        <v/>
      </c>
      <c r="T654" s="46" t="str">
        <f t="shared" si="21"/>
        <v/>
      </c>
    </row>
    <row r="655" spans="18:20" x14ac:dyDescent="0.25">
      <c r="R655" s="33" t="str">
        <f t="shared" si="20"/>
        <v/>
      </c>
      <c r="S655" s="33" t="str">
        <f>IF(M655="","",IF(AND(M655&lt;&gt;'Tabelas auxiliares'!$B$240,M655&lt;&gt;'Tabelas auxiliares'!$B$241,M655&lt;&gt;'Tabelas auxiliares'!$C$240,M655&lt;&gt;'Tabelas auxiliares'!$C$241,M655&lt;&gt;'Tabelas auxiliares'!$D$240,M655&lt;&gt;'Tabelas auxiliares'!$D$241),"FOLHA DE PESSOAL",IF(R655='Tabelas auxiliares'!$A$241,"CUSTEIO",IF(R655='Tabelas auxiliares'!$A$240,"INVESTIMENTO","ERRO - VERIFICAR"))))</f>
        <v/>
      </c>
      <c r="T655" s="46" t="str">
        <f t="shared" si="21"/>
        <v/>
      </c>
    </row>
    <row r="656" spans="18:20" x14ac:dyDescent="0.25">
      <c r="R656" s="33" t="str">
        <f t="shared" si="20"/>
        <v/>
      </c>
      <c r="S656" s="33" t="str">
        <f>IF(M656="","",IF(AND(M656&lt;&gt;'Tabelas auxiliares'!$B$240,M656&lt;&gt;'Tabelas auxiliares'!$B$241,M656&lt;&gt;'Tabelas auxiliares'!$C$240,M656&lt;&gt;'Tabelas auxiliares'!$C$241,M656&lt;&gt;'Tabelas auxiliares'!$D$240,M656&lt;&gt;'Tabelas auxiliares'!$D$241),"FOLHA DE PESSOAL",IF(R656='Tabelas auxiliares'!$A$241,"CUSTEIO",IF(R656='Tabelas auxiliares'!$A$240,"INVESTIMENTO","ERRO - VERIFICAR"))))</f>
        <v/>
      </c>
      <c r="T656" s="46" t="str">
        <f t="shared" si="21"/>
        <v/>
      </c>
    </row>
    <row r="657" spans="18:20" x14ac:dyDescent="0.25">
      <c r="R657" s="33" t="str">
        <f t="shared" si="20"/>
        <v/>
      </c>
      <c r="S657" s="33" t="str">
        <f>IF(M657="","",IF(AND(M657&lt;&gt;'Tabelas auxiliares'!$B$240,M657&lt;&gt;'Tabelas auxiliares'!$B$241,M657&lt;&gt;'Tabelas auxiliares'!$C$240,M657&lt;&gt;'Tabelas auxiliares'!$C$241,M657&lt;&gt;'Tabelas auxiliares'!$D$240,M657&lt;&gt;'Tabelas auxiliares'!$D$241),"FOLHA DE PESSOAL",IF(R657='Tabelas auxiliares'!$A$241,"CUSTEIO",IF(R657='Tabelas auxiliares'!$A$240,"INVESTIMENTO","ERRO - VERIFICAR"))))</f>
        <v/>
      </c>
      <c r="T657" s="46" t="str">
        <f t="shared" si="21"/>
        <v/>
      </c>
    </row>
    <row r="658" spans="18:20" x14ac:dyDescent="0.25">
      <c r="R658" s="33" t="str">
        <f t="shared" si="20"/>
        <v/>
      </c>
      <c r="S658" s="33" t="str">
        <f>IF(M658="","",IF(AND(M658&lt;&gt;'Tabelas auxiliares'!$B$240,M658&lt;&gt;'Tabelas auxiliares'!$B$241,M658&lt;&gt;'Tabelas auxiliares'!$C$240,M658&lt;&gt;'Tabelas auxiliares'!$C$241,M658&lt;&gt;'Tabelas auxiliares'!$D$240,M658&lt;&gt;'Tabelas auxiliares'!$D$241),"FOLHA DE PESSOAL",IF(R658='Tabelas auxiliares'!$A$241,"CUSTEIO",IF(R658='Tabelas auxiliares'!$A$240,"INVESTIMENTO","ERRO - VERIFICAR"))))</f>
        <v/>
      </c>
      <c r="T658" s="46" t="str">
        <f t="shared" si="21"/>
        <v/>
      </c>
    </row>
    <row r="659" spans="18:20" x14ac:dyDescent="0.25">
      <c r="R659" s="33" t="str">
        <f t="shared" si="20"/>
        <v/>
      </c>
      <c r="S659" s="33" t="str">
        <f>IF(M659="","",IF(AND(M659&lt;&gt;'Tabelas auxiliares'!$B$240,M659&lt;&gt;'Tabelas auxiliares'!$B$241,M659&lt;&gt;'Tabelas auxiliares'!$C$240,M659&lt;&gt;'Tabelas auxiliares'!$C$241,M659&lt;&gt;'Tabelas auxiliares'!$D$240,M659&lt;&gt;'Tabelas auxiliares'!$D$241),"FOLHA DE PESSOAL",IF(R659='Tabelas auxiliares'!$A$241,"CUSTEIO",IF(R659='Tabelas auxiliares'!$A$240,"INVESTIMENTO","ERRO - VERIFICAR"))))</f>
        <v/>
      </c>
      <c r="T659" s="46" t="str">
        <f t="shared" si="21"/>
        <v/>
      </c>
    </row>
    <row r="660" spans="18:20" x14ac:dyDescent="0.25">
      <c r="R660" s="33" t="str">
        <f t="shared" si="20"/>
        <v/>
      </c>
      <c r="S660" s="33" t="str">
        <f>IF(M660="","",IF(AND(M660&lt;&gt;'Tabelas auxiliares'!$B$240,M660&lt;&gt;'Tabelas auxiliares'!$B$241,M660&lt;&gt;'Tabelas auxiliares'!$C$240,M660&lt;&gt;'Tabelas auxiliares'!$C$241,M660&lt;&gt;'Tabelas auxiliares'!$D$240,M660&lt;&gt;'Tabelas auxiliares'!$D$241),"FOLHA DE PESSOAL",IF(R660='Tabelas auxiliares'!$A$241,"CUSTEIO",IF(R660='Tabelas auxiliares'!$A$240,"INVESTIMENTO","ERRO - VERIFICAR"))))</f>
        <v/>
      </c>
      <c r="T660" s="46" t="str">
        <f t="shared" si="21"/>
        <v/>
      </c>
    </row>
    <row r="661" spans="18:20" x14ac:dyDescent="0.25">
      <c r="R661" s="33" t="str">
        <f t="shared" si="20"/>
        <v/>
      </c>
      <c r="S661" s="33" t="str">
        <f>IF(M661="","",IF(AND(M661&lt;&gt;'Tabelas auxiliares'!$B$240,M661&lt;&gt;'Tabelas auxiliares'!$B$241,M661&lt;&gt;'Tabelas auxiliares'!$C$240,M661&lt;&gt;'Tabelas auxiliares'!$C$241,M661&lt;&gt;'Tabelas auxiliares'!$D$240,M661&lt;&gt;'Tabelas auxiliares'!$D$241),"FOLHA DE PESSOAL",IF(R661='Tabelas auxiliares'!$A$241,"CUSTEIO",IF(R661='Tabelas auxiliares'!$A$240,"INVESTIMENTO","ERRO - VERIFICAR"))))</f>
        <v/>
      </c>
      <c r="T661" s="46" t="str">
        <f t="shared" si="21"/>
        <v/>
      </c>
    </row>
    <row r="662" spans="18:20" x14ac:dyDescent="0.25">
      <c r="R662" s="33" t="str">
        <f t="shared" si="20"/>
        <v/>
      </c>
      <c r="S662" s="33" t="str">
        <f>IF(M662="","",IF(AND(M662&lt;&gt;'Tabelas auxiliares'!$B$240,M662&lt;&gt;'Tabelas auxiliares'!$B$241,M662&lt;&gt;'Tabelas auxiliares'!$C$240,M662&lt;&gt;'Tabelas auxiliares'!$C$241,M662&lt;&gt;'Tabelas auxiliares'!$D$240,M662&lt;&gt;'Tabelas auxiliares'!$D$241),"FOLHA DE PESSOAL",IF(R662='Tabelas auxiliares'!$A$241,"CUSTEIO",IF(R662='Tabelas auxiliares'!$A$240,"INVESTIMENTO","ERRO - VERIFICAR"))))</f>
        <v/>
      </c>
      <c r="T662" s="46" t="str">
        <f t="shared" si="21"/>
        <v/>
      </c>
    </row>
    <row r="663" spans="18:20" x14ac:dyDescent="0.25">
      <c r="R663" s="33" t="str">
        <f t="shared" si="20"/>
        <v/>
      </c>
      <c r="S663" s="33" t="str">
        <f>IF(M663="","",IF(AND(M663&lt;&gt;'Tabelas auxiliares'!$B$240,M663&lt;&gt;'Tabelas auxiliares'!$B$241,M663&lt;&gt;'Tabelas auxiliares'!$C$240,M663&lt;&gt;'Tabelas auxiliares'!$C$241,M663&lt;&gt;'Tabelas auxiliares'!$D$240,M663&lt;&gt;'Tabelas auxiliares'!$D$241),"FOLHA DE PESSOAL",IF(R663='Tabelas auxiliares'!$A$241,"CUSTEIO",IF(R663='Tabelas auxiliares'!$A$240,"INVESTIMENTO","ERRO - VERIFICAR"))))</f>
        <v/>
      </c>
      <c r="T663" s="46" t="str">
        <f t="shared" si="21"/>
        <v/>
      </c>
    </row>
    <row r="664" spans="18:20" x14ac:dyDescent="0.25">
      <c r="R664" s="33" t="str">
        <f t="shared" si="20"/>
        <v/>
      </c>
      <c r="S664" s="33" t="str">
        <f>IF(M664="","",IF(AND(M664&lt;&gt;'Tabelas auxiliares'!$B$240,M664&lt;&gt;'Tabelas auxiliares'!$B$241,M664&lt;&gt;'Tabelas auxiliares'!$C$240,M664&lt;&gt;'Tabelas auxiliares'!$C$241,M664&lt;&gt;'Tabelas auxiliares'!$D$240,M664&lt;&gt;'Tabelas auxiliares'!$D$241),"FOLHA DE PESSOAL",IF(R664='Tabelas auxiliares'!$A$241,"CUSTEIO",IF(R664='Tabelas auxiliares'!$A$240,"INVESTIMENTO","ERRO - VERIFICAR"))))</f>
        <v/>
      </c>
      <c r="T664" s="46" t="str">
        <f t="shared" si="21"/>
        <v/>
      </c>
    </row>
    <row r="665" spans="18:20" x14ac:dyDescent="0.25">
      <c r="R665" s="33" t="str">
        <f t="shared" si="20"/>
        <v/>
      </c>
      <c r="S665" s="33" t="str">
        <f>IF(M665="","",IF(AND(M665&lt;&gt;'Tabelas auxiliares'!$B$240,M665&lt;&gt;'Tabelas auxiliares'!$B$241,M665&lt;&gt;'Tabelas auxiliares'!$C$240,M665&lt;&gt;'Tabelas auxiliares'!$C$241,M665&lt;&gt;'Tabelas auxiliares'!$D$240,M665&lt;&gt;'Tabelas auxiliares'!$D$241),"FOLHA DE PESSOAL",IF(R665='Tabelas auxiliares'!$A$241,"CUSTEIO",IF(R665='Tabelas auxiliares'!$A$240,"INVESTIMENTO","ERRO - VERIFICAR"))))</f>
        <v/>
      </c>
      <c r="T665" s="46" t="str">
        <f t="shared" si="21"/>
        <v/>
      </c>
    </row>
    <row r="666" spans="18:20" x14ac:dyDescent="0.25">
      <c r="R666" s="33" t="str">
        <f t="shared" si="20"/>
        <v/>
      </c>
      <c r="S666" s="33" t="str">
        <f>IF(M666="","",IF(AND(M666&lt;&gt;'Tabelas auxiliares'!$B$240,M666&lt;&gt;'Tabelas auxiliares'!$B$241,M666&lt;&gt;'Tabelas auxiliares'!$C$240,M666&lt;&gt;'Tabelas auxiliares'!$C$241,M666&lt;&gt;'Tabelas auxiliares'!$D$240,M666&lt;&gt;'Tabelas auxiliares'!$D$241),"FOLHA DE PESSOAL",IF(R666='Tabelas auxiliares'!$A$241,"CUSTEIO",IF(R666='Tabelas auxiliares'!$A$240,"INVESTIMENTO","ERRO - VERIFICAR"))))</f>
        <v/>
      </c>
      <c r="T666" s="46" t="str">
        <f t="shared" si="21"/>
        <v/>
      </c>
    </row>
    <row r="667" spans="18:20" x14ac:dyDescent="0.25">
      <c r="R667" s="33" t="str">
        <f t="shared" si="20"/>
        <v/>
      </c>
      <c r="S667" s="33" t="str">
        <f>IF(M667="","",IF(AND(M667&lt;&gt;'Tabelas auxiliares'!$B$240,M667&lt;&gt;'Tabelas auxiliares'!$B$241,M667&lt;&gt;'Tabelas auxiliares'!$C$240,M667&lt;&gt;'Tabelas auxiliares'!$C$241,M667&lt;&gt;'Tabelas auxiliares'!$D$240,M667&lt;&gt;'Tabelas auxiliares'!$D$241),"FOLHA DE PESSOAL",IF(R667='Tabelas auxiliares'!$A$241,"CUSTEIO",IF(R667='Tabelas auxiliares'!$A$240,"INVESTIMENTO","ERRO - VERIFICAR"))))</f>
        <v/>
      </c>
      <c r="T667" s="46" t="str">
        <f t="shared" si="21"/>
        <v/>
      </c>
    </row>
    <row r="668" spans="18:20" x14ac:dyDescent="0.25">
      <c r="R668" s="33" t="str">
        <f t="shared" si="20"/>
        <v/>
      </c>
      <c r="S668" s="33" t="str">
        <f>IF(M668="","",IF(AND(M668&lt;&gt;'Tabelas auxiliares'!$B$240,M668&lt;&gt;'Tabelas auxiliares'!$B$241,M668&lt;&gt;'Tabelas auxiliares'!$C$240,M668&lt;&gt;'Tabelas auxiliares'!$C$241,M668&lt;&gt;'Tabelas auxiliares'!$D$240,M668&lt;&gt;'Tabelas auxiliares'!$D$241),"FOLHA DE PESSOAL",IF(R668='Tabelas auxiliares'!$A$241,"CUSTEIO",IF(R668='Tabelas auxiliares'!$A$240,"INVESTIMENTO","ERRO - VERIFICAR"))))</f>
        <v/>
      </c>
      <c r="T668" s="46" t="str">
        <f t="shared" si="21"/>
        <v/>
      </c>
    </row>
    <row r="669" spans="18:20" x14ac:dyDescent="0.25">
      <c r="R669" s="33" t="str">
        <f t="shared" si="20"/>
        <v/>
      </c>
      <c r="S669" s="33" t="str">
        <f>IF(M669="","",IF(AND(M669&lt;&gt;'Tabelas auxiliares'!$B$240,M669&lt;&gt;'Tabelas auxiliares'!$B$241,M669&lt;&gt;'Tabelas auxiliares'!$C$240,M669&lt;&gt;'Tabelas auxiliares'!$C$241,M669&lt;&gt;'Tabelas auxiliares'!$D$240,M669&lt;&gt;'Tabelas auxiliares'!$D$241),"FOLHA DE PESSOAL",IF(R669='Tabelas auxiliares'!$A$241,"CUSTEIO",IF(R669='Tabelas auxiliares'!$A$240,"INVESTIMENTO","ERRO - VERIFICAR"))))</f>
        <v/>
      </c>
      <c r="T669" s="46" t="str">
        <f t="shared" si="21"/>
        <v/>
      </c>
    </row>
    <row r="670" spans="18:20" x14ac:dyDescent="0.25">
      <c r="R670" s="33" t="str">
        <f t="shared" si="20"/>
        <v/>
      </c>
      <c r="S670" s="33" t="str">
        <f>IF(M670="","",IF(AND(M670&lt;&gt;'Tabelas auxiliares'!$B$240,M670&lt;&gt;'Tabelas auxiliares'!$B$241,M670&lt;&gt;'Tabelas auxiliares'!$C$240,M670&lt;&gt;'Tabelas auxiliares'!$C$241,M670&lt;&gt;'Tabelas auxiliares'!$D$240,M670&lt;&gt;'Tabelas auxiliares'!$D$241),"FOLHA DE PESSOAL",IF(R670='Tabelas auxiliares'!$A$241,"CUSTEIO",IF(R670='Tabelas auxiliares'!$A$240,"INVESTIMENTO","ERRO - VERIFICAR"))))</f>
        <v/>
      </c>
      <c r="T670" s="46" t="str">
        <f t="shared" si="21"/>
        <v/>
      </c>
    </row>
    <row r="671" spans="18:20" x14ac:dyDescent="0.25">
      <c r="R671" s="33" t="str">
        <f t="shared" si="20"/>
        <v/>
      </c>
      <c r="S671" s="33" t="str">
        <f>IF(M671="","",IF(AND(M671&lt;&gt;'Tabelas auxiliares'!$B$240,M671&lt;&gt;'Tabelas auxiliares'!$B$241,M671&lt;&gt;'Tabelas auxiliares'!$C$240,M671&lt;&gt;'Tabelas auxiliares'!$C$241,M671&lt;&gt;'Tabelas auxiliares'!$D$240,M671&lt;&gt;'Tabelas auxiliares'!$D$241),"FOLHA DE PESSOAL",IF(R671='Tabelas auxiliares'!$A$241,"CUSTEIO",IF(R671='Tabelas auxiliares'!$A$240,"INVESTIMENTO","ERRO - VERIFICAR"))))</f>
        <v/>
      </c>
      <c r="T671" s="46" t="str">
        <f t="shared" si="21"/>
        <v/>
      </c>
    </row>
    <row r="672" spans="18:20" x14ac:dyDescent="0.25">
      <c r="R672" s="33" t="str">
        <f t="shared" si="20"/>
        <v/>
      </c>
      <c r="S672" s="33" t="str">
        <f>IF(M672="","",IF(AND(M672&lt;&gt;'Tabelas auxiliares'!$B$240,M672&lt;&gt;'Tabelas auxiliares'!$B$241,M672&lt;&gt;'Tabelas auxiliares'!$C$240,M672&lt;&gt;'Tabelas auxiliares'!$C$241,M672&lt;&gt;'Tabelas auxiliares'!$D$240,M672&lt;&gt;'Tabelas auxiliares'!$D$241),"FOLHA DE PESSOAL",IF(R672='Tabelas auxiliares'!$A$241,"CUSTEIO",IF(R672='Tabelas auxiliares'!$A$240,"INVESTIMENTO","ERRO - VERIFICAR"))))</f>
        <v/>
      </c>
      <c r="T672" s="46" t="str">
        <f t="shared" si="21"/>
        <v/>
      </c>
    </row>
    <row r="673" spans="18:20" x14ac:dyDescent="0.25">
      <c r="R673" s="33" t="str">
        <f t="shared" si="20"/>
        <v/>
      </c>
      <c r="S673" s="33" t="str">
        <f>IF(M673="","",IF(AND(M673&lt;&gt;'Tabelas auxiliares'!$B$240,M673&lt;&gt;'Tabelas auxiliares'!$B$241,M673&lt;&gt;'Tabelas auxiliares'!$C$240,M673&lt;&gt;'Tabelas auxiliares'!$C$241,M673&lt;&gt;'Tabelas auxiliares'!$D$240,M673&lt;&gt;'Tabelas auxiliares'!$D$241),"FOLHA DE PESSOAL",IF(R673='Tabelas auxiliares'!$A$241,"CUSTEIO",IF(R673='Tabelas auxiliares'!$A$240,"INVESTIMENTO","ERRO - VERIFICAR"))))</f>
        <v/>
      </c>
      <c r="T673" s="46" t="str">
        <f t="shared" si="21"/>
        <v/>
      </c>
    </row>
    <row r="674" spans="18:20" x14ac:dyDescent="0.25">
      <c r="R674" s="33" t="str">
        <f t="shared" si="20"/>
        <v/>
      </c>
      <c r="S674" s="33" t="str">
        <f>IF(M674="","",IF(AND(M674&lt;&gt;'Tabelas auxiliares'!$B$240,M674&lt;&gt;'Tabelas auxiliares'!$B$241,M674&lt;&gt;'Tabelas auxiliares'!$C$240,M674&lt;&gt;'Tabelas auxiliares'!$C$241,M674&lt;&gt;'Tabelas auxiliares'!$D$240,M674&lt;&gt;'Tabelas auxiliares'!$D$241),"FOLHA DE PESSOAL",IF(R674='Tabelas auxiliares'!$A$241,"CUSTEIO",IF(R674='Tabelas auxiliares'!$A$240,"INVESTIMENTO","ERRO - VERIFICAR"))))</f>
        <v/>
      </c>
      <c r="T674" s="46" t="str">
        <f t="shared" si="21"/>
        <v/>
      </c>
    </row>
    <row r="675" spans="18:20" x14ac:dyDescent="0.25">
      <c r="R675" s="33" t="str">
        <f t="shared" si="20"/>
        <v/>
      </c>
      <c r="S675" s="33" t="str">
        <f>IF(M675="","",IF(AND(M675&lt;&gt;'Tabelas auxiliares'!$B$240,M675&lt;&gt;'Tabelas auxiliares'!$B$241,M675&lt;&gt;'Tabelas auxiliares'!$C$240,M675&lt;&gt;'Tabelas auxiliares'!$C$241,M675&lt;&gt;'Tabelas auxiliares'!$D$240,M675&lt;&gt;'Tabelas auxiliares'!$D$241),"FOLHA DE PESSOAL",IF(R675='Tabelas auxiliares'!$A$241,"CUSTEIO",IF(R675='Tabelas auxiliares'!$A$240,"INVESTIMENTO","ERRO - VERIFICAR"))))</f>
        <v/>
      </c>
      <c r="T675" s="46" t="str">
        <f t="shared" si="21"/>
        <v/>
      </c>
    </row>
    <row r="676" spans="18:20" x14ac:dyDescent="0.25">
      <c r="R676" s="33" t="str">
        <f t="shared" si="20"/>
        <v/>
      </c>
      <c r="S676" s="33" t="str">
        <f>IF(M676="","",IF(AND(M676&lt;&gt;'Tabelas auxiliares'!$B$240,M676&lt;&gt;'Tabelas auxiliares'!$B$241,M676&lt;&gt;'Tabelas auxiliares'!$C$240,M676&lt;&gt;'Tabelas auxiliares'!$C$241,M676&lt;&gt;'Tabelas auxiliares'!$D$240,M676&lt;&gt;'Tabelas auxiliares'!$D$241),"FOLHA DE PESSOAL",IF(R676='Tabelas auxiliares'!$A$241,"CUSTEIO",IF(R676='Tabelas auxiliares'!$A$240,"INVESTIMENTO","ERRO - VERIFICAR"))))</f>
        <v/>
      </c>
      <c r="T676" s="46" t="str">
        <f t="shared" si="21"/>
        <v/>
      </c>
    </row>
    <row r="677" spans="18:20" x14ac:dyDescent="0.25">
      <c r="R677" s="33" t="str">
        <f t="shared" si="20"/>
        <v/>
      </c>
      <c r="S677" s="33" t="str">
        <f>IF(M677="","",IF(AND(M677&lt;&gt;'Tabelas auxiliares'!$B$240,M677&lt;&gt;'Tabelas auxiliares'!$B$241,M677&lt;&gt;'Tabelas auxiliares'!$C$240,M677&lt;&gt;'Tabelas auxiliares'!$C$241,M677&lt;&gt;'Tabelas auxiliares'!$D$240,M677&lt;&gt;'Tabelas auxiliares'!$D$241),"FOLHA DE PESSOAL",IF(R677='Tabelas auxiliares'!$A$241,"CUSTEIO",IF(R677='Tabelas auxiliares'!$A$240,"INVESTIMENTO","ERRO - VERIFICAR"))))</f>
        <v/>
      </c>
      <c r="T677" s="46" t="str">
        <f t="shared" si="21"/>
        <v/>
      </c>
    </row>
    <row r="678" spans="18:20" x14ac:dyDescent="0.25">
      <c r="R678" s="33" t="str">
        <f t="shared" si="20"/>
        <v/>
      </c>
      <c r="S678" s="33" t="str">
        <f>IF(M678="","",IF(AND(M678&lt;&gt;'Tabelas auxiliares'!$B$240,M678&lt;&gt;'Tabelas auxiliares'!$B$241,M678&lt;&gt;'Tabelas auxiliares'!$C$240,M678&lt;&gt;'Tabelas auxiliares'!$C$241,M678&lt;&gt;'Tabelas auxiliares'!$D$240,M678&lt;&gt;'Tabelas auxiliares'!$D$241),"FOLHA DE PESSOAL",IF(R678='Tabelas auxiliares'!$A$241,"CUSTEIO",IF(R678='Tabelas auxiliares'!$A$240,"INVESTIMENTO","ERRO - VERIFICAR"))))</f>
        <v/>
      </c>
      <c r="T678" s="46" t="str">
        <f t="shared" si="21"/>
        <v/>
      </c>
    </row>
    <row r="679" spans="18:20" x14ac:dyDescent="0.25">
      <c r="R679" s="33" t="str">
        <f t="shared" si="20"/>
        <v/>
      </c>
      <c r="S679" s="33" t="str">
        <f>IF(M679="","",IF(AND(M679&lt;&gt;'Tabelas auxiliares'!$B$240,M679&lt;&gt;'Tabelas auxiliares'!$B$241,M679&lt;&gt;'Tabelas auxiliares'!$C$240,M679&lt;&gt;'Tabelas auxiliares'!$C$241,M679&lt;&gt;'Tabelas auxiliares'!$D$240,M679&lt;&gt;'Tabelas auxiliares'!$D$241),"FOLHA DE PESSOAL",IF(R679='Tabelas auxiliares'!$A$241,"CUSTEIO",IF(R679='Tabelas auxiliares'!$A$240,"INVESTIMENTO","ERRO - VERIFICAR"))))</f>
        <v/>
      </c>
      <c r="T679" s="46" t="str">
        <f t="shared" si="21"/>
        <v/>
      </c>
    </row>
    <row r="680" spans="18:20" x14ac:dyDescent="0.25">
      <c r="R680" s="33" t="str">
        <f t="shared" si="20"/>
        <v/>
      </c>
      <c r="S680" s="33" t="str">
        <f>IF(M680="","",IF(AND(M680&lt;&gt;'Tabelas auxiliares'!$B$240,M680&lt;&gt;'Tabelas auxiliares'!$B$241,M680&lt;&gt;'Tabelas auxiliares'!$C$240,M680&lt;&gt;'Tabelas auxiliares'!$C$241,M680&lt;&gt;'Tabelas auxiliares'!$D$240,M680&lt;&gt;'Tabelas auxiliares'!$D$241),"FOLHA DE PESSOAL",IF(R680='Tabelas auxiliares'!$A$241,"CUSTEIO",IF(R680='Tabelas auxiliares'!$A$240,"INVESTIMENTO","ERRO - VERIFICAR"))))</f>
        <v/>
      </c>
      <c r="T680" s="46" t="str">
        <f t="shared" si="21"/>
        <v/>
      </c>
    </row>
    <row r="681" spans="18:20" x14ac:dyDescent="0.25">
      <c r="R681" s="33" t="str">
        <f t="shared" si="20"/>
        <v/>
      </c>
      <c r="S681" s="33" t="str">
        <f>IF(M681="","",IF(AND(M681&lt;&gt;'Tabelas auxiliares'!$B$240,M681&lt;&gt;'Tabelas auxiliares'!$B$241,M681&lt;&gt;'Tabelas auxiliares'!$C$240,M681&lt;&gt;'Tabelas auxiliares'!$C$241,M681&lt;&gt;'Tabelas auxiliares'!$D$240,M681&lt;&gt;'Tabelas auxiliares'!$D$241),"FOLHA DE PESSOAL",IF(R681='Tabelas auxiliares'!$A$241,"CUSTEIO",IF(R681='Tabelas auxiliares'!$A$240,"INVESTIMENTO","ERRO - VERIFICAR"))))</f>
        <v/>
      </c>
      <c r="T681" s="46" t="str">
        <f t="shared" si="21"/>
        <v/>
      </c>
    </row>
    <row r="682" spans="18:20" x14ac:dyDescent="0.25">
      <c r="R682" s="33" t="str">
        <f t="shared" si="20"/>
        <v/>
      </c>
      <c r="S682" s="33" t="str">
        <f>IF(M682="","",IF(AND(M682&lt;&gt;'Tabelas auxiliares'!$B$240,M682&lt;&gt;'Tabelas auxiliares'!$B$241,M682&lt;&gt;'Tabelas auxiliares'!$C$240,M682&lt;&gt;'Tabelas auxiliares'!$C$241,M682&lt;&gt;'Tabelas auxiliares'!$D$240,M682&lt;&gt;'Tabelas auxiliares'!$D$241),"FOLHA DE PESSOAL",IF(R682='Tabelas auxiliares'!$A$241,"CUSTEIO",IF(R682='Tabelas auxiliares'!$A$240,"INVESTIMENTO","ERRO - VERIFICAR"))))</f>
        <v/>
      </c>
      <c r="T682" s="46" t="str">
        <f t="shared" si="21"/>
        <v/>
      </c>
    </row>
    <row r="683" spans="18:20" x14ac:dyDescent="0.25">
      <c r="R683" s="33" t="str">
        <f t="shared" si="20"/>
        <v/>
      </c>
      <c r="S683" s="33" t="str">
        <f>IF(M683="","",IF(AND(M683&lt;&gt;'Tabelas auxiliares'!$B$240,M683&lt;&gt;'Tabelas auxiliares'!$B$241,M683&lt;&gt;'Tabelas auxiliares'!$C$240,M683&lt;&gt;'Tabelas auxiliares'!$C$241,M683&lt;&gt;'Tabelas auxiliares'!$D$240,M683&lt;&gt;'Tabelas auxiliares'!$D$241),"FOLHA DE PESSOAL",IF(R683='Tabelas auxiliares'!$A$241,"CUSTEIO",IF(R683='Tabelas auxiliares'!$A$240,"INVESTIMENTO","ERRO - VERIFICAR"))))</f>
        <v/>
      </c>
      <c r="T683" s="46" t="str">
        <f t="shared" si="21"/>
        <v/>
      </c>
    </row>
    <row r="684" spans="18:20" x14ac:dyDescent="0.25">
      <c r="R684" s="33" t="str">
        <f t="shared" si="20"/>
        <v/>
      </c>
      <c r="S684" s="33" t="str">
        <f>IF(M684="","",IF(AND(M684&lt;&gt;'Tabelas auxiliares'!$B$240,M684&lt;&gt;'Tabelas auxiliares'!$B$241,M684&lt;&gt;'Tabelas auxiliares'!$C$240,M684&lt;&gt;'Tabelas auxiliares'!$C$241,M684&lt;&gt;'Tabelas auxiliares'!$D$240,M684&lt;&gt;'Tabelas auxiliares'!$D$241),"FOLHA DE PESSOAL",IF(R684='Tabelas auxiliares'!$A$241,"CUSTEIO",IF(R684='Tabelas auxiliares'!$A$240,"INVESTIMENTO","ERRO - VERIFICAR"))))</f>
        <v/>
      </c>
      <c r="T684" s="46" t="str">
        <f t="shared" si="21"/>
        <v/>
      </c>
    </row>
    <row r="685" spans="18:20" x14ac:dyDescent="0.25">
      <c r="R685" s="33" t="str">
        <f t="shared" si="20"/>
        <v/>
      </c>
      <c r="S685" s="33" t="str">
        <f>IF(M685="","",IF(AND(M685&lt;&gt;'Tabelas auxiliares'!$B$240,M685&lt;&gt;'Tabelas auxiliares'!$B$241,M685&lt;&gt;'Tabelas auxiliares'!$C$240,M685&lt;&gt;'Tabelas auxiliares'!$C$241,M685&lt;&gt;'Tabelas auxiliares'!$D$240,M685&lt;&gt;'Tabelas auxiliares'!$D$241),"FOLHA DE PESSOAL",IF(R685='Tabelas auxiliares'!$A$241,"CUSTEIO",IF(R685='Tabelas auxiliares'!$A$240,"INVESTIMENTO","ERRO - VERIFICAR"))))</f>
        <v/>
      </c>
      <c r="T685" s="46" t="str">
        <f t="shared" si="21"/>
        <v/>
      </c>
    </row>
    <row r="686" spans="18:20" x14ac:dyDescent="0.25">
      <c r="R686" s="33" t="str">
        <f t="shared" si="20"/>
        <v/>
      </c>
      <c r="S686" s="33" t="str">
        <f>IF(M686="","",IF(AND(M686&lt;&gt;'Tabelas auxiliares'!$B$240,M686&lt;&gt;'Tabelas auxiliares'!$B$241,M686&lt;&gt;'Tabelas auxiliares'!$C$240,M686&lt;&gt;'Tabelas auxiliares'!$C$241,M686&lt;&gt;'Tabelas auxiliares'!$D$240,M686&lt;&gt;'Tabelas auxiliares'!$D$241),"FOLHA DE PESSOAL",IF(R686='Tabelas auxiliares'!$A$241,"CUSTEIO",IF(R686='Tabelas auxiliares'!$A$240,"INVESTIMENTO","ERRO - VERIFICAR"))))</f>
        <v/>
      </c>
      <c r="T686" s="46" t="str">
        <f t="shared" si="21"/>
        <v/>
      </c>
    </row>
    <row r="687" spans="18:20" x14ac:dyDescent="0.25">
      <c r="R687" s="33" t="str">
        <f t="shared" si="20"/>
        <v/>
      </c>
      <c r="S687" s="33" t="str">
        <f>IF(M687="","",IF(AND(M687&lt;&gt;'Tabelas auxiliares'!$B$240,M687&lt;&gt;'Tabelas auxiliares'!$B$241,M687&lt;&gt;'Tabelas auxiliares'!$C$240,M687&lt;&gt;'Tabelas auxiliares'!$C$241,M687&lt;&gt;'Tabelas auxiliares'!$D$240,M687&lt;&gt;'Tabelas auxiliares'!$D$241),"FOLHA DE PESSOAL",IF(R687='Tabelas auxiliares'!$A$241,"CUSTEIO",IF(R687='Tabelas auxiliares'!$A$240,"INVESTIMENTO","ERRO - VERIFICAR"))))</f>
        <v/>
      </c>
      <c r="T687" s="46" t="str">
        <f t="shared" si="21"/>
        <v/>
      </c>
    </row>
    <row r="688" spans="18:20" x14ac:dyDescent="0.25">
      <c r="R688" s="33" t="str">
        <f t="shared" si="20"/>
        <v/>
      </c>
      <c r="S688" s="33" t="str">
        <f>IF(M688="","",IF(AND(M688&lt;&gt;'Tabelas auxiliares'!$B$240,M688&lt;&gt;'Tabelas auxiliares'!$B$241,M688&lt;&gt;'Tabelas auxiliares'!$C$240,M688&lt;&gt;'Tabelas auxiliares'!$C$241,M688&lt;&gt;'Tabelas auxiliares'!$D$240,M688&lt;&gt;'Tabelas auxiliares'!$D$241),"FOLHA DE PESSOAL",IF(R688='Tabelas auxiliares'!$A$241,"CUSTEIO",IF(R688='Tabelas auxiliares'!$A$240,"INVESTIMENTO","ERRO - VERIFICAR"))))</f>
        <v/>
      </c>
      <c r="T688" s="46" t="str">
        <f t="shared" si="21"/>
        <v/>
      </c>
    </row>
    <row r="689" spans="18:20" x14ac:dyDescent="0.25">
      <c r="R689" s="33" t="str">
        <f t="shared" si="20"/>
        <v/>
      </c>
      <c r="S689" s="33" t="str">
        <f>IF(M689="","",IF(AND(M689&lt;&gt;'Tabelas auxiliares'!$B$240,M689&lt;&gt;'Tabelas auxiliares'!$B$241,M689&lt;&gt;'Tabelas auxiliares'!$C$240,M689&lt;&gt;'Tabelas auxiliares'!$C$241,M689&lt;&gt;'Tabelas auxiliares'!$D$240,M689&lt;&gt;'Tabelas auxiliares'!$D$241),"FOLHA DE PESSOAL",IF(R689='Tabelas auxiliares'!$A$241,"CUSTEIO",IF(R689='Tabelas auxiliares'!$A$240,"INVESTIMENTO","ERRO - VERIFICAR"))))</f>
        <v/>
      </c>
      <c r="T689" s="46" t="str">
        <f t="shared" si="21"/>
        <v/>
      </c>
    </row>
    <row r="690" spans="18:20" x14ac:dyDescent="0.25">
      <c r="R690" s="33" t="str">
        <f t="shared" si="20"/>
        <v/>
      </c>
      <c r="S690" s="33" t="str">
        <f>IF(M690="","",IF(AND(M690&lt;&gt;'Tabelas auxiliares'!$B$240,M690&lt;&gt;'Tabelas auxiliares'!$B$241,M690&lt;&gt;'Tabelas auxiliares'!$C$240,M690&lt;&gt;'Tabelas auxiliares'!$C$241,M690&lt;&gt;'Tabelas auxiliares'!$D$240,M690&lt;&gt;'Tabelas auxiliares'!$D$241),"FOLHA DE PESSOAL",IF(R690='Tabelas auxiliares'!$A$241,"CUSTEIO",IF(R690='Tabelas auxiliares'!$A$240,"INVESTIMENTO","ERRO - VERIFICAR"))))</f>
        <v/>
      </c>
      <c r="T690" s="46" t="str">
        <f t="shared" si="21"/>
        <v/>
      </c>
    </row>
    <row r="691" spans="18:20" x14ac:dyDescent="0.25">
      <c r="R691" s="33" t="str">
        <f t="shared" si="20"/>
        <v/>
      </c>
      <c r="S691" s="33" t="str">
        <f>IF(M691="","",IF(AND(M691&lt;&gt;'Tabelas auxiliares'!$B$240,M691&lt;&gt;'Tabelas auxiliares'!$B$241,M691&lt;&gt;'Tabelas auxiliares'!$C$240,M691&lt;&gt;'Tabelas auxiliares'!$C$241,M691&lt;&gt;'Tabelas auxiliares'!$D$240,M691&lt;&gt;'Tabelas auxiliares'!$D$241),"FOLHA DE PESSOAL",IF(R691='Tabelas auxiliares'!$A$241,"CUSTEIO",IF(R691='Tabelas auxiliares'!$A$240,"INVESTIMENTO","ERRO - VERIFICAR"))))</f>
        <v/>
      </c>
      <c r="T691" s="46" t="str">
        <f t="shared" si="21"/>
        <v/>
      </c>
    </row>
    <row r="692" spans="18:20" x14ac:dyDescent="0.25">
      <c r="R692" s="33" t="str">
        <f t="shared" si="20"/>
        <v/>
      </c>
      <c r="S692" s="33" t="str">
        <f>IF(M692="","",IF(AND(M692&lt;&gt;'Tabelas auxiliares'!$B$240,M692&lt;&gt;'Tabelas auxiliares'!$B$241,M692&lt;&gt;'Tabelas auxiliares'!$C$240,M692&lt;&gt;'Tabelas auxiliares'!$C$241,M692&lt;&gt;'Tabelas auxiliares'!$D$240,M692&lt;&gt;'Tabelas auxiliares'!$D$241),"FOLHA DE PESSOAL",IF(R692='Tabelas auxiliares'!$A$241,"CUSTEIO",IF(R692='Tabelas auxiliares'!$A$240,"INVESTIMENTO","ERRO - VERIFICAR"))))</f>
        <v/>
      </c>
      <c r="T692" s="46" t="str">
        <f t="shared" si="21"/>
        <v/>
      </c>
    </row>
    <row r="693" spans="18:20" x14ac:dyDescent="0.25">
      <c r="R693" s="33" t="str">
        <f t="shared" si="20"/>
        <v/>
      </c>
      <c r="S693" s="33" t="str">
        <f>IF(M693="","",IF(AND(M693&lt;&gt;'Tabelas auxiliares'!$B$240,M693&lt;&gt;'Tabelas auxiliares'!$B$241,M693&lt;&gt;'Tabelas auxiliares'!$C$240,M693&lt;&gt;'Tabelas auxiliares'!$C$241,M693&lt;&gt;'Tabelas auxiliares'!$D$240,M693&lt;&gt;'Tabelas auxiliares'!$D$241),"FOLHA DE PESSOAL",IF(R693='Tabelas auxiliares'!$A$241,"CUSTEIO",IF(R693='Tabelas auxiliares'!$A$240,"INVESTIMENTO","ERRO - VERIFICAR"))))</f>
        <v/>
      </c>
      <c r="T693" s="46" t="str">
        <f t="shared" si="21"/>
        <v/>
      </c>
    </row>
    <row r="694" spans="18:20" x14ac:dyDescent="0.25">
      <c r="R694" s="33" t="str">
        <f t="shared" si="20"/>
        <v/>
      </c>
      <c r="S694" s="33" t="str">
        <f>IF(M694="","",IF(AND(M694&lt;&gt;'Tabelas auxiliares'!$B$240,M694&lt;&gt;'Tabelas auxiliares'!$B$241,M694&lt;&gt;'Tabelas auxiliares'!$C$240,M694&lt;&gt;'Tabelas auxiliares'!$C$241,M694&lt;&gt;'Tabelas auxiliares'!$D$240,M694&lt;&gt;'Tabelas auxiliares'!$D$241),"FOLHA DE PESSOAL",IF(R694='Tabelas auxiliares'!$A$241,"CUSTEIO",IF(R694='Tabelas auxiliares'!$A$240,"INVESTIMENTO","ERRO - VERIFICAR"))))</f>
        <v/>
      </c>
      <c r="T694" s="46" t="str">
        <f t="shared" si="21"/>
        <v/>
      </c>
    </row>
    <row r="695" spans="18:20" x14ac:dyDescent="0.25">
      <c r="R695" s="33" t="str">
        <f t="shared" si="20"/>
        <v/>
      </c>
      <c r="S695" s="33" t="str">
        <f>IF(M695="","",IF(AND(M695&lt;&gt;'Tabelas auxiliares'!$B$240,M695&lt;&gt;'Tabelas auxiliares'!$B$241,M695&lt;&gt;'Tabelas auxiliares'!$C$240,M695&lt;&gt;'Tabelas auxiliares'!$C$241,M695&lt;&gt;'Tabelas auxiliares'!$D$240,M695&lt;&gt;'Tabelas auxiliares'!$D$241),"FOLHA DE PESSOAL",IF(R695='Tabelas auxiliares'!$A$241,"CUSTEIO",IF(R695='Tabelas auxiliares'!$A$240,"INVESTIMENTO","ERRO - VERIFICAR"))))</f>
        <v/>
      </c>
      <c r="T695" s="46" t="str">
        <f t="shared" si="21"/>
        <v/>
      </c>
    </row>
    <row r="696" spans="18:20" x14ac:dyDescent="0.25">
      <c r="R696" s="33" t="str">
        <f t="shared" si="20"/>
        <v/>
      </c>
      <c r="S696" s="33" t="str">
        <f>IF(M696="","",IF(AND(M696&lt;&gt;'Tabelas auxiliares'!$B$240,M696&lt;&gt;'Tabelas auxiliares'!$B$241,M696&lt;&gt;'Tabelas auxiliares'!$C$240,M696&lt;&gt;'Tabelas auxiliares'!$C$241,M696&lt;&gt;'Tabelas auxiliares'!$D$240,M696&lt;&gt;'Tabelas auxiliares'!$D$241),"FOLHA DE PESSOAL",IF(R696='Tabelas auxiliares'!$A$241,"CUSTEIO",IF(R696='Tabelas auxiliares'!$A$240,"INVESTIMENTO","ERRO - VERIFICAR"))))</f>
        <v/>
      </c>
      <c r="T696" s="46" t="str">
        <f t="shared" si="21"/>
        <v/>
      </c>
    </row>
    <row r="697" spans="18:20" x14ac:dyDescent="0.25">
      <c r="R697" s="33" t="str">
        <f t="shared" si="20"/>
        <v/>
      </c>
      <c r="S697" s="33" t="str">
        <f>IF(M697="","",IF(AND(M697&lt;&gt;'Tabelas auxiliares'!$B$240,M697&lt;&gt;'Tabelas auxiliares'!$B$241,M697&lt;&gt;'Tabelas auxiliares'!$C$240,M697&lt;&gt;'Tabelas auxiliares'!$C$241,M697&lt;&gt;'Tabelas auxiliares'!$D$240,M697&lt;&gt;'Tabelas auxiliares'!$D$241),"FOLHA DE PESSOAL",IF(R697='Tabelas auxiliares'!$A$241,"CUSTEIO",IF(R697='Tabelas auxiliares'!$A$240,"INVESTIMENTO","ERRO - VERIFICAR"))))</f>
        <v/>
      </c>
      <c r="T697" s="46" t="str">
        <f t="shared" si="21"/>
        <v/>
      </c>
    </row>
    <row r="698" spans="18:20" x14ac:dyDescent="0.25">
      <c r="R698" s="33" t="str">
        <f t="shared" si="20"/>
        <v/>
      </c>
      <c r="S698" s="33" t="str">
        <f>IF(M698="","",IF(AND(M698&lt;&gt;'Tabelas auxiliares'!$B$240,M698&lt;&gt;'Tabelas auxiliares'!$B$241,M698&lt;&gt;'Tabelas auxiliares'!$C$240,M698&lt;&gt;'Tabelas auxiliares'!$C$241,M698&lt;&gt;'Tabelas auxiliares'!$D$240,M698&lt;&gt;'Tabelas auxiliares'!$D$241),"FOLHA DE PESSOAL",IF(R698='Tabelas auxiliares'!$A$241,"CUSTEIO",IF(R698='Tabelas auxiliares'!$A$240,"INVESTIMENTO","ERRO - VERIFICAR"))))</f>
        <v/>
      </c>
      <c r="T698" s="46" t="str">
        <f t="shared" si="21"/>
        <v/>
      </c>
    </row>
    <row r="699" spans="18:20" x14ac:dyDescent="0.25">
      <c r="R699" s="33" t="str">
        <f t="shared" si="20"/>
        <v/>
      </c>
      <c r="S699" s="33" t="str">
        <f>IF(M699="","",IF(AND(M699&lt;&gt;'Tabelas auxiliares'!$B$240,M699&lt;&gt;'Tabelas auxiliares'!$B$241,M699&lt;&gt;'Tabelas auxiliares'!$C$240,M699&lt;&gt;'Tabelas auxiliares'!$C$241,M699&lt;&gt;'Tabelas auxiliares'!$D$240,M699&lt;&gt;'Tabelas auxiliares'!$D$241),"FOLHA DE PESSOAL",IF(R699='Tabelas auxiliares'!$A$241,"CUSTEIO",IF(R699='Tabelas auxiliares'!$A$240,"INVESTIMENTO","ERRO - VERIFICAR"))))</f>
        <v/>
      </c>
      <c r="T699" s="46" t="str">
        <f t="shared" si="21"/>
        <v/>
      </c>
    </row>
    <row r="700" spans="18:20" x14ac:dyDescent="0.25">
      <c r="R700" s="33" t="str">
        <f t="shared" si="20"/>
        <v/>
      </c>
      <c r="S700" s="33" t="str">
        <f>IF(M700="","",IF(AND(M700&lt;&gt;'Tabelas auxiliares'!$B$240,M700&lt;&gt;'Tabelas auxiliares'!$B$241,M700&lt;&gt;'Tabelas auxiliares'!$C$240,M700&lt;&gt;'Tabelas auxiliares'!$C$241,M700&lt;&gt;'Tabelas auxiliares'!$D$240,M700&lt;&gt;'Tabelas auxiliares'!$D$241),"FOLHA DE PESSOAL",IF(R700='Tabelas auxiliares'!$A$241,"CUSTEIO",IF(R700='Tabelas auxiliares'!$A$240,"INVESTIMENTO","ERRO - VERIFICAR"))))</f>
        <v/>
      </c>
      <c r="T700" s="46" t="str">
        <f t="shared" si="21"/>
        <v/>
      </c>
    </row>
    <row r="701" spans="18:20" x14ac:dyDescent="0.25">
      <c r="R701" s="33" t="str">
        <f t="shared" si="20"/>
        <v/>
      </c>
      <c r="S701" s="33" t="str">
        <f>IF(M701="","",IF(AND(M701&lt;&gt;'Tabelas auxiliares'!$B$240,M701&lt;&gt;'Tabelas auxiliares'!$B$241,M701&lt;&gt;'Tabelas auxiliares'!$C$240,M701&lt;&gt;'Tabelas auxiliares'!$C$241,M701&lt;&gt;'Tabelas auxiliares'!$D$240,M701&lt;&gt;'Tabelas auxiliares'!$D$241),"FOLHA DE PESSOAL",IF(R701='Tabelas auxiliares'!$A$241,"CUSTEIO",IF(R701='Tabelas auxiliares'!$A$240,"INVESTIMENTO","ERRO - VERIFICAR"))))</f>
        <v/>
      </c>
      <c r="T701" s="46" t="str">
        <f t="shared" si="21"/>
        <v/>
      </c>
    </row>
    <row r="702" spans="18:20" x14ac:dyDescent="0.25">
      <c r="R702" s="33" t="str">
        <f t="shared" si="20"/>
        <v/>
      </c>
      <c r="S702" s="33" t="str">
        <f>IF(M702="","",IF(AND(M702&lt;&gt;'Tabelas auxiliares'!$B$240,M702&lt;&gt;'Tabelas auxiliares'!$B$241,M702&lt;&gt;'Tabelas auxiliares'!$C$240,M702&lt;&gt;'Tabelas auxiliares'!$C$241,M702&lt;&gt;'Tabelas auxiliares'!$D$240,M702&lt;&gt;'Tabelas auxiliares'!$D$241),"FOLHA DE PESSOAL",IF(R702='Tabelas auxiliares'!$A$241,"CUSTEIO",IF(R702='Tabelas auxiliares'!$A$240,"INVESTIMENTO","ERRO - VERIFICAR"))))</f>
        <v/>
      </c>
      <c r="T702" s="46" t="str">
        <f t="shared" si="21"/>
        <v/>
      </c>
    </row>
    <row r="703" spans="18:20" x14ac:dyDescent="0.25">
      <c r="R703" s="33" t="str">
        <f t="shared" si="20"/>
        <v/>
      </c>
      <c r="S703" s="33" t="str">
        <f>IF(M703="","",IF(AND(M703&lt;&gt;'Tabelas auxiliares'!$B$240,M703&lt;&gt;'Tabelas auxiliares'!$B$241,M703&lt;&gt;'Tabelas auxiliares'!$C$240,M703&lt;&gt;'Tabelas auxiliares'!$C$241,M703&lt;&gt;'Tabelas auxiliares'!$D$240,M703&lt;&gt;'Tabelas auxiliares'!$D$241),"FOLHA DE PESSOAL",IF(R703='Tabelas auxiliares'!$A$241,"CUSTEIO",IF(R703='Tabelas auxiliares'!$A$240,"INVESTIMENTO","ERRO - VERIFICAR"))))</f>
        <v/>
      </c>
      <c r="T703" s="46" t="str">
        <f t="shared" si="21"/>
        <v/>
      </c>
    </row>
    <row r="704" spans="18:20" x14ac:dyDescent="0.25">
      <c r="R704" s="33" t="str">
        <f t="shared" si="20"/>
        <v/>
      </c>
      <c r="S704" s="33" t="str">
        <f>IF(M704="","",IF(AND(M704&lt;&gt;'Tabelas auxiliares'!$B$240,M704&lt;&gt;'Tabelas auxiliares'!$B$241,M704&lt;&gt;'Tabelas auxiliares'!$C$240,M704&lt;&gt;'Tabelas auxiliares'!$C$241,M704&lt;&gt;'Tabelas auxiliares'!$D$240,M704&lt;&gt;'Tabelas auxiliares'!$D$241),"FOLHA DE PESSOAL",IF(R704='Tabelas auxiliares'!$A$241,"CUSTEIO",IF(R704='Tabelas auxiliares'!$A$240,"INVESTIMENTO","ERRO - VERIFICAR"))))</f>
        <v/>
      </c>
      <c r="T704" s="46" t="str">
        <f t="shared" si="21"/>
        <v/>
      </c>
    </row>
    <row r="705" spans="18:20" x14ac:dyDescent="0.25">
      <c r="R705" s="33" t="str">
        <f t="shared" si="20"/>
        <v/>
      </c>
      <c r="S705" s="33" t="str">
        <f>IF(M705="","",IF(AND(M705&lt;&gt;'Tabelas auxiliares'!$B$240,M705&lt;&gt;'Tabelas auxiliares'!$B$241,M705&lt;&gt;'Tabelas auxiliares'!$C$240,M705&lt;&gt;'Tabelas auxiliares'!$C$241,M705&lt;&gt;'Tabelas auxiliares'!$D$240,M705&lt;&gt;'Tabelas auxiliares'!$D$241),"FOLHA DE PESSOAL",IF(R705='Tabelas auxiliares'!$A$241,"CUSTEIO",IF(R705='Tabelas auxiliares'!$A$240,"INVESTIMENTO","ERRO - VERIFICAR"))))</f>
        <v/>
      </c>
      <c r="T705" s="46" t="str">
        <f t="shared" si="21"/>
        <v/>
      </c>
    </row>
    <row r="706" spans="18:20" x14ac:dyDescent="0.25">
      <c r="R706" s="33" t="str">
        <f t="shared" si="20"/>
        <v/>
      </c>
      <c r="S706" s="33" t="str">
        <f>IF(M706="","",IF(AND(M706&lt;&gt;'Tabelas auxiliares'!$B$240,M706&lt;&gt;'Tabelas auxiliares'!$B$241,M706&lt;&gt;'Tabelas auxiliares'!$C$240,M706&lt;&gt;'Tabelas auxiliares'!$C$241,M706&lt;&gt;'Tabelas auxiliares'!$D$240,M706&lt;&gt;'Tabelas auxiliares'!$D$241),"FOLHA DE PESSOAL",IF(R706='Tabelas auxiliares'!$A$241,"CUSTEIO",IF(R706='Tabelas auxiliares'!$A$240,"INVESTIMENTO","ERRO - VERIFICAR"))))</f>
        <v/>
      </c>
      <c r="T706" s="46" t="str">
        <f t="shared" si="21"/>
        <v/>
      </c>
    </row>
    <row r="707" spans="18:20" x14ac:dyDescent="0.25">
      <c r="R707" s="33" t="str">
        <f t="shared" si="20"/>
        <v/>
      </c>
      <c r="S707" s="33" t="str">
        <f>IF(M707="","",IF(AND(M707&lt;&gt;'Tabelas auxiliares'!$B$240,M707&lt;&gt;'Tabelas auxiliares'!$B$241,M707&lt;&gt;'Tabelas auxiliares'!$C$240,M707&lt;&gt;'Tabelas auxiliares'!$C$241,M707&lt;&gt;'Tabelas auxiliares'!$D$240,M707&lt;&gt;'Tabelas auxiliares'!$D$241),"FOLHA DE PESSOAL",IF(R707='Tabelas auxiliares'!$A$241,"CUSTEIO",IF(R707='Tabelas auxiliares'!$A$240,"INVESTIMENTO","ERRO - VERIFICAR"))))</f>
        <v/>
      </c>
      <c r="T707" s="46" t="str">
        <f t="shared" si="21"/>
        <v/>
      </c>
    </row>
    <row r="708" spans="18:20" x14ac:dyDescent="0.25">
      <c r="R708" s="33" t="str">
        <f t="shared" ref="R708:R771" si="22">LEFT(O708,1)</f>
        <v/>
      </c>
      <c r="S708" s="33" t="str">
        <f>IF(M708="","",IF(AND(M708&lt;&gt;'Tabelas auxiliares'!$B$240,M708&lt;&gt;'Tabelas auxiliares'!$B$241,M708&lt;&gt;'Tabelas auxiliares'!$C$240,M708&lt;&gt;'Tabelas auxiliares'!$C$241,M708&lt;&gt;'Tabelas auxiliares'!$D$240,M708&lt;&gt;'Tabelas auxiliares'!$D$241),"FOLHA DE PESSOAL",IF(R708='Tabelas auxiliares'!$A$241,"CUSTEIO",IF(R708='Tabelas auxiliares'!$A$240,"INVESTIMENTO","ERRO - VERIFICAR"))))</f>
        <v/>
      </c>
      <c r="T708" s="46" t="str">
        <f t="shared" ref="T708:T771" si="23">IF(SUM(U708:Y708)=0,"",SUM(U708:Y708))</f>
        <v/>
      </c>
    </row>
    <row r="709" spans="18:20" x14ac:dyDescent="0.25">
      <c r="R709" s="33" t="str">
        <f t="shared" si="22"/>
        <v/>
      </c>
      <c r="S709" s="33" t="str">
        <f>IF(M709="","",IF(AND(M709&lt;&gt;'Tabelas auxiliares'!$B$240,M709&lt;&gt;'Tabelas auxiliares'!$B$241,M709&lt;&gt;'Tabelas auxiliares'!$C$240,M709&lt;&gt;'Tabelas auxiliares'!$C$241,M709&lt;&gt;'Tabelas auxiliares'!$D$240,M709&lt;&gt;'Tabelas auxiliares'!$D$241),"FOLHA DE PESSOAL",IF(R709='Tabelas auxiliares'!$A$241,"CUSTEIO",IF(R709='Tabelas auxiliares'!$A$240,"INVESTIMENTO","ERRO - VERIFICAR"))))</f>
        <v/>
      </c>
      <c r="T709" s="46" t="str">
        <f t="shared" si="23"/>
        <v/>
      </c>
    </row>
    <row r="710" spans="18:20" x14ac:dyDescent="0.25">
      <c r="R710" s="33" t="str">
        <f t="shared" si="22"/>
        <v/>
      </c>
      <c r="S710" s="33" t="str">
        <f>IF(M710="","",IF(AND(M710&lt;&gt;'Tabelas auxiliares'!$B$240,M710&lt;&gt;'Tabelas auxiliares'!$B$241,M710&lt;&gt;'Tabelas auxiliares'!$C$240,M710&lt;&gt;'Tabelas auxiliares'!$C$241,M710&lt;&gt;'Tabelas auxiliares'!$D$240,M710&lt;&gt;'Tabelas auxiliares'!$D$241),"FOLHA DE PESSOAL",IF(R710='Tabelas auxiliares'!$A$241,"CUSTEIO",IF(R710='Tabelas auxiliares'!$A$240,"INVESTIMENTO","ERRO - VERIFICAR"))))</f>
        <v/>
      </c>
      <c r="T710" s="46" t="str">
        <f t="shared" si="23"/>
        <v/>
      </c>
    </row>
    <row r="711" spans="18:20" x14ac:dyDescent="0.25">
      <c r="R711" s="33" t="str">
        <f t="shared" si="22"/>
        <v/>
      </c>
      <c r="S711" s="33" t="str">
        <f>IF(M711="","",IF(AND(M711&lt;&gt;'Tabelas auxiliares'!$B$240,M711&lt;&gt;'Tabelas auxiliares'!$B$241,M711&lt;&gt;'Tabelas auxiliares'!$C$240,M711&lt;&gt;'Tabelas auxiliares'!$C$241,M711&lt;&gt;'Tabelas auxiliares'!$D$240,M711&lt;&gt;'Tabelas auxiliares'!$D$241),"FOLHA DE PESSOAL",IF(R711='Tabelas auxiliares'!$A$241,"CUSTEIO",IF(R711='Tabelas auxiliares'!$A$240,"INVESTIMENTO","ERRO - VERIFICAR"))))</f>
        <v/>
      </c>
      <c r="T711" s="46" t="str">
        <f t="shared" si="23"/>
        <v/>
      </c>
    </row>
    <row r="712" spans="18:20" x14ac:dyDescent="0.25">
      <c r="R712" s="33" t="str">
        <f t="shared" si="22"/>
        <v/>
      </c>
      <c r="S712" s="33" t="str">
        <f>IF(M712="","",IF(AND(M712&lt;&gt;'Tabelas auxiliares'!$B$240,M712&lt;&gt;'Tabelas auxiliares'!$B$241,M712&lt;&gt;'Tabelas auxiliares'!$C$240,M712&lt;&gt;'Tabelas auxiliares'!$C$241,M712&lt;&gt;'Tabelas auxiliares'!$D$240,M712&lt;&gt;'Tabelas auxiliares'!$D$241),"FOLHA DE PESSOAL",IF(R712='Tabelas auxiliares'!$A$241,"CUSTEIO",IF(R712='Tabelas auxiliares'!$A$240,"INVESTIMENTO","ERRO - VERIFICAR"))))</f>
        <v/>
      </c>
      <c r="T712" s="46" t="str">
        <f t="shared" si="23"/>
        <v/>
      </c>
    </row>
    <row r="713" spans="18:20" x14ac:dyDescent="0.25">
      <c r="R713" s="33" t="str">
        <f t="shared" si="22"/>
        <v/>
      </c>
      <c r="S713" s="33" t="str">
        <f>IF(M713="","",IF(AND(M713&lt;&gt;'Tabelas auxiliares'!$B$240,M713&lt;&gt;'Tabelas auxiliares'!$B$241,M713&lt;&gt;'Tabelas auxiliares'!$C$240,M713&lt;&gt;'Tabelas auxiliares'!$C$241,M713&lt;&gt;'Tabelas auxiliares'!$D$240,M713&lt;&gt;'Tabelas auxiliares'!$D$241),"FOLHA DE PESSOAL",IF(R713='Tabelas auxiliares'!$A$241,"CUSTEIO",IF(R713='Tabelas auxiliares'!$A$240,"INVESTIMENTO","ERRO - VERIFICAR"))))</f>
        <v/>
      </c>
      <c r="T713" s="46" t="str">
        <f t="shared" si="23"/>
        <v/>
      </c>
    </row>
    <row r="714" spans="18:20" x14ac:dyDescent="0.25">
      <c r="R714" s="33" t="str">
        <f t="shared" si="22"/>
        <v/>
      </c>
      <c r="S714" s="33" t="str">
        <f>IF(M714="","",IF(AND(M714&lt;&gt;'Tabelas auxiliares'!$B$240,M714&lt;&gt;'Tabelas auxiliares'!$B$241,M714&lt;&gt;'Tabelas auxiliares'!$C$240,M714&lt;&gt;'Tabelas auxiliares'!$C$241,M714&lt;&gt;'Tabelas auxiliares'!$D$240,M714&lt;&gt;'Tabelas auxiliares'!$D$241),"FOLHA DE PESSOAL",IF(R714='Tabelas auxiliares'!$A$241,"CUSTEIO",IF(R714='Tabelas auxiliares'!$A$240,"INVESTIMENTO","ERRO - VERIFICAR"))))</f>
        <v/>
      </c>
      <c r="T714" s="46" t="str">
        <f t="shared" si="23"/>
        <v/>
      </c>
    </row>
    <row r="715" spans="18:20" x14ac:dyDescent="0.25">
      <c r="R715" s="33" t="str">
        <f t="shared" si="22"/>
        <v/>
      </c>
      <c r="S715" s="33" t="str">
        <f>IF(M715="","",IF(AND(M715&lt;&gt;'Tabelas auxiliares'!$B$240,M715&lt;&gt;'Tabelas auxiliares'!$B$241,M715&lt;&gt;'Tabelas auxiliares'!$C$240,M715&lt;&gt;'Tabelas auxiliares'!$C$241,M715&lt;&gt;'Tabelas auxiliares'!$D$240,M715&lt;&gt;'Tabelas auxiliares'!$D$241),"FOLHA DE PESSOAL",IF(R715='Tabelas auxiliares'!$A$241,"CUSTEIO",IF(R715='Tabelas auxiliares'!$A$240,"INVESTIMENTO","ERRO - VERIFICAR"))))</f>
        <v/>
      </c>
      <c r="T715" s="46" t="str">
        <f t="shared" si="23"/>
        <v/>
      </c>
    </row>
    <row r="716" spans="18:20" x14ac:dyDescent="0.25">
      <c r="R716" s="33" t="str">
        <f t="shared" si="22"/>
        <v/>
      </c>
      <c r="S716" s="33" t="str">
        <f>IF(M716="","",IF(AND(M716&lt;&gt;'Tabelas auxiliares'!$B$240,M716&lt;&gt;'Tabelas auxiliares'!$B$241,M716&lt;&gt;'Tabelas auxiliares'!$C$240,M716&lt;&gt;'Tabelas auxiliares'!$C$241,M716&lt;&gt;'Tabelas auxiliares'!$D$240,M716&lt;&gt;'Tabelas auxiliares'!$D$241),"FOLHA DE PESSOAL",IF(R716='Tabelas auxiliares'!$A$241,"CUSTEIO",IF(R716='Tabelas auxiliares'!$A$240,"INVESTIMENTO","ERRO - VERIFICAR"))))</f>
        <v/>
      </c>
      <c r="T716" s="46" t="str">
        <f t="shared" si="23"/>
        <v/>
      </c>
    </row>
    <row r="717" spans="18:20" x14ac:dyDescent="0.25">
      <c r="R717" s="33" t="str">
        <f t="shared" si="22"/>
        <v/>
      </c>
      <c r="S717" s="33" t="str">
        <f>IF(M717="","",IF(AND(M717&lt;&gt;'Tabelas auxiliares'!$B$240,M717&lt;&gt;'Tabelas auxiliares'!$B$241,M717&lt;&gt;'Tabelas auxiliares'!$C$240,M717&lt;&gt;'Tabelas auxiliares'!$C$241,M717&lt;&gt;'Tabelas auxiliares'!$D$240,M717&lt;&gt;'Tabelas auxiliares'!$D$241),"FOLHA DE PESSOAL",IF(R717='Tabelas auxiliares'!$A$241,"CUSTEIO",IF(R717='Tabelas auxiliares'!$A$240,"INVESTIMENTO","ERRO - VERIFICAR"))))</f>
        <v/>
      </c>
      <c r="T717" s="46" t="str">
        <f t="shared" si="23"/>
        <v/>
      </c>
    </row>
    <row r="718" spans="18:20" x14ac:dyDescent="0.25">
      <c r="R718" s="33" t="str">
        <f t="shared" si="22"/>
        <v/>
      </c>
      <c r="S718" s="33" t="str">
        <f>IF(M718="","",IF(AND(M718&lt;&gt;'Tabelas auxiliares'!$B$240,M718&lt;&gt;'Tabelas auxiliares'!$B$241,M718&lt;&gt;'Tabelas auxiliares'!$C$240,M718&lt;&gt;'Tabelas auxiliares'!$C$241,M718&lt;&gt;'Tabelas auxiliares'!$D$240,M718&lt;&gt;'Tabelas auxiliares'!$D$241),"FOLHA DE PESSOAL",IF(R718='Tabelas auxiliares'!$A$241,"CUSTEIO",IF(R718='Tabelas auxiliares'!$A$240,"INVESTIMENTO","ERRO - VERIFICAR"))))</f>
        <v/>
      </c>
      <c r="T718" s="46" t="str">
        <f t="shared" si="23"/>
        <v/>
      </c>
    </row>
    <row r="719" spans="18:20" x14ac:dyDescent="0.25">
      <c r="R719" s="33" t="str">
        <f t="shared" si="22"/>
        <v/>
      </c>
      <c r="S719" s="33" t="str">
        <f>IF(M719="","",IF(AND(M719&lt;&gt;'Tabelas auxiliares'!$B$240,M719&lt;&gt;'Tabelas auxiliares'!$B$241,M719&lt;&gt;'Tabelas auxiliares'!$C$240,M719&lt;&gt;'Tabelas auxiliares'!$C$241,M719&lt;&gt;'Tabelas auxiliares'!$D$240,M719&lt;&gt;'Tabelas auxiliares'!$D$241),"FOLHA DE PESSOAL",IF(R719='Tabelas auxiliares'!$A$241,"CUSTEIO",IF(R719='Tabelas auxiliares'!$A$240,"INVESTIMENTO","ERRO - VERIFICAR"))))</f>
        <v/>
      </c>
      <c r="T719" s="46" t="str">
        <f t="shared" si="23"/>
        <v/>
      </c>
    </row>
    <row r="720" spans="18:20" x14ac:dyDescent="0.25">
      <c r="R720" s="33" t="str">
        <f t="shared" si="22"/>
        <v/>
      </c>
      <c r="S720" s="33" t="str">
        <f>IF(M720="","",IF(AND(M720&lt;&gt;'Tabelas auxiliares'!$B$240,M720&lt;&gt;'Tabelas auxiliares'!$B$241,M720&lt;&gt;'Tabelas auxiliares'!$C$240,M720&lt;&gt;'Tabelas auxiliares'!$C$241,M720&lt;&gt;'Tabelas auxiliares'!$D$240,M720&lt;&gt;'Tabelas auxiliares'!$D$241),"FOLHA DE PESSOAL",IF(R720='Tabelas auxiliares'!$A$241,"CUSTEIO",IF(R720='Tabelas auxiliares'!$A$240,"INVESTIMENTO","ERRO - VERIFICAR"))))</f>
        <v/>
      </c>
      <c r="T720" s="46" t="str">
        <f t="shared" si="23"/>
        <v/>
      </c>
    </row>
    <row r="721" spans="18:20" x14ac:dyDescent="0.25">
      <c r="R721" s="33" t="str">
        <f t="shared" si="22"/>
        <v/>
      </c>
      <c r="S721" s="33" t="str">
        <f>IF(M721="","",IF(AND(M721&lt;&gt;'Tabelas auxiliares'!$B$240,M721&lt;&gt;'Tabelas auxiliares'!$B$241,M721&lt;&gt;'Tabelas auxiliares'!$C$240,M721&lt;&gt;'Tabelas auxiliares'!$C$241,M721&lt;&gt;'Tabelas auxiliares'!$D$240,M721&lt;&gt;'Tabelas auxiliares'!$D$241),"FOLHA DE PESSOAL",IF(R721='Tabelas auxiliares'!$A$241,"CUSTEIO",IF(R721='Tabelas auxiliares'!$A$240,"INVESTIMENTO","ERRO - VERIFICAR"))))</f>
        <v/>
      </c>
      <c r="T721" s="46" t="str">
        <f t="shared" si="23"/>
        <v/>
      </c>
    </row>
    <row r="722" spans="18:20" x14ac:dyDescent="0.25">
      <c r="R722" s="33" t="str">
        <f t="shared" si="22"/>
        <v/>
      </c>
      <c r="S722" s="33" t="str">
        <f>IF(M722="","",IF(AND(M722&lt;&gt;'Tabelas auxiliares'!$B$240,M722&lt;&gt;'Tabelas auxiliares'!$B$241,M722&lt;&gt;'Tabelas auxiliares'!$C$240,M722&lt;&gt;'Tabelas auxiliares'!$C$241,M722&lt;&gt;'Tabelas auxiliares'!$D$240,M722&lt;&gt;'Tabelas auxiliares'!$D$241),"FOLHA DE PESSOAL",IF(R722='Tabelas auxiliares'!$A$241,"CUSTEIO",IF(R722='Tabelas auxiliares'!$A$240,"INVESTIMENTO","ERRO - VERIFICAR"))))</f>
        <v/>
      </c>
      <c r="T722" s="46" t="str">
        <f t="shared" si="23"/>
        <v/>
      </c>
    </row>
    <row r="723" spans="18:20" x14ac:dyDescent="0.25">
      <c r="R723" s="33" t="str">
        <f t="shared" si="22"/>
        <v/>
      </c>
      <c r="S723" s="33" t="str">
        <f>IF(M723="","",IF(AND(M723&lt;&gt;'Tabelas auxiliares'!$B$240,M723&lt;&gt;'Tabelas auxiliares'!$B$241,M723&lt;&gt;'Tabelas auxiliares'!$C$240,M723&lt;&gt;'Tabelas auxiliares'!$C$241,M723&lt;&gt;'Tabelas auxiliares'!$D$240,M723&lt;&gt;'Tabelas auxiliares'!$D$241),"FOLHA DE PESSOAL",IF(R723='Tabelas auxiliares'!$A$241,"CUSTEIO",IF(R723='Tabelas auxiliares'!$A$240,"INVESTIMENTO","ERRO - VERIFICAR"))))</f>
        <v/>
      </c>
      <c r="T723" s="46" t="str">
        <f t="shared" si="23"/>
        <v/>
      </c>
    </row>
    <row r="724" spans="18:20" x14ac:dyDescent="0.25">
      <c r="R724" s="33" t="str">
        <f t="shared" si="22"/>
        <v/>
      </c>
      <c r="S724" s="33" t="str">
        <f>IF(M724="","",IF(AND(M724&lt;&gt;'Tabelas auxiliares'!$B$240,M724&lt;&gt;'Tabelas auxiliares'!$B$241,M724&lt;&gt;'Tabelas auxiliares'!$C$240,M724&lt;&gt;'Tabelas auxiliares'!$C$241,M724&lt;&gt;'Tabelas auxiliares'!$D$240,M724&lt;&gt;'Tabelas auxiliares'!$D$241),"FOLHA DE PESSOAL",IF(R724='Tabelas auxiliares'!$A$241,"CUSTEIO",IF(R724='Tabelas auxiliares'!$A$240,"INVESTIMENTO","ERRO - VERIFICAR"))))</f>
        <v/>
      </c>
      <c r="T724" s="46" t="str">
        <f t="shared" si="23"/>
        <v/>
      </c>
    </row>
    <row r="725" spans="18:20" x14ac:dyDescent="0.25">
      <c r="R725" s="33" t="str">
        <f t="shared" si="22"/>
        <v/>
      </c>
      <c r="S725" s="33" t="str">
        <f>IF(M725="","",IF(AND(M725&lt;&gt;'Tabelas auxiliares'!$B$240,M725&lt;&gt;'Tabelas auxiliares'!$B$241,M725&lt;&gt;'Tabelas auxiliares'!$C$240,M725&lt;&gt;'Tabelas auxiliares'!$C$241,M725&lt;&gt;'Tabelas auxiliares'!$D$240,M725&lt;&gt;'Tabelas auxiliares'!$D$241),"FOLHA DE PESSOAL",IF(R725='Tabelas auxiliares'!$A$241,"CUSTEIO",IF(R725='Tabelas auxiliares'!$A$240,"INVESTIMENTO","ERRO - VERIFICAR"))))</f>
        <v/>
      </c>
      <c r="T725" s="46" t="str">
        <f t="shared" si="23"/>
        <v/>
      </c>
    </row>
    <row r="726" spans="18:20" x14ac:dyDescent="0.25">
      <c r="R726" s="33" t="str">
        <f t="shared" si="22"/>
        <v/>
      </c>
      <c r="S726" s="33" t="str">
        <f>IF(M726="","",IF(AND(M726&lt;&gt;'Tabelas auxiliares'!$B$240,M726&lt;&gt;'Tabelas auxiliares'!$B$241,M726&lt;&gt;'Tabelas auxiliares'!$C$240,M726&lt;&gt;'Tabelas auxiliares'!$C$241,M726&lt;&gt;'Tabelas auxiliares'!$D$240,M726&lt;&gt;'Tabelas auxiliares'!$D$241),"FOLHA DE PESSOAL",IF(R726='Tabelas auxiliares'!$A$241,"CUSTEIO",IF(R726='Tabelas auxiliares'!$A$240,"INVESTIMENTO","ERRO - VERIFICAR"))))</f>
        <v/>
      </c>
      <c r="T726" s="46" t="str">
        <f t="shared" si="23"/>
        <v/>
      </c>
    </row>
    <row r="727" spans="18:20" x14ac:dyDescent="0.25">
      <c r="R727" s="33" t="str">
        <f t="shared" si="22"/>
        <v/>
      </c>
      <c r="S727" s="33" t="str">
        <f>IF(M727="","",IF(AND(M727&lt;&gt;'Tabelas auxiliares'!$B$240,M727&lt;&gt;'Tabelas auxiliares'!$B$241,M727&lt;&gt;'Tabelas auxiliares'!$C$240,M727&lt;&gt;'Tabelas auxiliares'!$C$241,M727&lt;&gt;'Tabelas auxiliares'!$D$240,M727&lt;&gt;'Tabelas auxiliares'!$D$241),"FOLHA DE PESSOAL",IF(R727='Tabelas auxiliares'!$A$241,"CUSTEIO",IF(R727='Tabelas auxiliares'!$A$240,"INVESTIMENTO","ERRO - VERIFICAR"))))</f>
        <v/>
      </c>
      <c r="T727" s="46" t="str">
        <f t="shared" si="23"/>
        <v/>
      </c>
    </row>
    <row r="728" spans="18:20" x14ac:dyDescent="0.25">
      <c r="R728" s="33" t="str">
        <f t="shared" si="22"/>
        <v/>
      </c>
      <c r="S728" s="33" t="str">
        <f>IF(M728="","",IF(AND(M728&lt;&gt;'Tabelas auxiliares'!$B$240,M728&lt;&gt;'Tabelas auxiliares'!$B$241,M728&lt;&gt;'Tabelas auxiliares'!$C$240,M728&lt;&gt;'Tabelas auxiliares'!$C$241,M728&lt;&gt;'Tabelas auxiliares'!$D$240,M728&lt;&gt;'Tabelas auxiliares'!$D$241),"FOLHA DE PESSOAL",IF(R728='Tabelas auxiliares'!$A$241,"CUSTEIO",IF(R728='Tabelas auxiliares'!$A$240,"INVESTIMENTO","ERRO - VERIFICAR"))))</f>
        <v/>
      </c>
      <c r="T728" s="46" t="str">
        <f t="shared" si="23"/>
        <v/>
      </c>
    </row>
    <row r="729" spans="18:20" x14ac:dyDescent="0.25">
      <c r="R729" s="33" t="str">
        <f t="shared" si="22"/>
        <v/>
      </c>
      <c r="S729" s="33" t="str">
        <f>IF(M729="","",IF(AND(M729&lt;&gt;'Tabelas auxiliares'!$B$240,M729&lt;&gt;'Tabelas auxiliares'!$B$241,M729&lt;&gt;'Tabelas auxiliares'!$C$240,M729&lt;&gt;'Tabelas auxiliares'!$C$241,M729&lt;&gt;'Tabelas auxiliares'!$D$240,M729&lt;&gt;'Tabelas auxiliares'!$D$241),"FOLHA DE PESSOAL",IF(R729='Tabelas auxiliares'!$A$241,"CUSTEIO",IF(R729='Tabelas auxiliares'!$A$240,"INVESTIMENTO","ERRO - VERIFICAR"))))</f>
        <v/>
      </c>
      <c r="T729" s="46" t="str">
        <f t="shared" si="23"/>
        <v/>
      </c>
    </row>
    <row r="730" spans="18:20" x14ac:dyDescent="0.25">
      <c r="R730" s="33" t="str">
        <f t="shared" si="22"/>
        <v/>
      </c>
      <c r="S730" s="33" t="str">
        <f>IF(M730="","",IF(AND(M730&lt;&gt;'Tabelas auxiliares'!$B$240,M730&lt;&gt;'Tabelas auxiliares'!$B$241,M730&lt;&gt;'Tabelas auxiliares'!$C$240,M730&lt;&gt;'Tabelas auxiliares'!$C$241,M730&lt;&gt;'Tabelas auxiliares'!$D$240,M730&lt;&gt;'Tabelas auxiliares'!$D$241),"FOLHA DE PESSOAL",IF(R730='Tabelas auxiliares'!$A$241,"CUSTEIO",IF(R730='Tabelas auxiliares'!$A$240,"INVESTIMENTO","ERRO - VERIFICAR"))))</f>
        <v/>
      </c>
      <c r="T730" s="46" t="str">
        <f t="shared" si="23"/>
        <v/>
      </c>
    </row>
    <row r="731" spans="18:20" x14ac:dyDescent="0.25">
      <c r="R731" s="33" t="str">
        <f t="shared" si="22"/>
        <v/>
      </c>
      <c r="S731" s="33" t="str">
        <f>IF(M731="","",IF(AND(M731&lt;&gt;'Tabelas auxiliares'!$B$240,M731&lt;&gt;'Tabelas auxiliares'!$B$241,M731&lt;&gt;'Tabelas auxiliares'!$C$240,M731&lt;&gt;'Tabelas auxiliares'!$C$241,M731&lt;&gt;'Tabelas auxiliares'!$D$240,M731&lt;&gt;'Tabelas auxiliares'!$D$241),"FOLHA DE PESSOAL",IF(R731='Tabelas auxiliares'!$A$241,"CUSTEIO",IF(R731='Tabelas auxiliares'!$A$240,"INVESTIMENTO","ERRO - VERIFICAR"))))</f>
        <v/>
      </c>
      <c r="T731" s="46" t="str">
        <f t="shared" si="23"/>
        <v/>
      </c>
    </row>
    <row r="732" spans="18:20" x14ac:dyDescent="0.25">
      <c r="R732" s="33" t="str">
        <f t="shared" si="22"/>
        <v/>
      </c>
      <c r="S732" s="33" t="str">
        <f>IF(M732="","",IF(AND(M732&lt;&gt;'Tabelas auxiliares'!$B$240,M732&lt;&gt;'Tabelas auxiliares'!$B$241,M732&lt;&gt;'Tabelas auxiliares'!$C$240,M732&lt;&gt;'Tabelas auxiliares'!$C$241,M732&lt;&gt;'Tabelas auxiliares'!$D$240,M732&lt;&gt;'Tabelas auxiliares'!$D$241),"FOLHA DE PESSOAL",IF(R732='Tabelas auxiliares'!$A$241,"CUSTEIO",IF(R732='Tabelas auxiliares'!$A$240,"INVESTIMENTO","ERRO - VERIFICAR"))))</f>
        <v/>
      </c>
      <c r="T732" s="46" t="str">
        <f t="shared" si="23"/>
        <v/>
      </c>
    </row>
    <row r="733" spans="18:20" x14ac:dyDescent="0.25">
      <c r="R733" s="33" t="str">
        <f t="shared" si="22"/>
        <v/>
      </c>
      <c r="S733" s="33" t="str">
        <f>IF(M733="","",IF(AND(M733&lt;&gt;'Tabelas auxiliares'!$B$240,M733&lt;&gt;'Tabelas auxiliares'!$B$241,M733&lt;&gt;'Tabelas auxiliares'!$C$240,M733&lt;&gt;'Tabelas auxiliares'!$C$241,M733&lt;&gt;'Tabelas auxiliares'!$D$240,M733&lt;&gt;'Tabelas auxiliares'!$D$241),"FOLHA DE PESSOAL",IF(R733='Tabelas auxiliares'!$A$241,"CUSTEIO",IF(R733='Tabelas auxiliares'!$A$240,"INVESTIMENTO","ERRO - VERIFICAR"))))</f>
        <v/>
      </c>
      <c r="T733" s="46" t="str">
        <f t="shared" si="23"/>
        <v/>
      </c>
    </row>
    <row r="734" spans="18:20" x14ac:dyDescent="0.25">
      <c r="R734" s="33" t="str">
        <f t="shared" si="22"/>
        <v/>
      </c>
      <c r="S734" s="33" t="str">
        <f>IF(M734="","",IF(AND(M734&lt;&gt;'Tabelas auxiliares'!$B$240,M734&lt;&gt;'Tabelas auxiliares'!$B$241,M734&lt;&gt;'Tabelas auxiliares'!$C$240,M734&lt;&gt;'Tabelas auxiliares'!$C$241,M734&lt;&gt;'Tabelas auxiliares'!$D$240,M734&lt;&gt;'Tabelas auxiliares'!$D$241),"FOLHA DE PESSOAL",IF(R734='Tabelas auxiliares'!$A$241,"CUSTEIO",IF(R734='Tabelas auxiliares'!$A$240,"INVESTIMENTO","ERRO - VERIFICAR"))))</f>
        <v/>
      </c>
      <c r="T734" s="46" t="str">
        <f t="shared" si="23"/>
        <v/>
      </c>
    </row>
    <row r="735" spans="18:20" x14ac:dyDescent="0.25">
      <c r="R735" s="33" t="str">
        <f t="shared" si="22"/>
        <v/>
      </c>
      <c r="S735" s="33" t="str">
        <f>IF(M735="","",IF(AND(M735&lt;&gt;'Tabelas auxiliares'!$B$240,M735&lt;&gt;'Tabelas auxiliares'!$B$241,M735&lt;&gt;'Tabelas auxiliares'!$C$240,M735&lt;&gt;'Tabelas auxiliares'!$C$241,M735&lt;&gt;'Tabelas auxiliares'!$D$240,M735&lt;&gt;'Tabelas auxiliares'!$D$241),"FOLHA DE PESSOAL",IF(R735='Tabelas auxiliares'!$A$241,"CUSTEIO",IF(R735='Tabelas auxiliares'!$A$240,"INVESTIMENTO","ERRO - VERIFICAR"))))</f>
        <v/>
      </c>
      <c r="T735" s="46" t="str">
        <f t="shared" si="23"/>
        <v/>
      </c>
    </row>
    <row r="736" spans="18:20" x14ac:dyDescent="0.25">
      <c r="R736" s="33" t="str">
        <f t="shared" si="22"/>
        <v/>
      </c>
      <c r="S736" s="33" t="str">
        <f>IF(M736="","",IF(AND(M736&lt;&gt;'Tabelas auxiliares'!$B$240,M736&lt;&gt;'Tabelas auxiliares'!$B$241,M736&lt;&gt;'Tabelas auxiliares'!$C$240,M736&lt;&gt;'Tabelas auxiliares'!$C$241,M736&lt;&gt;'Tabelas auxiliares'!$D$240,M736&lt;&gt;'Tabelas auxiliares'!$D$241),"FOLHA DE PESSOAL",IF(R736='Tabelas auxiliares'!$A$241,"CUSTEIO",IF(R736='Tabelas auxiliares'!$A$240,"INVESTIMENTO","ERRO - VERIFICAR"))))</f>
        <v/>
      </c>
      <c r="T736" s="46" t="str">
        <f t="shared" si="23"/>
        <v/>
      </c>
    </row>
    <row r="737" spans="18:20" x14ac:dyDescent="0.25">
      <c r="R737" s="33" t="str">
        <f t="shared" si="22"/>
        <v/>
      </c>
      <c r="S737" s="33" t="str">
        <f>IF(M737="","",IF(AND(M737&lt;&gt;'Tabelas auxiliares'!$B$240,M737&lt;&gt;'Tabelas auxiliares'!$B$241,M737&lt;&gt;'Tabelas auxiliares'!$C$240,M737&lt;&gt;'Tabelas auxiliares'!$C$241,M737&lt;&gt;'Tabelas auxiliares'!$D$240,M737&lt;&gt;'Tabelas auxiliares'!$D$241),"FOLHA DE PESSOAL",IF(R737='Tabelas auxiliares'!$A$241,"CUSTEIO",IF(R737='Tabelas auxiliares'!$A$240,"INVESTIMENTO","ERRO - VERIFICAR"))))</f>
        <v/>
      </c>
      <c r="T737" s="46" t="str">
        <f t="shared" si="23"/>
        <v/>
      </c>
    </row>
    <row r="738" spans="18:20" x14ac:dyDescent="0.25">
      <c r="R738" s="33" t="str">
        <f t="shared" si="22"/>
        <v/>
      </c>
      <c r="S738" s="33" t="str">
        <f>IF(M738="","",IF(AND(M738&lt;&gt;'Tabelas auxiliares'!$B$240,M738&lt;&gt;'Tabelas auxiliares'!$B$241,M738&lt;&gt;'Tabelas auxiliares'!$C$240,M738&lt;&gt;'Tabelas auxiliares'!$C$241,M738&lt;&gt;'Tabelas auxiliares'!$D$240,M738&lt;&gt;'Tabelas auxiliares'!$D$241),"FOLHA DE PESSOAL",IF(R738='Tabelas auxiliares'!$A$241,"CUSTEIO",IF(R738='Tabelas auxiliares'!$A$240,"INVESTIMENTO","ERRO - VERIFICAR"))))</f>
        <v/>
      </c>
      <c r="T738" s="46" t="str">
        <f t="shared" si="23"/>
        <v/>
      </c>
    </row>
    <row r="739" spans="18:20" x14ac:dyDescent="0.25">
      <c r="R739" s="33" t="str">
        <f t="shared" si="22"/>
        <v/>
      </c>
      <c r="S739" s="33" t="str">
        <f>IF(M739="","",IF(AND(M739&lt;&gt;'Tabelas auxiliares'!$B$240,M739&lt;&gt;'Tabelas auxiliares'!$B$241,M739&lt;&gt;'Tabelas auxiliares'!$C$240,M739&lt;&gt;'Tabelas auxiliares'!$C$241,M739&lt;&gt;'Tabelas auxiliares'!$D$240,M739&lt;&gt;'Tabelas auxiliares'!$D$241),"FOLHA DE PESSOAL",IF(R739='Tabelas auxiliares'!$A$241,"CUSTEIO",IF(R739='Tabelas auxiliares'!$A$240,"INVESTIMENTO","ERRO - VERIFICAR"))))</f>
        <v/>
      </c>
      <c r="T739" s="46" t="str">
        <f t="shared" si="23"/>
        <v/>
      </c>
    </row>
    <row r="740" spans="18:20" x14ac:dyDescent="0.25">
      <c r="R740" s="33" t="str">
        <f t="shared" si="22"/>
        <v/>
      </c>
      <c r="S740" s="33" t="str">
        <f>IF(M740="","",IF(AND(M740&lt;&gt;'Tabelas auxiliares'!$B$240,M740&lt;&gt;'Tabelas auxiliares'!$B$241,M740&lt;&gt;'Tabelas auxiliares'!$C$240,M740&lt;&gt;'Tabelas auxiliares'!$C$241,M740&lt;&gt;'Tabelas auxiliares'!$D$240,M740&lt;&gt;'Tabelas auxiliares'!$D$241),"FOLHA DE PESSOAL",IF(R740='Tabelas auxiliares'!$A$241,"CUSTEIO",IF(R740='Tabelas auxiliares'!$A$240,"INVESTIMENTO","ERRO - VERIFICAR"))))</f>
        <v/>
      </c>
      <c r="T740" s="46" t="str">
        <f t="shared" si="23"/>
        <v/>
      </c>
    </row>
    <row r="741" spans="18:20" x14ac:dyDescent="0.25">
      <c r="R741" s="33" t="str">
        <f t="shared" si="22"/>
        <v/>
      </c>
      <c r="S741" s="33" t="str">
        <f>IF(M741="","",IF(AND(M741&lt;&gt;'Tabelas auxiliares'!$B$240,M741&lt;&gt;'Tabelas auxiliares'!$B$241,M741&lt;&gt;'Tabelas auxiliares'!$C$240,M741&lt;&gt;'Tabelas auxiliares'!$C$241,M741&lt;&gt;'Tabelas auxiliares'!$D$240,M741&lt;&gt;'Tabelas auxiliares'!$D$241),"FOLHA DE PESSOAL",IF(R741='Tabelas auxiliares'!$A$241,"CUSTEIO",IF(R741='Tabelas auxiliares'!$A$240,"INVESTIMENTO","ERRO - VERIFICAR"))))</f>
        <v/>
      </c>
      <c r="T741" s="46" t="str">
        <f t="shared" si="23"/>
        <v/>
      </c>
    </row>
    <row r="742" spans="18:20" x14ac:dyDescent="0.25">
      <c r="R742" s="33" t="str">
        <f t="shared" si="22"/>
        <v/>
      </c>
      <c r="S742" s="33" t="str">
        <f>IF(M742="","",IF(AND(M742&lt;&gt;'Tabelas auxiliares'!$B$240,M742&lt;&gt;'Tabelas auxiliares'!$B$241,M742&lt;&gt;'Tabelas auxiliares'!$C$240,M742&lt;&gt;'Tabelas auxiliares'!$C$241,M742&lt;&gt;'Tabelas auxiliares'!$D$240,M742&lt;&gt;'Tabelas auxiliares'!$D$241),"FOLHA DE PESSOAL",IF(R742='Tabelas auxiliares'!$A$241,"CUSTEIO",IF(R742='Tabelas auxiliares'!$A$240,"INVESTIMENTO","ERRO - VERIFICAR"))))</f>
        <v/>
      </c>
      <c r="T742" s="46" t="str">
        <f t="shared" si="23"/>
        <v/>
      </c>
    </row>
    <row r="743" spans="18:20" x14ac:dyDescent="0.25">
      <c r="R743" s="33" t="str">
        <f t="shared" si="22"/>
        <v/>
      </c>
      <c r="S743" s="33" t="str">
        <f>IF(M743="","",IF(AND(M743&lt;&gt;'Tabelas auxiliares'!$B$240,M743&lt;&gt;'Tabelas auxiliares'!$B$241,M743&lt;&gt;'Tabelas auxiliares'!$C$240,M743&lt;&gt;'Tabelas auxiliares'!$C$241,M743&lt;&gt;'Tabelas auxiliares'!$D$240,M743&lt;&gt;'Tabelas auxiliares'!$D$241),"FOLHA DE PESSOAL",IF(R743='Tabelas auxiliares'!$A$241,"CUSTEIO",IF(R743='Tabelas auxiliares'!$A$240,"INVESTIMENTO","ERRO - VERIFICAR"))))</f>
        <v/>
      </c>
      <c r="T743" s="46" t="str">
        <f t="shared" si="23"/>
        <v/>
      </c>
    </row>
    <row r="744" spans="18:20" x14ac:dyDescent="0.25">
      <c r="R744" s="33" t="str">
        <f t="shared" si="22"/>
        <v/>
      </c>
      <c r="S744" s="33" t="str">
        <f>IF(M744="","",IF(AND(M744&lt;&gt;'Tabelas auxiliares'!$B$240,M744&lt;&gt;'Tabelas auxiliares'!$B$241,M744&lt;&gt;'Tabelas auxiliares'!$C$240,M744&lt;&gt;'Tabelas auxiliares'!$C$241,M744&lt;&gt;'Tabelas auxiliares'!$D$240,M744&lt;&gt;'Tabelas auxiliares'!$D$241),"FOLHA DE PESSOAL",IF(R744='Tabelas auxiliares'!$A$241,"CUSTEIO",IF(R744='Tabelas auxiliares'!$A$240,"INVESTIMENTO","ERRO - VERIFICAR"))))</f>
        <v/>
      </c>
      <c r="T744" s="46" t="str">
        <f t="shared" si="23"/>
        <v/>
      </c>
    </row>
    <row r="745" spans="18:20" x14ac:dyDescent="0.25">
      <c r="R745" s="33" t="str">
        <f t="shared" si="22"/>
        <v/>
      </c>
      <c r="S745" s="33" t="str">
        <f>IF(M745="","",IF(AND(M745&lt;&gt;'Tabelas auxiliares'!$B$240,M745&lt;&gt;'Tabelas auxiliares'!$B$241,M745&lt;&gt;'Tabelas auxiliares'!$C$240,M745&lt;&gt;'Tabelas auxiliares'!$C$241,M745&lt;&gt;'Tabelas auxiliares'!$D$240,M745&lt;&gt;'Tabelas auxiliares'!$D$241),"FOLHA DE PESSOAL",IF(R745='Tabelas auxiliares'!$A$241,"CUSTEIO",IF(R745='Tabelas auxiliares'!$A$240,"INVESTIMENTO","ERRO - VERIFICAR"))))</f>
        <v/>
      </c>
      <c r="T745" s="46" t="str">
        <f t="shared" si="23"/>
        <v/>
      </c>
    </row>
    <row r="746" spans="18:20" x14ac:dyDescent="0.25">
      <c r="R746" s="33" t="str">
        <f t="shared" si="22"/>
        <v/>
      </c>
      <c r="S746" s="33" t="str">
        <f>IF(M746="","",IF(AND(M746&lt;&gt;'Tabelas auxiliares'!$B$240,M746&lt;&gt;'Tabelas auxiliares'!$B$241,M746&lt;&gt;'Tabelas auxiliares'!$C$240,M746&lt;&gt;'Tabelas auxiliares'!$C$241,M746&lt;&gt;'Tabelas auxiliares'!$D$240,M746&lt;&gt;'Tabelas auxiliares'!$D$241),"FOLHA DE PESSOAL",IF(R746='Tabelas auxiliares'!$A$241,"CUSTEIO",IF(R746='Tabelas auxiliares'!$A$240,"INVESTIMENTO","ERRO - VERIFICAR"))))</f>
        <v/>
      </c>
      <c r="T746" s="46" t="str">
        <f t="shared" si="23"/>
        <v/>
      </c>
    </row>
    <row r="747" spans="18:20" x14ac:dyDescent="0.25">
      <c r="R747" s="33" t="str">
        <f t="shared" si="22"/>
        <v/>
      </c>
      <c r="S747" s="33" t="str">
        <f>IF(M747="","",IF(AND(M747&lt;&gt;'Tabelas auxiliares'!$B$240,M747&lt;&gt;'Tabelas auxiliares'!$B$241,M747&lt;&gt;'Tabelas auxiliares'!$C$240,M747&lt;&gt;'Tabelas auxiliares'!$C$241,M747&lt;&gt;'Tabelas auxiliares'!$D$240,M747&lt;&gt;'Tabelas auxiliares'!$D$241),"FOLHA DE PESSOAL",IF(R747='Tabelas auxiliares'!$A$241,"CUSTEIO",IF(R747='Tabelas auxiliares'!$A$240,"INVESTIMENTO","ERRO - VERIFICAR"))))</f>
        <v/>
      </c>
      <c r="T747" s="46" t="str">
        <f t="shared" si="23"/>
        <v/>
      </c>
    </row>
    <row r="748" spans="18:20" x14ac:dyDescent="0.25">
      <c r="R748" s="33" t="str">
        <f t="shared" si="22"/>
        <v/>
      </c>
      <c r="S748" s="33" t="str">
        <f>IF(M748="","",IF(AND(M748&lt;&gt;'Tabelas auxiliares'!$B$240,M748&lt;&gt;'Tabelas auxiliares'!$B$241,M748&lt;&gt;'Tabelas auxiliares'!$C$240,M748&lt;&gt;'Tabelas auxiliares'!$C$241,M748&lt;&gt;'Tabelas auxiliares'!$D$240,M748&lt;&gt;'Tabelas auxiliares'!$D$241),"FOLHA DE PESSOAL",IF(R748='Tabelas auxiliares'!$A$241,"CUSTEIO",IF(R748='Tabelas auxiliares'!$A$240,"INVESTIMENTO","ERRO - VERIFICAR"))))</f>
        <v/>
      </c>
      <c r="T748" s="46" t="str">
        <f t="shared" si="23"/>
        <v/>
      </c>
    </row>
    <row r="749" spans="18:20" x14ac:dyDescent="0.25">
      <c r="R749" s="33" t="str">
        <f t="shared" si="22"/>
        <v/>
      </c>
      <c r="S749" s="33" t="str">
        <f>IF(M749="","",IF(AND(M749&lt;&gt;'Tabelas auxiliares'!$B$240,M749&lt;&gt;'Tabelas auxiliares'!$B$241,M749&lt;&gt;'Tabelas auxiliares'!$C$240,M749&lt;&gt;'Tabelas auxiliares'!$C$241,M749&lt;&gt;'Tabelas auxiliares'!$D$240,M749&lt;&gt;'Tabelas auxiliares'!$D$241),"FOLHA DE PESSOAL",IF(R749='Tabelas auxiliares'!$A$241,"CUSTEIO",IF(R749='Tabelas auxiliares'!$A$240,"INVESTIMENTO","ERRO - VERIFICAR"))))</f>
        <v/>
      </c>
      <c r="T749" s="46" t="str">
        <f t="shared" si="23"/>
        <v/>
      </c>
    </row>
    <row r="750" spans="18:20" x14ac:dyDescent="0.25">
      <c r="R750" s="33" t="str">
        <f t="shared" si="22"/>
        <v/>
      </c>
      <c r="S750" s="33" t="str">
        <f>IF(M750="","",IF(AND(M750&lt;&gt;'Tabelas auxiliares'!$B$240,M750&lt;&gt;'Tabelas auxiliares'!$B$241,M750&lt;&gt;'Tabelas auxiliares'!$C$240,M750&lt;&gt;'Tabelas auxiliares'!$C$241,M750&lt;&gt;'Tabelas auxiliares'!$D$240,M750&lt;&gt;'Tabelas auxiliares'!$D$241),"FOLHA DE PESSOAL",IF(R750='Tabelas auxiliares'!$A$241,"CUSTEIO",IF(R750='Tabelas auxiliares'!$A$240,"INVESTIMENTO","ERRO - VERIFICAR"))))</f>
        <v/>
      </c>
      <c r="T750" s="46" t="str">
        <f t="shared" si="23"/>
        <v/>
      </c>
    </row>
    <row r="751" spans="18:20" x14ac:dyDescent="0.25">
      <c r="R751" s="33" t="str">
        <f t="shared" si="22"/>
        <v/>
      </c>
      <c r="S751" s="33" t="str">
        <f>IF(M751="","",IF(AND(M751&lt;&gt;'Tabelas auxiliares'!$B$240,M751&lt;&gt;'Tabelas auxiliares'!$B$241,M751&lt;&gt;'Tabelas auxiliares'!$C$240,M751&lt;&gt;'Tabelas auxiliares'!$C$241,M751&lt;&gt;'Tabelas auxiliares'!$D$240,M751&lt;&gt;'Tabelas auxiliares'!$D$241),"FOLHA DE PESSOAL",IF(R751='Tabelas auxiliares'!$A$241,"CUSTEIO",IF(R751='Tabelas auxiliares'!$A$240,"INVESTIMENTO","ERRO - VERIFICAR"))))</f>
        <v/>
      </c>
      <c r="T751" s="46" t="str">
        <f t="shared" si="23"/>
        <v/>
      </c>
    </row>
    <row r="752" spans="18:20" x14ac:dyDescent="0.25">
      <c r="R752" s="33" t="str">
        <f t="shared" si="22"/>
        <v/>
      </c>
      <c r="S752" s="33" t="str">
        <f>IF(M752="","",IF(AND(M752&lt;&gt;'Tabelas auxiliares'!$B$240,M752&lt;&gt;'Tabelas auxiliares'!$B$241,M752&lt;&gt;'Tabelas auxiliares'!$C$240,M752&lt;&gt;'Tabelas auxiliares'!$C$241,M752&lt;&gt;'Tabelas auxiliares'!$D$240,M752&lt;&gt;'Tabelas auxiliares'!$D$241),"FOLHA DE PESSOAL",IF(R752='Tabelas auxiliares'!$A$241,"CUSTEIO",IF(R752='Tabelas auxiliares'!$A$240,"INVESTIMENTO","ERRO - VERIFICAR"))))</f>
        <v/>
      </c>
      <c r="T752" s="46" t="str">
        <f t="shared" si="23"/>
        <v/>
      </c>
    </row>
    <row r="753" spans="18:20" x14ac:dyDescent="0.25">
      <c r="R753" s="33" t="str">
        <f t="shared" si="22"/>
        <v/>
      </c>
      <c r="S753" s="33" t="str">
        <f>IF(M753="","",IF(AND(M753&lt;&gt;'Tabelas auxiliares'!$B$240,M753&lt;&gt;'Tabelas auxiliares'!$B$241,M753&lt;&gt;'Tabelas auxiliares'!$C$240,M753&lt;&gt;'Tabelas auxiliares'!$C$241,M753&lt;&gt;'Tabelas auxiliares'!$D$240,M753&lt;&gt;'Tabelas auxiliares'!$D$241),"FOLHA DE PESSOAL",IF(R753='Tabelas auxiliares'!$A$241,"CUSTEIO",IF(R753='Tabelas auxiliares'!$A$240,"INVESTIMENTO","ERRO - VERIFICAR"))))</f>
        <v/>
      </c>
      <c r="T753" s="46" t="str">
        <f t="shared" si="23"/>
        <v/>
      </c>
    </row>
    <row r="754" spans="18:20" x14ac:dyDescent="0.25">
      <c r="R754" s="33" t="str">
        <f t="shared" si="22"/>
        <v/>
      </c>
      <c r="S754" s="33" t="str">
        <f>IF(M754="","",IF(AND(M754&lt;&gt;'Tabelas auxiliares'!$B$240,M754&lt;&gt;'Tabelas auxiliares'!$B$241,M754&lt;&gt;'Tabelas auxiliares'!$C$240,M754&lt;&gt;'Tabelas auxiliares'!$C$241,M754&lt;&gt;'Tabelas auxiliares'!$D$240,M754&lt;&gt;'Tabelas auxiliares'!$D$241),"FOLHA DE PESSOAL",IF(R754='Tabelas auxiliares'!$A$241,"CUSTEIO",IF(R754='Tabelas auxiliares'!$A$240,"INVESTIMENTO","ERRO - VERIFICAR"))))</f>
        <v/>
      </c>
      <c r="T754" s="46" t="str">
        <f t="shared" si="23"/>
        <v/>
      </c>
    </row>
    <row r="755" spans="18:20" x14ac:dyDescent="0.25">
      <c r="R755" s="33" t="str">
        <f t="shared" si="22"/>
        <v/>
      </c>
      <c r="S755" s="33" t="str">
        <f>IF(M755="","",IF(AND(M755&lt;&gt;'Tabelas auxiliares'!$B$240,M755&lt;&gt;'Tabelas auxiliares'!$B$241,M755&lt;&gt;'Tabelas auxiliares'!$C$240,M755&lt;&gt;'Tabelas auxiliares'!$C$241,M755&lt;&gt;'Tabelas auxiliares'!$D$240,M755&lt;&gt;'Tabelas auxiliares'!$D$241),"FOLHA DE PESSOAL",IF(R755='Tabelas auxiliares'!$A$241,"CUSTEIO",IF(R755='Tabelas auxiliares'!$A$240,"INVESTIMENTO","ERRO - VERIFICAR"))))</f>
        <v/>
      </c>
      <c r="T755" s="46" t="str">
        <f t="shared" si="23"/>
        <v/>
      </c>
    </row>
    <row r="756" spans="18:20" x14ac:dyDescent="0.25">
      <c r="R756" s="33" t="str">
        <f t="shared" si="22"/>
        <v/>
      </c>
      <c r="S756" s="33" t="str">
        <f>IF(M756="","",IF(AND(M756&lt;&gt;'Tabelas auxiliares'!$B$240,M756&lt;&gt;'Tabelas auxiliares'!$B$241,M756&lt;&gt;'Tabelas auxiliares'!$C$240,M756&lt;&gt;'Tabelas auxiliares'!$C$241,M756&lt;&gt;'Tabelas auxiliares'!$D$240,M756&lt;&gt;'Tabelas auxiliares'!$D$241),"FOLHA DE PESSOAL",IF(R756='Tabelas auxiliares'!$A$241,"CUSTEIO",IF(R756='Tabelas auxiliares'!$A$240,"INVESTIMENTO","ERRO - VERIFICAR"))))</f>
        <v/>
      </c>
      <c r="T756" s="46" t="str">
        <f t="shared" si="23"/>
        <v/>
      </c>
    </row>
    <row r="757" spans="18:20" x14ac:dyDescent="0.25">
      <c r="R757" s="33" t="str">
        <f t="shared" si="22"/>
        <v/>
      </c>
      <c r="S757" s="33" t="str">
        <f>IF(M757="","",IF(AND(M757&lt;&gt;'Tabelas auxiliares'!$B$240,M757&lt;&gt;'Tabelas auxiliares'!$B$241,M757&lt;&gt;'Tabelas auxiliares'!$C$240,M757&lt;&gt;'Tabelas auxiliares'!$C$241,M757&lt;&gt;'Tabelas auxiliares'!$D$240,M757&lt;&gt;'Tabelas auxiliares'!$D$241),"FOLHA DE PESSOAL",IF(R757='Tabelas auxiliares'!$A$241,"CUSTEIO",IF(R757='Tabelas auxiliares'!$A$240,"INVESTIMENTO","ERRO - VERIFICAR"))))</f>
        <v/>
      </c>
      <c r="T757" s="46" t="str">
        <f t="shared" si="23"/>
        <v/>
      </c>
    </row>
    <row r="758" spans="18:20" x14ac:dyDescent="0.25">
      <c r="R758" s="33" t="str">
        <f t="shared" si="22"/>
        <v/>
      </c>
      <c r="S758" s="33" t="str">
        <f>IF(M758="","",IF(AND(M758&lt;&gt;'Tabelas auxiliares'!$B$240,M758&lt;&gt;'Tabelas auxiliares'!$B$241,M758&lt;&gt;'Tabelas auxiliares'!$C$240,M758&lt;&gt;'Tabelas auxiliares'!$C$241,M758&lt;&gt;'Tabelas auxiliares'!$D$240,M758&lt;&gt;'Tabelas auxiliares'!$D$241),"FOLHA DE PESSOAL",IF(R758='Tabelas auxiliares'!$A$241,"CUSTEIO",IF(R758='Tabelas auxiliares'!$A$240,"INVESTIMENTO","ERRO - VERIFICAR"))))</f>
        <v/>
      </c>
      <c r="T758" s="46" t="str">
        <f t="shared" si="23"/>
        <v/>
      </c>
    </row>
    <row r="759" spans="18:20" x14ac:dyDescent="0.25">
      <c r="R759" s="33" t="str">
        <f t="shared" si="22"/>
        <v/>
      </c>
      <c r="S759" s="33" t="str">
        <f>IF(M759="","",IF(AND(M759&lt;&gt;'Tabelas auxiliares'!$B$240,M759&lt;&gt;'Tabelas auxiliares'!$B$241,M759&lt;&gt;'Tabelas auxiliares'!$C$240,M759&lt;&gt;'Tabelas auxiliares'!$C$241,M759&lt;&gt;'Tabelas auxiliares'!$D$240,M759&lt;&gt;'Tabelas auxiliares'!$D$241),"FOLHA DE PESSOAL",IF(R759='Tabelas auxiliares'!$A$241,"CUSTEIO",IF(R759='Tabelas auxiliares'!$A$240,"INVESTIMENTO","ERRO - VERIFICAR"))))</f>
        <v/>
      </c>
      <c r="T759" s="46" t="str">
        <f t="shared" si="23"/>
        <v/>
      </c>
    </row>
    <row r="760" spans="18:20" x14ac:dyDescent="0.25">
      <c r="R760" s="33" t="str">
        <f t="shared" si="22"/>
        <v/>
      </c>
      <c r="S760" s="33" t="str">
        <f>IF(M760="","",IF(AND(M760&lt;&gt;'Tabelas auxiliares'!$B$240,M760&lt;&gt;'Tabelas auxiliares'!$B$241,M760&lt;&gt;'Tabelas auxiliares'!$C$240,M760&lt;&gt;'Tabelas auxiliares'!$C$241,M760&lt;&gt;'Tabelas auxiliares'!$D$240,M760&lt;&gt;'Tabelas auxiliares'!$D$241),"FOLHA DE PESSOAL",IF(R760='Tabelas auxiliares'!$A$241,"CUSTEIO",IF(R760='Tabelas auxiliares'!$A$240,"INVESTIMENTO","ERRO - VERIFICAR"))))</f>
        <v/>
      </c>
      <c r="T760" s="46" t="str">
        <f t="shared" si="23"/>
        <v/>
      </c>
    </row>
    <row r="761" spans="18:20" x14ac:dyDescent="0.25">
      <c r="R761" s="33" t="str">
        <f t="shared" si="22"/>
        <v/>
      </c>
      <c r="S761" s="33" t="str">
        <f>IF(M761="","",IF(AND(M761&lt;&gt;'Tabelas auxiliares'!$B$240,M761&lt;&gt;'Tabelas auxiliares'!$B$241,M761&lt;&gt;'Tabelas auxiliares'!$C$240,M761&lt;&gt;'Tabelas auxiliares'!$C$241,M761&lt;&gt;'Tabelas auxiliares'!$D$240,M761&lt;&gt;'Tabelas auxiliares'!$D$241),"FOLHA DE PESSOAL",IF(R761='Tabelas auxiliares'!$A$241,"CUSTEIO",IF(R761='Tabelas auxiliares'!$A$240,"INVESTIMENTO","ERRO - VERIFICAR"))))</f>
        <v/>
      </c>
      <c r="T761" s="46" t="str">
        <f t="shared" si="23"/>
        <v/>
      </c>
    </row>
    <row r="762" spans="18:20" x14ac:dyDescent="0.25">
      <c r="R762" s="33" t="str">
        <f t="shared" si="22"/>
        <v/>
      </c>
      <c r="S762" s="33" t="str">
        <f>IF(M762="","",IF(AND(M762&lt;&gt;'Tabelas auxiliares'!$B$240,M762&lt;&gt;'Tabelas auxiliares'!$B$241,M762&lt;&gt;'Tabelas auxiliares'!$C$240,M762&lt;&gt;'Tabelas auxiliares'!$C$241,M762&lt;&gt;'Tabelas auxiliares'!$D$240,M762&lt;&gt;'Tabelas auxiliares'!$D$241),"FOLHA DE PESSOAL",IF(R762='Tabelas auxiliares'!$A$241,"CUSTEIO",IF(R762='Tabelas auxiliares'!$A$240,"INVESTIMENTO","ERRO - VERIFICAR"))))</f>
        <v/>
      </c>
      <c r="T762" s="46" t="str">
        <f t="shared" si="23"/>
        <v/>
      </c>
    </row>
    <row r="763" spans="18:20" x14ac:dyDescent="0.25">
      <c r="R763" s="33" t="str">
        <f t="shared" si="22"/>
        <v/>
      </c>
      <c r="S763" s="33" t="str">
        <f>IF(M763="","",IF(AND(M763&lt;&gt;'Tabelas auxiliares'!$B$240,M763&lt;&gt;'Tabelas auxiliares'!$B$241,M763&lt;&gt;'Tabelas auxiliares'!$C$240,M763&lt;&gt;'Tabelas auxiliares'!$C$241,M763&lt;&gt;'Tabelas auxiliares'!$D$240,M763&lt;&gt;'Tabelas auxiliares'!$D$241),"FOLHA DE PESSOAL",IF(R763='Tabelas auxiliares'!$A$241,"CUSTEIO",IF(R763='Tabelas auxiliares'!$A$240,"INVESTIMENTO","ERRO - VERIFICAR"))))</f>
        <v/>
      </c>
      <c r="T763" s="46" t="str">
        <f t="shared" si="23"/>
        <v/>
      </c>
    </row>
    <row r="764" spans="18:20" x14ac:dyDescent="0.25">
      <c r="R764" s="33" t="str">
        <f t="shared" si="22"/>
        <v/>
      </c>
      <c r="S764" s="33" t="str">
        <f>IF(M764="","",IF(AND(M764&lt;&gt;'Tabelas auxiliares'!$B$240,M764&lt;&gt;'Tabelas auxiliares'!$B$241,M764&lt;&gt;'Tabelas auxiliares'!$C$240,M764&lt;&gt;'Tabelas auxiliares'!$C$241,M764&lt;&gt;'Tabelas auxiliares'!$D$240,M764&lt;&gt;'Tabelas auxiliares'!$D$241),"FOLHA DE PESSOAL",IF(R764='Tabelas auxiliares'!$A$241,"CUSTEIO",IF(R764='Tabelas auxiliares'!$A$240,"INVESTIMENTO","ERRO - VERIFICAR"))))</f>
        <v/>
      </c>
      <c r="T764" s="46" t="str">
        <f t="shared" si="23"/>
        <v/>
      </c>
    </row>
    <row r="765" spans="18:20" x14ac:dyDescent="0.25">
      <c r="R765" s="33" t="str">
        <f t="shared" si="22"/>
        <v/>
      </c>
      <c r="S765" s="33" t="str">
        <f>IF(M765="","",IF(AND(M765&lt;&gt;'Tabelas auxiliares'!$B$240,M765&lt;&gt;'Tabelas auxiliares'!$B$241,M765&lt;&gt;'Tabelas auxiliares'!$C$240,M765&lt;&gt;'Tabelas auxiliares'!$C$241,M765&lt;&gt;'Tabelas auxiliares'!$D$240,M765&lt;&gt;'Tabelas auxiliares'!$D$241),"FOLHA DE PESSOAL",IF(R765='Tabelas auxiliares'!$A$241,"CUSTEIO",IF(R765='Tabelas auxiliares'!$A$240,"INVESTIMENTO","ERRO - VERIFICAR"))))</f>
        <v/>
      </c>
      <c r="T765" s="46" t="str">
        <f t="shared" si="23"/>
        <v/>
      </c>
    </row>
    <row r="766" spans="18:20" x14ac:dyDescent="0.25">
      <c r="R766" s="33" t="str">
        <f t="shared" si="22"/>
        <v/>
      </c>
      <c r="S766" s="33" t="str">
        <f>IF(M766="","",IF(AND(M766&lt;&gt;'Tabelas auxiliares'!$B$240,M766&lt;&gt;'Tabelas auxiliares'!$B$241,M766&lt;&gt;'Tabelas auxiliares'!$C$240,M766&lt;&gt;'Tabelas auxiliares'!$C$241,M766&lt;&gt;'Tabelas auxiliares'!$D$240,M766&lt;&gt;'Tabelas auxiliares'!$D$241),"FOLHA DE PESSOAL",IF(R766='Tabelas auxiliares'!$A$241,"CUSTEIO",IF(R766='Tabelas auxiliares'!$A$240,"INVESTIMENTO","ERRO - VERIFICAR"))))</f>
        <v/>
      </c>
      <c r="T766" s="46" t="str">
        <f t="shared" si="23"/>
        <v/>
      </c>
    </row>
    <row r="767" spans="18:20" x14ac:dyDescent="0.25">
      <c r="R767" s="33" t="str">
        <f t="shared" si="22"/>
        <v/>
      </c>
      <c r="S767" s="33" t="str">
        <f>IF(M767="","",IF(AND(M767&lt;&gt;'Tabelas auxiliares'!$B$240,M767&lt;&gt;'Tabelas auxiliares'!$B$241,M767&lt;&gt;'Tabelas auxiliares'!$C$240,M767&lt;&gt;'Tabelas auxiliares'!$C$241,M767&lt;&gt;'Tabelas auxiliares'!$D$240,M767&lt;&gt;'Tabelas auxiliares'!$D$241),"FOLHA DE PESSOAL",IF(R767='Tabelas auxiliares'!$A$241,"CUSTEIO",IF(R767='Tabelas auxiliares'!$A$240,"INVESTIMENTO","ERRO - VERIFICAR"))))</f>
        <v/>
      </c>
      <c r="T767" s="46" t="str">
        <f t="shared" si="23"/>
        <v/>
      </c>
    </row>
    <row r="768" spans="18:20" x14ac:dyDescent="0.25">
      <c r="R768" s="33" t="str">
        <f t="shared" si="22"/>
        <v/>
      </c>
      <c r="S768" s="33" t="str">
        <f>IF(M768="","",IF(AND(M768&lt;&gt;'Tabelas auxiliares'!$B$240,M768&lt;&gt;'Tabelas auxiliares'!$B$241,M768&lt;&gt;'Tabelas auxiliares'!$C$240,M768&lt;&gt;'Tabelas auxiliares'!$C$241,M768&lt;&gt;'Tabelas auxiliares'!$D$240,M768&lt;&gt;'Tabelas auxiliares'!$D$241),"FOLHA DE PESSOAL",IF(R768='Tabelas auxiliares'!$A$241,"CUSTEIO",IF(R768='Tabelas auxiliares'!$A$240,"INVESTIMENTO","ERRO - VERIFICAR"))))</f>
        <v/>
      </c>
      <c r="T768" s="46" t="str">
        <f t="shared" si="23"/>
        <v/>
      </c>
    </row>
    <row r="769" spans="18:20" x14ac:dyDescent="0.25">
      <c r="R769" s="33" t="str">
        <f t="shared" si="22"/>
        <v/>
      </c>
      <c r="S769" s="33" t="str">
        <f>IF(M769="","",IF(AND(M769&lt;&gt;'Tabelas auxiliares'!$B$240,M769&lt;&gt;'Tabelas auxiliares'!$B$241,M769&lt;&gt;'Tabelas auxiliares'!$C$240,M769&lt;&gt;'Tabelas auxiliares'!$C$241,M769&lt;&gt;'Tabelas auxiliares'!$D$240,M769&lt;&gt;'Tabelas auxiliares'!$D$241),"FOLHA DE PESSOAL",IF(R769='Tabelas auxiliares'!$A$241,"CUSTEIO",IF(R769='Tabelas auxiliares'!$A$240,"INVESTIMENTO","ERRO - VERIFICAR"))))</f>
        <v/>
      </c>
      <c r="T769" s="46" t="str">
        <f t="shared" si="23"/>
        <v/>
      </c>
    </row>
    <row r="770" spans="18:20" x14ac:dyDescent="0.25">
      <c r="R770" s="33" t="str">
        <f t="shared" si="22"/>
        <v/>
      </c>
      <c r="S770" s="33" t="str">
        <f>IF(M770="","",IF(AND(M770&lt;&gt;'Tabelas auxiliares'!$B$240,M770&lt;&gt;'Tabelas auxiliares'!$B$241,M770&lt;&gt;'Tabelas auxiliares'!$C$240,M770&lt;&gt;'Tabelas auxiliares'!$C$241,M770&lt;&gt;'Tabelas auxiliares'!$D$240,M770&lt;&gt;'Tabelas auxiliares'!$D$241),"FOLHA DE PESSOAL",IF(R770='Tabelas auxiliares'!$A$241,"CUSTEIO",IF(R770='Tabelas auxiliares'!$A$240,"INVESTIMENTO","ERRO - VERIFICAR"))))</f>
        <v/>
      </c>
      <c r="T770" s="46" t="str">
        <f t="shared" si="23"/>
        <v/>
      </c>
    </row>
    <row r="771" spans="18:20" x14ac:dyDescent="0.25">
      <c r="R771" s="33" t="str">
        <f t="shared" si="22"/>
        <v/>
      </c>
      <c r="S771" s="33" t="str">
        <f>IF(M771="","",IF(AND(M771&lt;&gt;'Tabelas auxiliares'!$B$240,M771&lt;&gt;'Tabelas auxiliares'!$B$241,M771&lt;&gt;'Tabelas auxiliares'!$C$240,M771&lt;&gt;'Tabelas auxiliares'!$C$241,M771&lt;&gt;'Tabelas auxiliares'!$D$240,M771&lt;&gt;'Tabelas auxiliares'!$D$241),"FOLHA DE PESSOAL",IF(R771='Tabelas auxiliares'!$A$241,"CUSTEIO",IF(R771='Tabelas auxiliares'!$A$240,"INVESTIMENTO","ERRO - VERIFICAR"))))</f>
        <v/>
      </c>
      <c r="T771" s="46" t="str">
        <f t="shared" si="23"/>
        <v/>
      </c>
    </row>
    <row r="772" spans="18:20" x14ac:dyDescent="0.25">
      <c r="R772" s="33" t="str">
        <f t="shared" ref="R772:R835" si="24">LEFT(O772,1)</f>
        <v/>
      </c>
      <c r="S772" s="33" t="str">
        <f>IF(M772="","",IF(AND(M772&lt;&gt;'Tabelas auxiliares'!$B$240,M772&lt;&gt;'Tabelas auxiliares'!$B$241,M772&lt;&gt;'Tabelas auxiliares'!$C$240,M772&lt;&gt;'Tabelas auxiliares'!$C$241,M772&lt;&gt;'Tabelas auxiliares'!$D$240,M772&lt;&gt;'Tabelas auxiliares'!$D$241),"FOLHA DE PESSOAL",IF(R772='Tabelas auxiliares'!$A$241,"CUSTEIO",IF(R772='Tabelas auxiliares'!$A$240,"INVESTIMENTO","ERRO - VERIFICAR"))))</f>
        <v/>
      </c>
      <c r="T772" s="46" t="str">
        <f t="shared" ref="T772:T835" si="25">IF(SUM(U772:Y772)=0,"",SUM(U772:Y772))</f>
        <v/>
      </c>
    </row>
    <row r="773" spans="18:20" x14ac:dyDescent="0.25">
      <c r="R773" s="33" t="str">
        <f t="shared" si="24"/>
        <v/>
      </c>
      <c r="S773" s="33" t="str">
        <f>IF(M773="","",IF(AND(M773&lt;&gt;'Tabelas auxiliares'!$B$240,M773&lt;&gt;'Tabelas auxiliares'!$B$241,M773&lt;&gt;'Tabelas auxiliares'!$C$240,M773&lt;&gt;'Tabelas auxiliares'!$C$241,M773&lt;&gt;'Tabelas auxiliares'!$D$240,M773&lt;&gt;'Tabelas auxiliares'!$D$241),"FOLHA DE PESSOAL",IF(R773='Tabelas auxiliares'!$A$241,"CUSTEIO",IF(R773='Tabelas auxiliares'!$A$240,"INVESTIMENTO","ERRO - VERIFICAR"))))</f>
        <v/>
      </c>
      <c r="T773" s="46" t="str">
        <f t="shared" si="25"/>
        <v/>
      </c>
    </row>
    <row r="774" spans="18:20" x14ac:dyDescent="0.25">
      <c r="R774" s="33" t="str">
        <f t="shared" si="24"/>
        <v/>
      </c>
      <c r="S774" s="33" t="str">
        <f>IF(M774="","",IF(AND(M774&lt;&gt;'Tabelas auxiliares'!$B$240,M774&lt;&gt;'Tabelas auxiliares'!$B$241,M774&lt;&gt;'Tabelas auxiliares'!$C$240,M774&lt;&gt;'Tabelas auxiliares'!$C$241,M774&lt;&gt;'Tabelas auxiliares'!$D$240,M774&lt;&gt;'Tabelas auxiliares'!$D$241),"FOLHA DE PESSOAL",IF(R774='Tabelas auxiliares'!$A$241,"CUSTEIO",IF(R774='Tabelas auxiliares'!$A$240,"INVESTIMENTO","ERRO - VERIFICAR"))))</f>
        <v/>
      </c>
      <c r="T774" s="46" t="str">
        <f t="shared" si="25"/>
        <v/>
      </c>
    </row>
    <row r="775" spans="18:20" x14ac:dyDescent="0.25">
      <c r="R775" s="33" t="str">
        <f t="shared" si="24"/>
        <v/>
      </c>
      <c r="S775" s="33" t="str">
        <f>IF(M775="","",IF(AND(M775&lt;&gt;'Tabelas auxiliares'!$B$240,M775&lt;&gt;'Tabelas auxiliares'!$B$241,M775&lt;&gt;'Tabelas auxiliares'!$C$240,M775&lt;&gt;'Tabelas auxiliares'!$C$241,M775&lt;&gt;'Tabelas auxiliares'!$D$240,M775&lt;&gt;'Tabelas auxiliares'!$D$241),"FOLHA DE PESSOAL",IF(R775='Tabelas auxiliares'!$A$241,"CUSTEIO",IF(R775='Tabelas auxiliares'!$A$240,"INVESTIMENTO","ERRO - VERIFICAR"))))</f>
        <v/>
      </c>
      <c r="T775" s="46" t="str">
        <f t="shared" si="25"/>
        <v/>
      </c>
    </row>
    <row r="776" spans="18:20" x14ac:dyDescent="0.25">
      <c r="R776" s="33" t="str">
        <f t="shared" si="24"/>
        <v/>
      </c>
      <c r="S776" s="33" t="str">
        <f>IF(M776="","",IF(AND(M776&lt;&gt;'Tabelas auxiliares'!$B$240,M776&lt;&gt;'Tabelas auxiliares'!$B$241,M776&lt;&gt;'Tabelas auxiliares'!$C$240,M776&lt;&gt;'Tabelas auxiliares'!$C$241,M776&lt;&gt;'Tabelas auxiliares'!$D$240,M776&lt;&gt;'Tabelas auxiliares'!$D$241),"FOLHA DE PESSOAL",IF(R776='Tabelas auxiliares'!$A$241,"CUSTEIO",IF(R776='Tabelas auxiliares'!$A$240,"INVESTIMENTO","ERRO - VERIFICAR"))))</f>
        <v/>
      </c>
      <c r="T776" s="46" t="str">
        <f t="shared" si="25"/>
        <v/>
      </c>
    </row>
    <row r="777" spans="18:20" x14ac:dyDescent="0.25">
      <c r="R777" s="33" t="str">
        <f t="shared" si="24"/>
        <v/>
      </c>
      <c r="S777" s="33" t="str">
        <f>IF(M777="","",IF(AND(M777&lt;&gt;'Tabelas auxiliares'!$B$240,M777&lt;&gt;'Tabelas auxiliares'!$B$241,M777&lt;&gt;'Tabelas auxiliares'!$C$240,M777&lt;&gt;'Tabelas auxiliares'!$C$241,M777&lt;&gt;'Tabelas auxiliares'!$D$240,M777&lt;&gt;'Tabelas auxiliares'!$D$241),"FOLHA DE PESSOAL",IF(R777='Tabelas auxiliares'!$A$241,"CUSTEIO",IF(R777='Tabelas auxiliares'!$A$240,"INVESTIMENTO","ERRO - VERIFICAR"))))</f>
        <v/>
      </c>
      <c r="T777" s="46" t="str">
        <f t="shared" si="25"/>
        <v/>
      </c>
    </row>
    <row r="778" spans="18:20" x14ac:dyDescent="0.25">
      <c r="R778" s="33" t="str">
        <f t="shared" si="24"/>
        <v/>
      </c>
      <c r="S778" s="33" t="str">
        <f>IF(M778="","",IF(AND(M778&lt;&gt;'Tabelas auxiliares'!$B$240,M778&lt;&gt;'Tabelas auxiliares'!$B$241,M778&lt;&gt;'Tabelas auxiliares'!$C$240,M778&lt;&gt;'Tabelas auxiliares'!$C$241,M778&lt;&gt;'Tabelas auxiliares'!$D$240,M778&lt;&gt;'Tabelas auxiliares'!$D$241),"FOLHA DE PESSOAL",IF(R778='Tabelas auxiliares'!$A$241,"CUSTEIO",IF(R778='Tabelas auxiliares'!$A$240,"INVESTIMENTO","ERRO - VERIFICAR"))))</f>
        <v/>
      </c>
      <c r="T778" s="46" t="str">
        <f t="shared" si="25"/>
        <v/>
      </c>
    </row>
    <row r="779" spans="18:20" x14ac:dyDescent="0.25">
      <c r="R779" s="33" t="str">
        <f t="shared" si="24"/>
        <v/>
      </c>
      <c r="S779" s="33" t="str">
        <f>IF(M779="","",IF(AND(M779&lt;&gt;'Tabelas auxiliares'!$B$240,M779&lt;&gt;'Tabelas auxiliares'!$B$241,M779&lt;&gt;'Tabelas auxiliares'!$C$240,M779&lt;&gt;'Tabelas auxiliares'!$C$241,M779&lt;&gt;'Tabelas auxiliares'!$D$240,M779&lt;&gt;'Tabelas auxiliares'!$D$241),"FOLHA DE PESSOAL",IF(R779='Tabelas auxiliares'!$A$241,"CUSTEIO",IF(R779='Tabelas auxiliares'!$A$240,"INVESTIMENTO","ERRO - VERIFICAR"))))</f>
        <v/>
      </c>
      <c r="T779" s="46" t="str">
        <f t="shared" si="25"/>
        <v/>
      </c>
    </row>
    <row r="780" spans="18:20" x14ac:dyDescent="0.25">
      <c r="R780" s="33" t="str">
        <f t="shared" si="24"/>
        <v/>
      </c>
      <c r="S780" s="33" t="str">
        <f>IF(M780="","",IF(AND(M780&lt;&gt;'Tabelas auxiliares'!$B$240,M780&lt;&gt;'Tabelas auxiliares'!$B$241,M780&lt;&gt;'Tabelas auxiliares'!$C$240,M780&lt;&gt;'Tabelas auxiliares'!$C$241,M780&lt;&gt;'Tabelas auxiliares'!$D$240,M780&lt;&gt;'Tabelas auxiliares'!$D$241),"FOLHA DE PESSOAL",IF(R780='Tabelas auxiliares'!$A$241,"CUSTEIO",IF(R780='Tabelas auxiliares'!$A$240,"INVESTIMENTO","ERRO - VERIFICAR"))))</f>
        <v/>
      </c>
      <c r="T780" s="46" t="str">
        <f t="shared" si="25"/>
        <v/>
      </c>
    </row>
    <row r="781" spans="18:20" x14ac:dyDescent="0.25">
      <c r="R781" s="33" t="str">
        <f t="shared" si="24"/>
        <v/>
      </c>
      <c r="S781" s="33" t="str">
        <f>IF(M781="","",IF(AND(M781&lt;&gt;'Tabelas auxiliares'!$B$240,M781&lt;&gt;'Tabelas auxiliares'!$B$241,M781&lt;&gt;'Tabelas auxiliares'!$C$240,M781&lt;&gt;'Tabelas auxiliares'!$C$241,M781&lt;&gt;'Tabelas auxiliares'!$D$240,M781&lt;&gt;'Tabelas auxiliares'!$D$241),"FOLHA DE PESSOAL",IF(R781='Tabelas auxiliares'!$A$241,"CUSTEIO",IF(R781='Tabelas auxiliares'!$A$240,"INVESTIMENTO","ERRO - VERIFICAR"))))</f>
        <v/>
      </c>
      <c r="T781" s="46" t="str">
        <f t="shared" si="25"/>
        <v/>
      </c>
    </row>
    <row r="782" spans="18:20" x14ac:dyDescent="0.25">
      <c r="R782" s="33" t="str">
        <f t="shared" si="24"/>
        <v/>
      </c>
      <c r="S782" s="33" t="str">
        <f>IF(M782="","",IF(AND(M782&lt;&gt;'Tabelas auxiliares'!$B$240,M782&lt;&gt;'Tabelas auxiliares'!$B$241,M782&lt;&gt;'Tabelas auxiliares'!$C$240,M782&lt;&gt;'Tabelas auxiliares'!$C$241,M782&lt;&gt;'Tabelas auxiliares'!$D$240,M782&lt;&gt;'Tabelas auxiliares'!$D$241),"FOLHA DE PESSOAL",IF(R782='Tabelas auxiliares'!$A$241,"CUSTEIO",IF(R782='Tabelas auxiliares'!$A$240,"INVESTIMENTO","ERRO - VERIFICAR"))))</f>
        <v/>
      </c>
      <c r="T782" s="46" t="str">
        <f t="shared" si="25"/>
        <v/>
      </c>
    </row>
    <row r="783" spans="18:20" x14ac:dyDescent="0.25">
      <c r="R783" s="33" t="str">
        <f t="shared" si="24"/>
        <v/>
      </c>
      <c r="S783" s="33" t="str">
        <f>IF(M783="","",IF(AND(M783&lt;&gt;'Tabelas auxiliares'!$B$240,M783&lt;&gt;'Tabelas auxiliares'!$B$241,M783&lt;&gt;'Tabelas auxiliares'!$C$240,M783&lt;&gt;'Tabelas auxiliares'!$C$241,M783&lt;&gt;'Tabelas auxiliares'!$D$240,M783&lt;&gt;'Tabelas auxiliares'!$D$241),"FOLHA DE PESSOAL",IF(R783='Tabelas auxiliares'!$A$241,"CUSTEIO",IF(R783='Tabelas auxiliares'!$A$240,"INVESTIMENTO","ERRO - VERIFICAR"))))</f>
        <v/>
      </c>
      <c r="T783" s="46" t="str">
        <f t="shared" si="25"/>
        <v/>
      </c>
    </row>
    <row r="784" spans="18:20" x14ac:dyDescent="0.25">
      <c r="R784" s="33" t="str">
        <f t="shared" si="24"/>
        <v/>
      </c>
      <c r="S784" s="33" t="str">
        <f>IF(M784="","",IF(AND(M784&lt;&gt;'Tabelas auxiliares'!$B$240,M784&lt;&gt;'Tabelas auxiliares'!$B$241,M784&lt;&gt;'Tabelas auxiliares'!$C$240,M784&lt;&gt;'Tabelas auxiliares'!$C$241,M784&lt;&gt;'Tabelas auxiliares'!$D$240,M784&lt;&gt;'Tabelas auxiliares'!$D$241),"FOLHA DE PESSOAL",IF(R784='Tabelas auxiliares'!$A$241,"CUSTEIO",IF(R784='Tabelas auxiliares'!$A$240,"INVESTIMENTO","ERRO - VERIFICAR"))))</f>
        <v/>
      </c>
      <c r="T784" s="46" t="str">
        <f t="shared" si="25"/>
        <v/>
      </c>
    </row>
    <row r="785" spans="18:20" x14ac:dyDescent="0.25">
      <c r="R785" s="33" t="str">
        <f t="shared" si="24"/>
        <v/>
      </c>
      <c r="S785" s="33" t="str">
        <f>IF(M785="","",IF(AND(M785&lt;&gt;'Tabelas auxiliares'!$B$240,M785&lt;&gt;'Tabelas auxiliares'!$B$241,M785&lt;&gt;'Tabelas auxiliares'!$C$240,M785&lt;&gt;'Tabelas auxiliares'!$C$241,M785&lt;&gt;'Tabelas auxiliares'!$D$240,M785&lt;&gt;'Tabelas auxiliares'!$D$241),"FOLHA DE PESSOAL",IF(R785='Tabelas auxiliares'!$A$241,"CUSTEIO",IF(R785='Tabelas auxiliares'!$A$240,"INVESTIMENTO","ERRO - VERIFICAR"))))</f>
        <v/>
      </c>
      <c r="T785" s="46" t="str">
        <f t="shared" si="25"/>
        <v/>
      </c>
    </row>
    <row r="786" spans="18:20" x14ac:dyDescent="0.25">
      <c r="R786" s="33" t="str">
        <f t="shared" si="24"/>
        <v/>
      </c>
      <c r="S786" s="33" t="str">
        <f>IF(M786="","",IF(AND(M786&lt;&gt;'Tabelas auxiliares'!$B$240,M786&lt;&gt;'Tabelas auxiliares'!$B$241,M786&lt;&gt;'Tabelas auxiliares'!$C$240,M786&lt;&gt;'Tabelas auxiliares'!$C$241,M786&lt;&gt;'Tabelas auxiliares'!$D$240,M786&lt;&gt;'Tabelas auxiliares'!$D$241),"FOLHA DE PESSOAL",IF(R786='Tabelas auxiliares'!$A$241,"CUSTEIO",IF(R786='Tabelas auxiliares'!$A$240,"INVESTIMENTO","ERRO - VERIFICAR"))))</f>
        <v/>
      </c>
      <c r="T786" s="46" t="str">
        <f t="shared" si="25"/>
        <v/>
      </c>
    </row>
    <row r="787" spans="18:20" x14ac:dyDescent="0.25">
      <c r="R787" s="33" t="str">
        <f t="shared" si="24"/>
        <v/>
      </c>
      <c r="S787" s="33" t="str">
        <f>IF(M787="","",IF(AND(M787&lt;&gt;'Tabelas auxiliares'!$B$240,M787&lt;&gt;'Tabelas auxiliares'!$B$241,M787&lt;&gt;'Tabelas auxiliares'!$C$240,M787&lt;&gt;'Tabelas auxiliares'!$C$241,M787&lt;&gt;'Tabelas auxiliares'!$D$240,M787&lt;&gt;'Tabelas auxiliares'!$D$241),"FOLHA DE PESSOAL",IF(R787='Tabelas auxiliares'!$A$241,"CUSTEIO",IF(R787='Tabelas auxiliares'!$A$240,"INVESTIMENTO","ERRO - VERIFICAR"))))</f>
        <v/>
      </c>
      <c r="T787" s="46" t="str">
        <f t="shared" si="25"/>
        <v/>
      </c>
    </row>
    <row r="788" spans="18:20" x14ac:dyDescent="0.25">
      <c r="R788" s="33" t="str">
        <f t="shared" si="24"/>
        <v/>
      </c>
      <c r="S788" s="33" t="str">
        <f>IF(M788="","",IF(AND(M788&lt;&gt;'Tabelas auxiliares'!$B$240,M788&lt;&gt;'Tabelas auxiliares'!$B$241,M788&lt;&gt;'Tabelas auxiliares'!$C$240,M788&lt;&gt;'Tabelas auxiliares'!$C$241,M788&lt;&gt;'Tabelas auxiliares'!$D$240,M788&lt;&gt;'Tabelas auxiliares'!$D$241),"FOLHA DE PESSOAL",IF(R788='Tabelas auxiliares'!$A$241,"CUSTEIO",IF(R788='Tabelas auxiliares'!$A$240,"INVESTIMENTO","ERRO - VERIFICAR"))))</f>
        <v/>
      </c>
      <c r="T788" s="46" t="str">
        <f t="shared" si="25"/>
        <v/>
      </c>
    </row>
    <row r="789" spans="18:20" x14ac:dyDescent="0.25">
      <c r="R789" s="33" t="str">
        <f t="shared" si="24"/>
        <v/>
      </c>
      <c r="S789" s="33" t="str">
        <f>IF(M789="","",IF(AND(M789&lt;&gt;'Tabelas auxiliares'!$B$240,M789&lt;&gt;'Tabelas auxiliares'!$B$241,M789&lt;&gt;'Tabelas auxiliares'!$C$240,M789&lt;&gt;'Tabelas auxiliares'!$C$241,M789&lt;&gt;'Tabelas auxiliares'!$D$240,M789&lt;&gt;'Tabelas auxiliares'!$D$241),"FOLHA DE PESSOAL",IF(R789='Tabelas auxiliares'!$A$241,"CUSTEIO",IF(R789='Tabelas auxiliares'!$A$240,"INVESTIMENTO","ERRO - VERIFICAR"))))</f>
        <v/>
      </c>
      <c r="T789" s="46" t="str">
        <f t="shared" si="25"/>
        <v/>
      </c>
    </row>
    <row r="790" spans="18:20" x14ac:dyDescent="0.25">
      <c r="R790" s="33" t="str">
        <f t="shared" si="24"/>
        <v/>
      </c>
      <c r="S790" s="33" t="str">
        <f>IF(M790="","",IF(AND(M790&lt;&gt;'Tabelas auxiliares'!$B$240,M790&lt;&gt;'Tabelas auxiliares'!$B$241,M790&lt;&gt;'Tabelas auxiliares'!$C$240,M790&lt;&gt;'Tabelas auxiliares'!$C$241,M790&lt;&gt;'Tabelas auxiliares'!$D$240,M790&lt;&gt;'Tabelas auxiliares'!$D$241),"FOLHA DE PESSOAL",IF(R790='Tabelas auxiliares'!$A$241,"CUSTEIO",IF(R790='Tabelas auxiliares'!$A$240,"INVESTIMENTO","ERRO - VERIFICAR"))))</f>
        <v/>
      </c>
      <c r="T790" s="46" t="str">
        <f t="shared" si="25"/>
        <v/>
      </c>
    </row>
    <row r="791" spans="18:20" x14ac:dyDescent="0.25">
      <c r="R791" s="33" t="str">
        <f t="shared" si="24"/>
        <v/>
      </c>
      <c r="S791" s="33" t="str">
        <f>IF(M791="","",IF(AND(M791&lt;&gt;'Tabelas auxiliares'!$B$240,M791&lt;&gt;'Tabelas auxiliares'!$B$241,M791&lt;&gt;'Tabelas auxiliares'!$C$240,M791&lt;&gt;'Tabelas auxiliares'!$C$241,M791&lt;&gt;'Tabelas auxiliares'!$D$240,M791&lt;&gt;'Tabelas auxiliares'!$D$241),"FOLHA DE PESSOAL",IF(R791='Tabelas auxiliares'!$A$241,"CUSTEIO",IF(R791='Tabelas auxiliares'!$A$240,"INVESTIMENTO","ERRO - VERIFICAR"))))</f>
        <v/>
      </c>
      <c r="T791" s="46" t="str">
        <f t="shared" si="25"/>
        <v/>
      </c>
    </row>
    <row r="792" spans="18:20" x14ac:dyDescent="0.25">
      <c r="R792" s="33" t="str">
        <f t="shared" si="24"/>
        <v/>
      </c>
      <c r="S792" s="33" t="str">
        <f>IF(M792="","",IF(AND(M792&lt;&gt;'Tabelas auxiliares'!$B$240,M792&lt;&gt;'Tabelas auxiliares'!$B$241,M792&lt;&gt;'Tabelas auxiliares'!$C$240,M792&lt;&gt;'Tabelas auxiliares'!$C$241,M792&lt;&gt;'Tabelas auxiliares'!$D$240,M792&lt;&gt;'Tabelas auxiliares'!$D$241),"FOLHA DE PESSOAL",IF(R792='Tabelas auxiliares'!$A$241,"CUSTEIO",IF(R792='Tabelas auxiliares'!$A$240,"INVESTIMENTO","ERRO - VERIFICAR"))))</f>
        <v/>
      </c>
      <c r="T792" s="46" t="str">
        <f t="shared" si="25"/>
        <v/>
      </c>
    </row>
    <row r="793" spans="18:20" x14ac:dyDescent="0.25">
      <c r="R793" s="33" t="str">
        <f t="shared" si="24"/>
        <v/>
      </c>
      <c r="S793" s="33" t="str">
        <f>IF(M793="","",IF(AND(M793&lt;&gt;'Tabelas auxiliares'!$B$240,M793&lt;&gt;'Tabelas auxiliares'!$B$241,M793&lt;&gt;'Tabelas auxiliares'!$C$240,M793&lt;&gt;'Tabelas auxiliares'!$C$241,M793&lt;&gt;'Tabelas auxiliares'!$D$240,M793&lt;&gt;'Tabelas auxiliares'!$D$241),"FOLHA DE PESSOAL",IF(R793='Tabelas auxiliares'!$A$241,"CUSTEIO",IF(R793='Tabelas auxiliares'!$A$240,"INVESTIMENTO","ERRO - VERIFICAR"))))</f>
        <v/>
      </c>
      <c r="T793" s="46" t="str">
        <f t="shared" si="25"/>
        <v/>
      </c>
    </row>
    <row r="794" spans="18:20" x14ac:dyDescent="0.25">
      <c r="R794" s="33" t="str">
        <f t="shared" si="24"/>
        <v/>
      </c>
      <c r="S794" s="33" t="str">
        <f>IF(M794="","",IF(AND(M794&lt;&gt;'Tabelas auxiliares'!$B$240,M794&lt;&gt;'Tabelas auxiliares'!$B$241,M794&lt;&gt;'Tabelas auxiliares'!$C$240,M794&lt;&gt;'Tabelas auxiliares'!$C$241,M794&lt;&gt;'Tabelas auxiliares'!$D$240,M794&lt;&gt;'Tabelas auxiliares'!$D$241),"FOLHA DE PESSOAL",IF(R794='Tabelas auxiliares'!$A$241,"CUSTEIO",IF(R794='Tabelas auxiliares'!$A$240,"INVESTIMENTO","ERRO - VERIFICAR"))))</f>
        <v/>
      </c>
      <c r="T794" s="46" t="str">
        <f t="shared" si="25"/>
        <v/>
      </c>
    </row>
    <row r="795" spans="18:20" x14ac:dyDescent="0.25">
      <c r="R795" s="33" t="str">
        <f t="shared" si="24"/>
        <v/>
      </c>
      <c r="S795" s="33" t="str">
        <f>IF(M795="","",IF(AND(M795&lt;&gt;'Tabelas auxiliares'!$B$240,M795&lt;&gt;'Tabelas auxiliares'!$B$241,M795&lt;&gt;'Tabelas auxiliares'!$C$240,M795&lt;&gt;'Tabelas auxiliares'!$C$241,M795&lt;&gt;'Tabelas auxiliares'!$D$240,M795&lt;&gt;'Tabelas auxiliares'!$D$241),"FOLHA DE PESSOAL",IF(R795='Tabelas auxiliares'!$A$241,"CUSTEIO",IF(R795='Tabelas auxiliares'!$A$240,"INVESTIMENTO","ERRO - VERIFICAR"))))</f>
        <v/>
      </c>
      <c r="T795" s="46" t="str">
        <f t="shared" si="25"/>
        <v/>
      </c>
    </row>
    <row r="796" spans="18:20" x14ac:dyDescent="0.25">
      <c r="R796" s="33" t="str">
        <f t="shared" si="24"/>
        <v/>
      </c>
      <c r="S796" s="33" t="str">
        <f>IF(M796="","",IF(AND(M796&lt;&gt;'Tabelas auxiliares'!$B$240,M796&lt;&gt;'Tabelas auxiliares'!$B$241,M796&lt;&gt;'Tabelas auxiliares'!$C$240,M796&lt;&gt;'Tabelas auxiliares'!$C$241,M796&lt;&gt;'Tabelas auxiliares'!$D$240,M796&lt;&gt;'Tabelas auxiliares'!$D$241),"FOLHA DE PESSOAL",IF(R796='Tabelas auxiliares'!$A$241,"CUSTEIO",IF(R796='Tabelas auxiliares'!$A$240,"INVESTIMENTO","ERRO - VERIFICAR"))))</f>
        <v/>
      </c>
      <c r="T796" s="46" t="str">
        <f t="shared" si="25"/>
        <v/>
      </c>
    </row>
    <row r="797" spans="18:20" x14ac:dyDescent="0.25">
      <c r="R797" s="33" t="str">
        <f t="shared" si="24"/>
        <v/>
      </c>
      <c r="S797" s="33" t="str">
        <f>IF(M797="","",IF(AND(M797&lt;&gt;'Tabelas auxiliares'!$B$240,M797&lt;&gt;'Tabelas auxiliares'!$B$241,M797&lt;&gt;'Tabelas auxiliares'!$C$240,M797&lt;&gt;'Tabelas auxiliares'!$C$241,M797&lt;&gt;'Tabelas auxiliares'!$D$240,M797&lt;&gt;'Tabelas auxiliares'!$D$241),"FOLHA DE PESSOAL",IF(R797='Tabelas auxiliares'!$A$241,"CUSTEIO",IF(R797='Tabelas auxiliares'!$A$240,"INVESTIMENTO","ERRO - VERIFICAR"))))</f>
        <v/>
      </c>
      <c r="T797" s="46" t="str">
        <f t="shared" si="25"/>
        <v/>
      </c>
    </row>
    <row r="798" spans="18:20" x14ac:dyDescent="0.25">
      <c r="R798" s="33" t="str">
        <f t="shared" si="24"/>
        <v/>
      </c>
      <c r="S798" s="33" t="str">
        <f>IF(M798="","",IF(AND(M798&lt;&gt;'Tabelas auxiliares'!$B$240,M798&lt;&gt;'Tabelas auxiliares'!$B$241,M798&lt;&gt;'Tabelas auxiliares'!$C$240,M798&lt;&gt;'Tabelas auxiliares'!$C$241,M798&lt;&gt;'Tabelas auxiliares'!$D$240,M798&lt;&gt;'Tabelas auxiliares'!$D$241),"FOLHA DE PESSOAL",IF(R798='Tabelas auxiliares'!$A$241,"CUSTEIO",IF(R798='Tabelas auxiliares'!$A$240,"INVESTIMENTO","ERRO - VERIFICAR"))))</f>
        <v/>
      </c>
      <c r="T798" s="46" t="str">
        <f t="shared" si="25"/>
        <v/>
      </c>
    </row>
    <row r="799" spans="18:20" x14ac:dyDescent="0.25">
      <c r="R799" s="33" t="str">
        <f t="shared" si="24"/>
        <v/>
      </c>
      <c r="S799" s="33" t="str">
        <f>IF(M799="","",IF(AND(M799&lt;&gt;'Tabelas auxiliares'!$B$240,M799&lt;&gt;'Tabelas auxiliares'!$B$241,M799&lt;&gt;'Tabelas auxiliares'!$C$240,M799&lt;&gt;'Tabelas auxiliares'!$C$241,M799&lt;&gt;'Tabelas auxiliares'!$D$240,M799&lt;&gt;'Tabelas auxiliares'!$D$241),"FOLHA DE PESSOAL",IF(R799='Tabelas auxiliares'!$A$241,"CUSTEIO",IF(R799='Tabelas auxiliares'!$A$240,"INVESTIMENTO","ERRO - VERIFICAR"))))</f>
        <v/>
      </c>
      <c r="T799" s="46" t="str">
        <f t="shared" si="25"/>
        <v/>
      </c>
    </row>
    <row r="800" spans="18:20" x14ac:dyDescent="0.25">
      <c r="R800" s="33" t="str">
        <f t="shared" si="24"/>
        <v/>
      </c>
      <c r="S800" s="33" t="str">
        <f>IF(M800="","",IF(AND(M800&lt;&gt;'Tabelas auxiliares'!$B$240,M800&lt;&gt;'Tabelas auxiliares'!$B$241,M800&lt;&gt;'Tabelas auxiliares'!$C$240,M800&lt;&gt;'Tabelas auxiliares'!$C$241,M800&lt;&gt;'Tabelas auxiliares'!$D$240,M800&lt;&gt;'Tabelas auxiliares'!$D$241),"FOLHA DE PESSOAL",IF(R800='Tabelas auxiliares'!$A$241,"CUSTEIO",IF(R800='Tabelas auxiliares'!$A$240,"INVESTIMENTO","ERRO - VERIFICAR"))))</f>
        <v/>
      </c>
      <c r="T800" s="46" t="str">
        <f t="shared" si="25"/>
        <v/>
      </c>
    </row>
    <row r="801" spans="18:20" x14ac:dyDescent="0.25">
      <c r="R801" s="33" t="str">
        <f t="shared" si="24"/>
        <v/>
      </c>
      <c r="S801" s="33" t="str">
        <f>IF(M801="","",IF(AND(M801&lt;&gt;'Tabelas auxiliares'!$B$240,M801&lt;&gt;'Tabelas auxiliares'!$B$241,M801&lt;&gt;'Tabelas auxiliares'!$C$240,M801&lt;&gt;'Tabelas auxiliares'!$C$241,M801&lt;&gt;'Tabelas auxiliares'!$D$240,M801&lt;&gt;'Tabelas auxiliares'!$D$241),"FOLHA DE PESSOAL",IF(R801='Tabelas auxiliares'!$A$241,"CUSTEIO",IF(R801='Tabelas auxiliares'!$A$240,"INVESTIMENTO","ERRO - VERIFICAR"))))</f>
        <v/>
      </c>
      <c r="T801" s="46" t="str">
        <f t="shared" si="25"/>
        <v/>
      </c>
    </row>
    <row r="802" spans="18:20" x14ac:dyDescent="0.25">
      <c r="R802" s="33" t="str">
        <f t="shared" si="24"/>
        <v/>
      </c>
      <c r="S802" s="33" t="str">
        <f>IF(M802="","",IF(AND(M802&lt;&gt;'Tabelas auxiliares'!$B$240,M802&lt;&gt;'Tabelas auxiliares'!$B$241,M802&lt;&gt;'Tabelas auxiliares'!$C$240,M802&lt;&gt;'Tabelas auxiliares'!$C$241,M802&lt;&gt;'Tabelas auxiliares'!$D$240,M802&lt;&gt;'Tabelas auxiliares'!$D$241),"FOLHA DE PESSOAL",IF(R802='Tabelas auxiliares'!$A$241,"CUSTEIO",IF(R802='Tabelas auxiliares'!$A$240,"INVESTIMENTO","ERRO - VERIFICAR"))))</f>
        <v/>
      </c>
      <c r="T802" s="46" t="str">
        <f t="shared" si="25"/>
        <v/>
      </c>
    </row>
    <row r="803" spans="18:20" x14ac:dyDescent="0.25">
      <c r="R803" s="33" t="str">
        <f t="shared" si="24"/>
        <v/>
      </c>
      <c r="S803" s="33" t="str">
        <f>IF(M803="","",IF(AND(M803&lt;&gt;'Tabelas auxiliares'!$B$240,M803&lt;&gt;'Tabelas auxiliares'!$B$241,M803&lt;&gt;'Tabelas auxiliares'!$C$240,M803&lt;&gt;'Tabelas auxiliares'!$C$241,M803&lt;&gt;'Tabelas auxiliares'!$D$240,M803&lt;&gt;'Tabelas auxiliares'!$D$241),"FOLHA DE PESSOAL",IF(R803='Tabelas auxiliares'!$A$241,"CUSTEIO",IF(R803='Tabelas auxiliares'!$A$240,"INVESTIMENTO","ERRO - VERIFICAR"))))</f>
        <v/>
      </c>
      <c r="T803" s="46" t="str">
        <f t="shared" si="25"/>
        <v/>
      </c>
    </row>
    <row r="804" spans="18:20" x14ac:dyDescent="0.25">
      <c r="R804" s="33" t="str">
        <f t="shared" si="24"/>
        <v/>
      </c>
      <c r="S804" s="33" t="str">
        <f>IF(M804="","",IF(AND(M804&lt;&gt;'Tabelas auxiliares'!$B$240,M804&lt;&gt;'Tabelas auxiliares'!$B$241,M804&lt;&gt;'Tabelas auxiliares'!$C$240,M804&lt;&gt;'Tabelas auxiliares'!$C$241,M804&lt;&gt;'Tabelas auxiliares'!$D$240,M804&lt;&gt;'Tabelas auxiliares'!$D$241),"FOLHA DE PESSOAL",IF(R804='Tabelas auxiliares'!$A$241,"CUSTEIO",IF(R804='Tabelas auxiliares'!$A$240,"INVESTIMENTO","ERRO - VERIFICAR"))))</f>
        <v/>
      </c>
      <c r="T804" s="46" t="str">
        <f t="shared" si="25"/>
        <v/>
      </c>
    </row>
    <row r="805" spans="18:20" x14ac:dyDescent="0.25">
      <c r="R805" s="33" t="str">
        <f t="shared" si="24"/>
        <v/>
      </c>
      <c r="S805" s="33" t="str">
        <f>IF(M805="","",IF(AND(M805&lt;&gt;'Tabelas auxiliares'!$B$240,M805&lt;&gt;'Tabelas auxiliares'!$B$241,M805&lt;&gt;'Tabelas auxiliares'!$C$240,M805&lt;&gt;'Tabelas auxiliares'!$C$241,M805&lt;&gt;'Tabelas auxiliares'!$D$240,M805&lt;&gt;'Tabelas auxiliares'!$D$241),"FOLHA DE PESSOAL",IF(R805='Tabelas auxiliares'!$A$241,"CUSTEIO",IF(R805='Tabelas auxiliares'!$A$240,"INVESTIMENTO","ERRO - VERIFICAR"))))</f>
        <v/>
      </c>
      <c r="T805" s="46" t="str">
        <f t="shared" si="25"/>
        <v/>
      </c>
    </row>
    <row r="806" spans="18:20" x14ac:dyDescent="0.25">
      <c r="R806" s="33" t="str">
        <f t="shared" si="24"/>
        <v/>
      </c>
      <c r="S806" s="33" t="str">
        <f>IF(M806="","",IF(AND(M806&lt;&gt;'Tabelas auxiliares'!$B$240,M806&lt;&gt;'Tabelas auxiliares'!$B$241,M806&lt;&gt;'Tabelas auxiliares'!$C$240,M806&lt;&gt;'Tabelas auxiliares'!$C$241,M806&lt;&gt;'Tabelas auxiliares'!$D$240,M806&lt;&gt;'Tabelas auxiliares'!$D$241),"FOLHA DE PESSOAL",IF(R806='Tabelas auxiliares'!$A$241,"CUSTEIO",IF(R806='Tabelas auxiliares'!$A$240,"INVESTIMENTO","ERRO - VERIFICAR"))))</f>
        <v/>
      </c>
      <c r="T806" s="46" t="str">
        <f t="shared" si="25"/>
        <v/>
      </c>
    </row>
    <row r="807" spans="18:20" x14ac:dyDescent="0.25">
      <c r="R807" s="33" t="str">
        <f t="shared" si="24"/>
        <v/>
      </c>
      <c r="S807" s="33" t="str">
        <f>IF(M807="","",IF(AND(M807&lt;&gt;'Tabelas auxiliares'!$B$240,M807&lt;&gt;'Tabelas auxiliares'!$B$241,M807&lt;&gt;'Tabelas auxiliares'!$C$240,M807&lt;&gt;'Tabelas auxiliares'!$C$241,M807&lt;&gt;'Tabelas auxiliares'!$D$240,M807&lt;&gt;'Tabelas auxiliares'!$D$241),"FOLHA DE PESSOAL",IF(R807='Tabelas auxiliares'!$A$241,"CUSTEIO",IF(R807='Tabelas auxiliares'!$A$240,"INVESTIMENTO","ERRO - VERIFICAR"))))</f>
        <v/>
      </c>
      <c r="T807" s="46" t="str">
        <f t="shared" si="25"/>
        <v/>
      </c>
    </row>
    <row r="808" spans="18:20" x14ac:dyDescent="0.25">
      <c r="R808" s="33" t="str">
        <f t="shared" si="24"/>
        <v/>
      </c>
      <c r="S808" s="33" t="str">
        <f>IF(M808="","",IF(AND(M808&lt;&gt;'Tabelas auxiliares'!$B$240,M808&lt;&gt;'Tabelas auxiliares'!$B$241,M808&lt;&gt;'Tabelas auxiliares'!$C$240,M808&lt;&gt;'Tabelas auxiliares'!$C$241,M808&lt;&gt;'Tabelas auxiliares'!$D$240,M808&lt;&gt;'Tabelas auxiliares'!$D$241),"FOLHA DE PESSOAL",IF(R808='Tabelas auxiliares'!$A$241,"CUSTEIO",IF(R808='Tabelas auxiliares'!$A$240,"INVESTIMENTO","ERRO - VERIFICAR"))))</f>
        <v/>
      </c>
      <c r="T808" s="46" t="str">
        <f t="shared" si="25"/>
        <v/>
      </c>
    </row>
    <row r="809" spans="18:20" x14ac:dyDescent="0.25">
      <c r="R809" s="33" t="str">
        <f t="shared" si="24"/>
        <v/>
      </c>
      <c r="S809" s="33" t="str">
        <f>IF(M809="","",IF(AND(M809&lt;&gt;'Tabelas auxiliares'!$B$240,M809&lt;&gt;'Tabelas auxiliares'!$B$241,M809&lt;&gt;'Tabelas auxiliares'!$C$240,M809&lt;&gt;'Tabelas auxiliares'!$C$241,M809&lt;&gt;'Tabelas auxiliares'!$D$240,M809&lt;&gt;'Tabelas auxiliares'!$D$241),"FOLHA DE PESSOAL",IF(R809='Tabelas auxiliares'!$A$241,"CUSTEIO",IF(R809='Tabelas auxiliares'!$A$240,"INVESTIMENTO","ERRO - VERIFICAR"))))</f>
        <v/>
      </c>
      <c r="T809" s="46" t="str">
        <f t="shared" si="25"/>
        <v/>
      </c>
    </row>
    <row r="810" spans="18:20" x14ac:dyDescent="0.25">
      <c r="R810" s="33" t="str">
        <f t="shared" si="24"/>
        <v/>
      </c>
      <c r="S810" s="33" t="str">
        <f>IF(M810="","",IF(AND(M810&lt;&gt;'Tabelas auxiliares'!$B$240,M810&lt;&gt;'Tabelas auxiliares'!$B$241,M810&lt;&gt;'Tabelas auxiliares'!$C$240,M810&lt;&gt;'Tabelas auxiliares'!$C$241,M810&lt;&gt;'Tabelas auxiliares'!$D$240,M810&lt;&gt;'Tabelas auxiliares'!$D$241),"FOLHA DE PESSOAL",IF(R810='Tabelas auxiliares'!$A$241,"CUSTEIO",IF(R810='Tabelas auxiliares'!$A$240,"INVESTIMENTO","ERRO - VERIFICAR"))))</f>
        <v/>
      </c>
      <c r="T810" s="46" t="str">
        <f t="shared" si="25"/>
        <v/>
      </c>
    </row>
    <row r="811" spans="18:20" x14ac:dyDescent="0.25">
      <c r="R811" s="33" t="str">
        <f t="shared" si="24"/>
        <v/>
      </c>
      <c r="S811" s="33" t="str">
        <f>IF(M811="","",IF(AND(M811&lt;&gt;'Tabelas auxiliares'!$B$240,M811&lt;&gt;'Tabelas auxiliares'!$B$241,M811&lt;&gt;'Tabelas auxiliares'!$C$240,M811&lt;&gt;'Tabelas auxiliares'!$C$241,M811&lt;&gt;'Tabelas auxiliares'!$D$240,M811&lt;&gt;'Tabelas auxiliares'!$D$241),"FOLHA DE PESSOAL",IF(R811='Tabelas auxiliares'!$A$241,"CUSTEIO",IF(R811='Tabelas auxiliares'!$A$240,"INVESTIMENTO","ERRO - VERIFICAR"))))</f>
        <v/>
      </c>
      <c r="T811" s="46" t="str">
        <f t="shared" si="25"/>
        <v/>
      </c>
    </row>
    <row r="812" spans="18:20" x14ac:dyDescent="0.25">
      <c r="R812" s="33" t="str">
        <f t="shared" si="24"/>
        <v/>
      </c>
      <c r="S812" s="33" t="str">
        <f>IF(M812="","",IF(AND(M812&lt;&gt;'Tabelas auxiliares'!$B$240,M812&lt;&gt;'Tabelas auxiliares'!$B$241,M812&lt;&gt;'Tabelas auxiliares'!$C$240,M812&lt;&gt;'Tabelas auxiliares'!$C$241,M812&lt;&gt;'Tabelas auxiliares'!$D$240,M812&lt;&gt;'Tabelas auxiliares'!$D$241),"FOLHA DE PESSOAL",IF(R812='Tabelas auxiliares'!$A$241,"CUSTEIO",IF(R812='Tabelas auxiliares'!$A$240,"INVESTIMENTO","ERRO - VERIFICAR"))))</f>
        <v/>
      </c>
      <c r="T812" s="46" t="str">
        <f t="shared" si="25"/>
        <v/>
      </c>
    </row>
    <row r="813" spans="18:20" x14ac:dyDescent="0.25">
      <c r="R813" s="33" t="str">
        <f t="shared" si="24"/>
        <v/>
      </c>
      <c r="S813" s="33" t="str">
        <f>IF(M813="","",IF(AND(M813&lt;&gt;'Tabelas auxiliares'!$B$240,M813&lt;&gt;'Tabelas auxiliares'!$B$241,M813&lt;&gt;'Tabelas auxiliares'!$C$240,M813&lt;&gt;'Tabelas auxiliares'!$C$241,M813&lt;&gt;'Tabelas auxiliares'!$D$240,M813&lt;&gt;'Tabelas auxiliares'!$D$241),"FOLHA DE PESSOAL",IF(R813='Tabelas auxiliares'!$A$241,"CUSTEIO",IF(R813='Tabelas auxiliares'!$A$240,"INVESTIMENTO","ERRO - VERIFICAR"))))</f>
        <v/>
      </c>
      <c r="T813" s="46" t="str">
        <f t="shared" si="25"/>
        <v/>
      </c>
    </row>
    <row r="814" spans="18:20" x14ac:dyDescent="0.25">
      <c r="R814" s="33" t="str">
        <f t="shared" si="24"/>
        <v/>
      </c>
      <c r="S814" s="33" t="str">
        <f>IF(M814="","",IF(AND(M814&lt;&gt;'Tabelas auxiliares'!$B$240,M814&lt;&gt;'Tabelas auxiliares'!$B$241,M814&lt;&gt;'Tabelas auxiliares'!$C$240,M814&lt;&gt;'Tabelas auxiliares'!$C$241,M814&lt;&gt;'Tabelas auxiliares'!$D$240,M814&lt;&gt;'Tabelas auxiliares'!$D$241),"FOLHA DE PESSOAL",IF(R814='Tabelas auxiliares'!$A$241,"CUSTEIO",IF(R814='Tabelas auxiliares'!$A$240,"INVESTIMENTO","ERRO - VERIFICAR"))))</f>
        <v/>
      </c>
      <c r="T814" s="46" t="str">
        <f t="shared" si="25"/>
        <v/>
      </c>
    </row>
    <row r="815" spans="18:20" x14ac:dyDescent="0.25">
      <c r="R815" s="33" t="str">
        <f t="shared" si="24"/>
        <v/>
      </c>
      <c r="S815" s="33" t="str">
        <f>IF(M815="","",IF(AND(M815&lt;&gt;'Tabelas auxiliares'!$B$240,M815&lt;&gt;'Tabelas auxiliares'!$B$241,M815&lt;&gt;'Tabelas auxiliares'!$C$240,M815&lt;&gt;'Tabelas auxiliares'!$C$241,M815&lt;&gt;'Tabelas auxiliares'!$D$240,M815&lt;&gt;'Tabelas auxiliares'!$D$241),"FOLHA DE PESSOAL",IF(R815='Tabelas auxiliares'!$A$241,"CUSTEIO",IF(R815='Tabelas auxiliares'!$A$240,"INVESTIMENTO","ERRO - VERIFICAR"))))</f>
        <v/>
      </c>
      <c r="T815" s="46" t="str">
        <f t="shared" si="25"/>
        <v/>
      </c>
    </row>
    <row r="816" spans="18:20" x14ac:dyDescent="0.25">
      <c r="R816" s="33" t="str">
        <f t="shared" si="24"/>
        <v/>
      </c>
      <c r="S816" s="33" t="str">
        <f>IF(M816="","",IF(AND(M816&lt;&gt;'Tabelas auxiliares'!$B$240,M816&lt;&gt;'Tabelas auxiliares'!$B$241,M816&lt;&gt;'Tabelas auxiliares'!$C$240,M816&lt;&gt;'Tabelas auxiliares'!$C$241,M816&lt;&gt;'Tabelas auxiliares'!$D$240,M816&lt;&gt;'Tabelas auxiliares'!$D$241),"FOLHA DE PESSOAL",IF(R816='Tabelas auxiliares'!$A$241,"CUSTEIO",IF(R816='Tabelas auxiliares'!$A$240,"INVESTIMENTO","ERRO - VERIFICAR"))))</f>
        <v/>
      </c>
      <c r="T816" s="46" t="str">
        <f t="shared" si="25"/>
        <v/>
      </c>
    </row>
    <row r="817" spans="18:20" x14ac:dyDescent="0.25">
      <c r="R817" s="33" t="str">
        <f t="shared" si="24"/>
        <v/>
      </c>
      <c r="S817" s="33" t="str">
        <f>IF(M817="","",IF(AND(M817&lt;&gt;'Tabelas auxiliares'!$B$240,M817&lt;&gt;'Tabelas auxiliares'!$B$241,M817&lt;&gt;'Tabelas auxiliares'!$C$240,M817&lt;&gt;'Tabelas auxiliares'!$C$241,M817&lt;&gt;'Tabelas auxiliares'!$D$240,M817&lt;&gt;'Tabelas auxiliares'!$D$241),"FOLHA DE PESSOAL",IF(R817='Tabelas auxiliares'!$A$241,"CUSTEIO",IF(R817='Tabelas auxiliares'!$A$240,"INVESTIMENTO","ERRO - VERIFICAR"))))</f>
        <v/>
      </c>
      <c r="T817" s="46" t="str">
        <f t="shared" si="25"/>
        <v/>
      </c>
    </row>
    <row r="818" spans="18:20" x14ac:dyDescent="0.25">
      <c r="R818" s="33" t="str">
        <f t="shared" si="24"/>
        <v/>
      </c>
      <c r="S818" s="33" t="str">
        <f>IF(M818="","",IF(AND(M818&lt;&gt;'Tabelas auxiliares'!$B$240,M818&lt;&gt;'Tabelas auxiliares'!$B$241,M818&lt;&gt;'Tabelas auxiliares'!$C$240,M818&lt;&gt;'Tabelas auxiliares'!$C$241,M818&lt;&gt;'Tabelas auxiliares'!$D$240,M818&lt;&gt;'Tabelas auxiliares'!$D$241),"FOLHA DE PESSOAL",IF(R818='Tabelas auxiliares'!$A$241,"CUSTEIO",IF(R818='Tabelas auxiliares'!$A$240,"INVESTIMENTO","ERRO - VERIFICAR"))))</f>
        <v/>
      </c>
      <c r="T818" s="46" t="str">
        <f t="shared" si="25"/>
        <v/>
      </c>
    </row>
    <row r="819" spans="18:20" x14ac:dyDescent="0.25">
      <c r="R819" s="33" t="str">
        <f t="shared" si="24"/>
        <v/>
      </c>
      <c r="S819" s="33" t="str">
        <f>IF(M819="","",IF(AND(M819&lt;&gt;'Tabelas auxiliares'!$B$240,M819&lt;&gt;'Tabelas auxiliares'!$B$241,M819&lt;&gt;'Tabelas auxiliares'!$C$240,M819&lt;&gt;'Tabelas auxiliares'!$C$241,M819&lt;&gt;'Tabelas auxiliares'!$D$240,M819&lt;&gt;'Tabelas auxiliares'!$D$241),"FOLHA DE PESSOAL",IF(R819='Tabelas auxiliares'!$A$241,"CUSTEIO",IF(R819='Tabelas auxiliares'!$A$240,"INVESTIMENTO","ERRO - VERIFICAR"))))</f>
        <v/>
      </c>
      <c r="T819" s="46" t="str">
        <f t="shared" si="25"/>
        <v/>
      </c>
    </row>
    <row r="820" spans="18:20" x14ac:dyDescent="0.25">
      <c r="R820" s="33" t="str">
        <f t="shared" si="24"/>
        <v/>
      </c>
      <c r="S820" s="33" t="str">
        <f>IF(M820="","",IF(AND(M820&lt;&gt;'Tabelas auxiliares'!$B$240,M820&lt;&gt;'Tabelas auxiliares'!$B$241,M820&lt;&gt;'Tabelas auxiliares'!$C$240,M820&lt;&gt;'Tabelas auxiliares'!$C$241,M820&lt;&gt;'Tabelas auxiliares'!$D$240,M820&lt;&gt;'Tabelas auxiliares'!$D$241),"FOLHA DE PESSOAL",IF(R820='Tabelas auxiliares'!$A$241,"CUSTEIO",IF(R820='Tabelas auxiliares'!$A$240,"INVESTIMENTO","ERRO - VERIFICAR"))))</f>
        <v/>
      </c>
      <c r="T820" s="46" t="str">
        <f t="shared" si="25"/>
        <v/>
      </c>
    </row>
    <row r="821" spans="18:20" x14ac:dyDescent="0.25">
      <c r="R821" s="33" t="str">
        <f t="shared" si="24"/>
        <v/>
      </c>
      <c r="S821" s="33" t="str">
        <f>IF(M821="","",IF(AND(M821&lt;&gt;'Tabelas auxiliares'!$B$240,M821&lt;&gt;'Tabelas auxiliares'!$B$241,M821&lt;&gt;'Tabelas auxiliares'!$C$240,M821&lt;&gt;'Tabelas auxiliares'!$C$241,M821&lt;&gt;'Tabelas auxiliares'!$D$240,M821&lt;&gt;'Tabelas auxiliares'!$D$241),"FOLHA DE PESSOAL",IF(R821='Tabelas auxiliares'!$A$241,"CUSTEIO",IF(R821='Tabelas auxiliares'!$A$240,"INVESTIMENTO","ERRO - VERIFICAR"))))</f>
        <v/>
      </c>
      <c r="T821" s="46" t="str">
        <f t="shared" si="25"/>
        <v/>
      </c>
    </row>
    <row r="822" spans="18:20" x14ac:dyDescent="0.25">
      <c r="R822" s="33" t="str">
        <f t="shared" si="24"/>
        <v/>
      </c>
      <c r="S822" s="33" t="str">
        <f>IF(M822="","",IF(AND(M822&lt;&gt;'Tabelas auxiliares'!$B$240,M822&lt;&gt;'Tabelas auxiliares'!$B$241,M822&lt;&gt;'Tabelas auxiliares'!$C$240,M822&lt;&gt;'Tabelas auxiliares'!$C$241,M822&lt;&gt;'Tabelas auxiliares'!$D$240,M822&lt;&gt;'Tabelas auxiliares'!$D$241),"FOLHA DE PESSOAL",IF(R822='Tabelas auxiliares'!$A$241,"CUSTEIO",IF(R822='Tabelas auxiliares'!$A$240,"INVESTIMENTO","ERRO - VERIFICAR"))))</f>
        <v/>
      </c>
      <c r="T822" s="46" t="str">
        <f t="shared" si="25"/>
        <v/>
      </c>
    </row>
    <row r="823" spans="18:20" x14ac:dyDescent="0.25">
      <c r="R823" s="33" t="str">
        <f t="shared" si="24"/>
        <v/>
      </c>
      <c r="S823" s="33" t="str">
        <f>IF(M823="","",IF(AND(M823&lt;&gt;'Tabelas auxiliares'!$B$240,M823&lt;&gt;'Tabelas auxiliares'!$B$241,M823&lt;&gt;'Tabelas auxiliares'!$C$240,M823&lt;&gt;'Tabelas auxiliares'!$C$241,M823&lt;&gt;'Tabelas auxiliares'!$D$240,M823&lt;&gt;'Tabelas auxiliares'!$D$241),"FOLHA DE PESSOAL",IF(R823='Tabelas auxiliares'!$A$241,"CUSTEIO",IF(R823='Tabelas auxiliares'!$A$240,"INVESTIMENTO","ERRO - VERIFICAR"))))</f>
        <v/>
      </c>
      <c r="T823" s="46" t="str">
        <f t="shared" si="25"/>
        <v/>
      </c>
    </row>
    <row r="824" spans="18:20" x14ac:dyDescent="0.25">
      <c r="R824" s="33" t="str">
        <f t="shared" si="24"/>
        <v/>
      </c>
      <c r="S824" s="33" t="str">
        <f>IF(M824="","",IF(AND(M824&lt;&gt;'Tabelas auxiliares'!$B$240,M824&lt;&gt;'Tabelas auxiliares'!$B$241,M824&lt;&gt;'Tabelas auxiliares'!$C$240,M824&lt;&gt;'Tabelas auxiliares'!$C$241,M824&lt;&gt;'Tabelas auxiliares'!$D$240,M824&lt;&gt;'Tabelas auxiliares'!$D$241),"FOLHA DE PESSOAL",IF(R824='Tabelas auxiliares'!$A$241,"CUSTEIO",IF(R824='Tabelas auxiliares'!$A$240,"INVESTIMENTO","ERRO - VERIFICAR"))))</f>
        <v/>
      </c>
      <c r="T824" s="46" t="str">
        <f t="shared" si="25"/>
        <v/>
      </c>
    </row>
    <row r="825" spans="18:20" x14ac:dyDescent="0.25">
      <c r="R825" s="33" t="str">
        <f t="shared" si="24"/>
        <v/>
      </c>
      <c r="S825" s="33" t="str">
        <f>IF(M825="","",IF(AND(M825&lt;&gt;'Tabelas auxiliares'!$B$240,M825&lt;&gt;'Tabelas auxiliares'!$B$241,M825&lt;&gt;'Tabelas auxiliares'!$C$240,M825&lt;&gt;'Tabelas auxiliares'!$C$241,M825&lt;&gt;'Tabelas auxiliares'!$D$240,M825&lt;&gt;'Tabelas auxiliares'!$D$241),"FOLHA DE PESSOAL",IF(R825='Tabelas auxiliares'!$A$241,"CUSTEIO",IF(R825='Tabelas auxiliares'!$A$240,"INVESTIMENTO","ERRO - VERIFICAR"))))</f>
        <v/>
      </c>
      <c r="T825" s="46" t="str">
        <f t="shared" si="25"/>
        <v/>
      </c>
    </row>
    <row r="826" spans="18:20" x14ac:dyDescent="0.25">
      <c r="R826" s="33" t="str">
        <f t="shared" si="24"/>
        <v/>
      </c>
      <c r="S826" s="33" t="str">
        <f>IF(M826="","",IF(AND(M826&lt;&gt;'Tabelas auxiliares'!$B$240,M826&lt;&gt;'Tabelas auxiliares'!$B$241,M826&lt;&gt;'Tabelas auxiliares'!$C$240,M826&lt;&gt;'Tabelas auxiliares'!$C$241,M826&lt;&gt;'Tabelas auxiliares'!$D$240,M826&lt;&gt;'Tabelas auxiliares'!$D$241),"FOLHA DE PESSOAL",IF(R826='Tabelas auxiliares'!$A$241,"CUSTEIO",IF(R826='Tabelas auxiliares'!$A$240,"INVESTIMENTO","ERRO - VERIFICAR"))))</f>
        <v/>
      </c>
      <c r="T826" s="46" t="str">
        <f t="shared" si="25"/>
        <v/>
      </c>
    </row>
    <row r="827" spans="18:20" x14ac:dyDescent="0.25">
      <c r="R827" s="33" t="str">
        <f t="shared" si="24"/>
        <v/>
      </c>
      <c r="S827" s="33" t="str">
        <f>IF(M827="","",IF(AND(M827&lt;&gt;'Tabelas auxiliares'!$B$240,M827&lt;&gt;'Tabelas auxiliares'!$B$241,M827&lt;&gt;'Tabelas auxiliares'!$C$240,M827&lt;&gt;'Tabelas auxiliares'!$C$241,M827&lt;&gt;'Tabelas auxiliares'!$D$240,M827&lt;&gt;'Tabelas auxiliares'!$D$241),"FOLHA DE PESSOAL",IF(R827='Tabelas auxiliares'!$A$241,"CUSTEIO",IF(R827='Tabelas auxiliares'!$A$240,"INVESTIMENTO","ERRO - VERIFICAR"))))</f>
        <v/>
      </c>
      <c r="T827" s="46" t="str">
        <f t="shared" si="25"/>
        <v/>
      </c>
    </row>
    <row r="828" spans="18:20" x14ac:dyDescent="0.25">
      <c r="R828" s="33" t="str">
        <f t="shared" si="24"/>
        <v/>
      </c>
      <c r="S828" s="33" t="str">
        <f>IF(M828="","",IF(AND(M828&lt;&gt;'Tabelas auxiliares'!$B$240,M828&lt;&gt;'Tabelas auxiliares'!$B$241,M828&lt;&gt;'Tabelas auxiliares'!$C$240,M828&lt;&gt;'Tabelas auxiliares'!$C$241,M828&lt;&gt;'Tabelas auxiliares'!$D$240,M828&lt;&gt;'Tabelas auxiliares'!$D$241),"FOLHA DE PESSOAL",IF(R828='Tabelas auxiliares'!$A$241,"CUSTEIO",IF(R828='Tabelas auxiliares'!$A$240,"INVESTIMENTO","ERRO - VERIFICAR"))))</f>
        <v/>
      </c>
      <c r="T828" s="46" t="str">
        <f t="shared" si="25"/>
        <v/>
      </c>
    </row>
    <row r="829" spans="18:20" x14ac:dyDescent="0.25">
      <c r="R829" s="33" t="str">
        <f t="shared" si="24"/>
        <v/>
      </c>
      <c r="S829" s="33" t="str">
        <f>IF(M829="","",IF(AND(M829&lt;&gt;'Tabelas auxiliares'!$B$240,M829&lt;&gt;'Tabelas auxiliares'!$B$241,M829&lt;&gt;'Tabelas auxiliares'!$C$240,M829&lt;&gt;'Tabelas auxiliares'!$C$241,M829&lt;&gt;'Tabelas auxiliares'!$D$240,M829&lt;&gt;'Tabelas auxiliares'!$D$241),"FOLHA DE PESSOAL",IF(R829='Tabelas auxiliares'!$A$241,"CUSTEIO",IF(R829='Tabelas auxiliares'!$A$240,"INVESTIMENTO","ERRO - VERIFICAR"))))</f>
        <v/>
      </c>
      <c r="T829" s="46" t="str">
        <f t="shared" si="25"/>
        <v/>
      </c>
    </row>
    <row r="830" spans="18:20" x14ac:dyDescent="0.25">
      <c r="R830" s="33" t="str">
        <f t="shared" si="24"/>
        <v/>
      </c>
      <c r="S830" s="33" t="str">
        <f>IF(M830="","",IF(AND(M830&lt;&gt;'Tabelas auxiliares'!$B$240,M830&lt;&gt;'Tabelas auxiliares'!$B$241,M830&lt;&gt;'Tabelas auxiliares'!$C$240,M830&lt;&gt;'Tabelas auxiliares'!$C$241,M830&lt;&gt;'Tabelas auxiliares'!$D$240,M830&lt;&gt;'Tabelas auxiliares'!$D$241),"FOLHA DE PESSOAL",IF(R830='Tabelas auxiliares'!$A$241,"CUSTEIO",IF(R830='Tabelas auxiliares'!$A$240,"INVESTIMENTO","ERRO - VERIFICAR"))))</f>
        <v/>
      </c>
      <c r="T830" s="46" t="str">
        <f t="shared" si="25"/>
        <v/>
      </c>
    </row>
    <row r="831" spans="18:20" x14ac:dyDescent="0.25">
      <c r="R831" s="33" t="str">
        <f t="shared" si="24"/>
        <v/>
      </c>
      <c r="S831" s="33" t="str">
        <f>IF(M831="","",IF(AND(M831&lt;&gt;'Tabelas auxiliares'!$B$240,M831&lt;&gt;'Tabelas auxiliares'!$B$241,M831&lt;&gt;'Tabelas auxiliares'!$C$240,M831&lt;&gt;'Tabelas auxiliares'!$C$241,M831&lt;&gt;'Tabelas auxiliares'!$D$240,M831&lt;&gt;'Tabelas auxiliares'!$D$241),"FOLHA DE PESSOAL",IF(R831='Tabelas auxiliares'!$A$241,"CUSTEIO",IF(R831='Tabelas auxiliares'!$A$240,"INVESTIMENTO","ERRO - VERIFICAR"))))</f>
        <v/>
      </c>
      <c r="T831" s="46" t="str">
        <f t="shared" si="25"/>
        <v/>
      </c>
    </row>
    <row r="832" spans="18:20" x14ac:dyDescent="0.25">
      <c r="R832" s="33" t="str">
        <f t="shared" si="24"/>
        <v/>
      </c>
      <c r="S832" s="33" t="str">
        <f>IF(M832="","",IF(AND(M832&lt;&gt;'Tabelas auxiliares'!$B$240,M832&lt;&gt;'Tabelas auxiliares'!$B$241,M832&lt;&gt;'Tabelas auxiliares'!$C$240,M832&lt;&gt;'Tabelas auxiliares'!$C$241,M832&lt;&gt;'Tabelas auxiliares'!$D$240,M832&lt;&gt;'Tabelas auxiliares'!$D$241),"FOLHA DE PESSOAL",IF(R832='Tabelas auxiliares'!$A$241,"CUSTEIO",IF(R832='Tabelas auxiliares'!$A$240,"INVESTIMENTO","ERRO - VERIFICAR"))))</f>
        <v/>
      </c>
      <c r="T832" s="46" t="str">
        <f t="shared" si="25"/>
        <v/>
      </c>
    </row>
    <row r="833" spans="18:20" x14ac:dyDescent="0.25">
      <c r="R833" s="33" t="str">
        <f t="shared" si="24"/>
        <v/>
      </c>
      <c r="S833" s="33" t="str">
        <f>IF(M833="","",IF(AND(M833&lt;&gt;'Tabelas auxiliares'!$B$240,M833&lt;&gt;'Tabelas auxiliares'!$B$241,M833&lt;&gt;'Tabelas auxiliares'!$C$240,M833&lt;&gt;'Tabelas auxiliares'!$C$241,M833&lt;&gt;'Tabelas auxiliares'!$D$240,M833&lt;&gt;'Tabelas auxiliares'!$D$241),"FOLHA DE PESSOAL",IF(R833='Tabelas auxiliares'!$A$241,"CUSTEIO",IF(R833='Tabelas auxiliares'!$A$240,"INVESTIMENTO","ERRO - VERIFICAR"))))</f>
        <v/>
      </c>
      <c r="T833" s="46" t="str">
        <f t="shared" si="25"/>
        <v/>
      </c>
    </row>
    <row r="834" spans="18:20" x14ac:dyDescent="0.25">
      <c r="R834" s="33" t="str">
        <f t="shared" si="24"/>
        <v/>
      </c>
      <c r="S834" s="33" t="str">
        <f>IF(M834="","",IF(AND(M834&lt;&gt;'Tabelas auxiliares'!$B$240,M834&lt;&gt;'Tabelas auxiliares'!$B$241,M834&lt;&gt;'Tabelas auxiliares'!$C$240,M834&lt;&gt;'Tabelas auxiliares'!$C$241,M834&lt;&gt;'Tabelas auxiliares'!$D$240,M834&lt;&gt;'Tabelas auxiliares'!$D$241),"FOLHA DE PESSOAL",IF(R834='Tabelas auxiliares'!$A$241,"CUSTEIO",IF(R834='Tabelas auxiliares'!$A$240,"INVESTIMENTO","ERRO - VERIFICAR"))))</f>
        <v/>
      </c>
      <c r="T834" s="46" t="str">
        <f t="shared" si="25"/>
        <v/>
      </c>
    </row>
    <row r="835" spans="18:20" x14ac:dyDescent="0.25">
      <c r="R835" s="33" t="str">
        <f t="shared" si="24"/>
        <v/>
      </c>
      <c r="S835" s="33" t="str">
        <f>IF(M835="","",IF(AND(M835&lt;&gt;'Tabelas auxiliares'!$B$240,M835&lt;&gt;'Tabelas auxiliares'!$B$241,M835&lt;&gt;'Tabelas auxiliares'!$C$240,M835&lt;&gt;'Tabelas auxiliares'!$C$241,M835&lt;&gt;'Tabelas auxiliares'!$D$240,M835&lt;&gt;'Tabelas auxiliares'!$D$241),"FOLHA DE PESSOAL",IF(R835='Tabelas auxiliares'!$A$241,"CUSTEIO",IF(R835='Tabelas auxiliares'!$A$240,"INVESTIMENTO","ERRO - VERIFICAR"))))</f>
        <v/>
      </c>
      <c r="T835" s="46" t="str">
        <f t="shared" si="25"/>
        <v/>
      </c>
    </row>
    <row r="836" spans="18:20" x14ac:dyDescent="0.25">
      <c r="R836" s="33" t="str">
        <f t="shared" ref="R836:R899" si="26">LEFT(O836,1)</f>
        <v/>
      </c>
      <c r="S836" s="33" t="str">
        <f>IF(M836="","",IF(AND(M836&lt;&gt;'Tabelas auxiliares'!$B$240,M836&lt;&gt;'Tabelas auxiliares'!$B$241,M836&lt;&gt;'Tabelas auxiliares'!$C$240,M836&lt;&gt;'Tabelas auxiliares'!$C$241,M836&lt;&gt;'Tabelas auxiliares'!$D$240,M836&lt;&gt;'Tabelas auxiliares'!$D$241),"FOLHA DE PESSOAL",IF(R836='Tabelas auxiliares'!$A$241,"CUSTEIO",IF(R836='Tabelas auxiliares'!$A$240,"INVESTIMENTO","ERRO - VERIFICAR"))))</f>
        <v/>
      </c>
      <c r="T836" s="46" t="str">
        <f t="shared" ref="T836:T899" si="27">IF(SUM(U836:Y836)=0,"",SUM(U836:Y836))</f>
        <v/>
      </c>
    </row>
    <row r="837" spans="18:20" x14ac:dyDescent="0.25">
      <c r="R837" s="33" t="str">
        <f t="shared" si="26"/>
        <v/>
      </c>
      <c r="S837" s="33" t="str">
        <f>IF(M837="","",IF(AND(M837&lt;&gt;'Tabelas auxiliares'!$B$240,M837&lt;&gt;'Tabelas auxiliares'!$B$241,M837&lt;&gt;'Tabelas auxiliares'!$C$240,M837&lt;&gt;'Tabelas auxiliares'!$C$241,M837&lt;&gt;'Tabelas auxiliares'!$D$240,M837&lt;&gt;'Tabelas auxiliares'!$D$241),"FOLHA DE PESSOAL",IF(R837='Tabelas auxiliares'!$A$241,"CUSTEIO",IF(R837='Tabelas auxiliares'!$A$240,"INVESTIMENTO","ERRO - VERIFICAR"))))</f>
        <v/>
      </c>
      <c r="T837" s="46" t="str">
        <f t="shared" si="27"/>
        <v/>
      </c>
    </row>
    <row r="838" spans="18:20" x14ac:dyDescent="0.25">
      <c r="R838" s="33" t="str">
        <f t="shared" si="26"/>
        <v/>
      </c>
      <c r="S838" s="33" t="str">
        <f>IF(M838="","",IF(AND(M838&lt;&gt;'Tabelas auxiliares'!$B$240,M838&lt;&gt;'Tabelas auxiliares'!$B$241,M838&lt;&gt;'Tabelas auxiliares'!$C$240,M838&lt;&gt;'Tabelas auxiliares'!$C$241,M838&lt;&gt;'Tabelas auxiliares'!$D$240,M838&lt;&gt;'Tabelas auxiliares'!$D$241),"FOLHA DE PESSOAL",IF(R838='Tabelas auxiliares'!$A$241,"CUSTEIO",IF(R838='Tabelas auxiliares'!$A$240,"INVESTIMENTO","ERRO - VERIFICAR"))))</f>
        <v/>
      </c>
      <c r="T838" s="46" t="str">
        <f t="shared" si="27"/>
        <v/>
      </c>
    </row>
    <row r="839" spans="18:20" x14ac:dyDescent="0.25">
      <c r="R839" s="33" t="str">
        <f t="shared" si="26"/>
        <v/>
      </c>
      <c r="S839" s="33" t="str">
        <f>IF(M839="","",IF(AND(M839&lt;&gt;'Tabelas auxiliares'!$B$240,M839&lt;&gt;'Tabelas auxiliares'!$B$241,M839&lt;&gt;'Tabelas auxiliares'!$C$240,M839&lt;&gt;'Tabelas auxiliares'!$C$241,M839&lt;&gt;'Tabelas auxiliares'!$D$240,M839&lt;&gt;'Tabelas auxiliares'!$D$241),"FOLHA DE PESSOAL",IF(R839='Tabelas auxiliares'!$A$241,"CUSTEIO",IF(R839='Tabelas auxiliares'!$A$240,"INVESTIMENTO","ERRO - VERIFICAR"))))</f>
        <v/>
      </c>
      <c r="T839" s="46" t="str">
        <f t="shared" si="27"/>
        <v/>
      </c>
    </row>
    <row r="840" spans="18:20" x14ac:dyDescent="0.25">
      <c r="R840" s="33" t="str">
        <f t="shared" si="26"/>
        <v/>
      </c>
      <c r="S840" s="33" t="str">
        <f>IF(M840="","",IF(AND(M840&lt;&gt;'Tabelas auxiliares'!$B$240,M840&lt;&gt;'Tabelas auxiliares'!$B$241,M840&lt;&gt;'Tabelas auxiliares'!$C$240,M840&lt;&gt;'Tabelas auxiliares'!$C$241,M840&lt;&gt;'Tabelas auxiliares'!$D$240,M840&lt;&gt;'Tabelas auxiliares'!$D$241),"FOLHA DE PESSOAL",IF(R840='Tabelas auxiliares'!$A$241,"CUSTEIO",IF(R840='Tabelas auxiliares'!$A$240,"INVESTIMENTO","ERRO - VERIFICAR"))))</f>
        <v/>
      </c>
      <c r="T840" s="46" t="str">
        <f t="shared" si="27"/>
        <v/>
      </c>
    </row>
    <row r="841" spans="18:20" x14ac:dyDescent="0.25">
      <c r="R841" s="33" t="str">
        <f t="shared" si="26"/>
        <v/>
      </c>
      <c r="S841" s="33" t="str">
        <f>IF(M841="","",IF(AND(M841&lt;&gt;'Tabelas auxiliares'!$B$240,M841&lt;&gt;'Tabelas auxiliares'!$B$241,M841&lt;&gt;'Tabelas auxiliares'!$C$240,M841&lt;&gt;'Tabelas auxiliares'!$C$241,M841&lt;&gt;'Tabelas auxiliares'!$D$240,M841&lt;&gt;'Tabelas auxiliares'!$D$241),"FOLHA DE PESSOAL",IF(R841='Tabelas auxiliares'!$A$241,"CUSTEIO",IF(R841='Tabelas auxiliares'!$A$240,"INVESTIMENTO","ERRO - VERIFICAR"))))</f>
        <v/>
      </c>
      <c r="T841" s="46" t="str">
        <f t="shared" si="27"/>
        <v/>
      </c>
    </row>
    <row r="842" spans="18:20" x14ac:dyDescent="0.25">
      <c r="R842" s="33" t="str">
        <f t="shared" si="26"/>
        <v/>
      </c>
      <c r="S842" s="33" t="str">
        <f>IF(M842="","",IF(AND(M842&lt;&gt;'Tabelas auxiliares'!$B$240,M842&lt;&gt;'Tabelas auxiliares'!$B$241,M842&lt;&gt;'Tabelas auxiliares'!$C$240,M842&lt;&gt;'Tabelas auxiliares'!$C$241,M842&lt;&gt;'Tabelas auxiliares'!$D$240,M842&lt;&gt;'Tabelas auxiliares'!$D$241),"FOLHA DE PESSOAL",IF(R842='Tabelas auxiliares'!$A$241,"CUSTEIO",IF(R842='Tabelas auxiliares'!$A$240,"INVESTIMENTO","ERRO - VERIFICAR"))))</f>
        <v/>
      </c>
      <c r="T842" s="46" t="str">
        <f t="shared" si="27"/>
        <v/>
      </c>
    </row>
    <row r="843" spans="18:20" x14ac:dyDescent="0.25">
      <c r="R843" s="33" t="str">
        <f t="shared" si="26"/>
        <v/>
      </c>
      <c r="S843" s="33" t="str">
        <f>IF(M843="","",IF(AND(M843&lt;&gt;'Tabelas auxiliares'!$B$240,M843&lt;&gt;'Tabelas auxiliares'!$B$241,M843&lt;&gt;'Tabelas auxiliares'!$C$240,M843&lt;&gt;'Tabelas auxiliares'!$C$241,M843&lt;&gt;'Tabelas auxiliares'!$D$240,M843&lt;&gt;'Tabelas auxiliares'!$D$241),"FOLHA DE PESSOAL",IF(R843='Tabelas auxiliares'!$A$241,"CUSTEIO",IF(R843='Tabelas auxiliares'!$A$240,"INVESTIMENTO","ERRO - VERIFICAR"))))</f>
        <v/>
      </c>
      <c r="T843" s="46" t="str">
        <f t="shared" si="27"/>
        <v/>
      </c>
    </row>
    <row r="844" spans="18:20" x14ac:dyDescent="0.25">
      <c r="R844" s="33" t="str">
        <f t="shared" si="26"/>
        <v/>
      </c>
      <c r="S844" s="33" t="str">
        <f>IF(M844="","",IF(AND(M844&lt;&gt;'Tabelas auxiliares'!$B$240,M844&lt;&gt;'Tabelas auxiliares'!$B$241,M844&lt;&gt;'Tabelas auxiliares'!$C$240,M844&lt;&gt;'Tabelas auxiliares'!$C$241,M844&lt;&gt;'Tabelas auxiliares'!$D$240,M844&lt;&gt;'Tabelas auxiliares'!$D$241),"FOLHA DE PESSOAL",IF(R844='Tabelas auxiliares'!$A$241,"CUSTEIO",IF(R844='Tabelas auxiliares'!$A$240,"INVESTIMENTO","ERRO - VERIFICAR"))))</f>
        <v/>
      </c>
      <c r="T844" s="46" t="str">
        <f t="shared" si="27"/>
        <v/>
      </c>
    </row>
    <row r="845" spans="18:20" x14ac:dyDescent="0.25">
      <c r="R845" s="33" t="str">
        <f t="shared" si="26"/>
        <v/>
      </c>
      <c r="S845" s="33" t="str">
        <f>IF(M845="","",IF(AND(M845&lt;&gt;'Tabelas auxiliares'!$B$240,M845&lt;&gt;'Tabelas auxiliares'!$B$241,M845&lt;&gt;'Tabelas auxiliares'!$C$240,M845&lt;&gt;'Tabelas auxiliares'!$C$241,M845&lt;&gt;'Tabelas auxiliares'!$D$240,M845&lt;&gt;'Tabelas auxiliares'!$D$241),"FOLHA DE PESSOAL",IF(R845='Tabelas auxiliares'!$A$241,"CUSTEIO",IF(R845='Tabelas auxiliares'!$A$240,"INVESTIMENTO","ERRO - VERIFICAR"))))</f>
        <v/>
      </c>
      <c r="T845" s="46" t="str">
        <f t="shared" si="27"/>
        <v/>
      </c>
    </row>
    <row r="846" spans="18:20" x14ac:dyDescent="0.25">
      <c r="R846" s="33" t="str">
        <f t="shared" si="26"/>
        <v/>
      </c>
      <c r="S846" s="33" t="str">
        <f>IF(M846="","",IF(AND(M846&lt;&gt;'Tabelas auxiliares'!$B$240,M846&lt;&gt;'Tabelas auxiliares'!$B$241,M846&lt;&gt;'Tabelas auxiliares'!$C$240,M846&lt;&gt;'Tabelas auxiliares'!$C$241,M846&lt;&gt;'Tabelas auxiliares'!$D$240,M846&lt;&gt;'Tabelas auxiliares'!$D$241),"FOLHA DE PESSOAL",IF(R846='Tabelas auxiliares'!$A$241,"CUSTEIO",IF(R846='Tabelas auxiliares'!$A$240,"INVESTIMENTO","ERRO - VERIFICAR"))))</f>
        <v/>
      </c>
      <c r="T846" s="46" t="str">
        <f t="shared" si="27"/>
        <v/>
      </c>
    </row>
    <row r="847" spans="18:20" x14ac:dyDescent="0.25">
      <c r="R847" s="33" t="str">
        <f t="shared" si="26"/>
        <v/>
      </c>
      <c r="S847" s="33" t="str">
        <f>IF(M847="","",IF(AND(M847&lt;&gt;'Tabelas auxiliares'!$B$240,M847&lt;&gt;'Tabelas auxiliares'!$B$241,M847&lt;&gt;'Tabelas auxiliares'!$C$240,M847&lt;&gt;'Tabelas auxiliares'!$C$241,M847&lt;&gt;'Tabelas auxiliares'!$D$240,M847&lt;&gt;'Tabelas auxiliares'!$D$241),"FOLHA DE PESSOAL",IF(R847='Tabelas auxiliares'!$A$241,"CUSTEIO",IF(R847='Tabelas auxiliares'!$A$240,"INVESTIMENTO","ERRO - VERIFICAR"))))</f>
        <v/>
      </c>
      <c r="T847" s="46" t="str">
        <f t="shared" si="27"/>
        <v/>
      </c>
    </row>
    <row r="848" spans="18:20" x14ac:dyDescent="0.25">
      <c r="R848" s="33" t="str">
        <f t="shared" si="26"/>
        <v/>
      </c>
      <c r="S848" s="33" t="str">
        <f>IF(M848="","",IF(AND(M848&lt;&gt;'Tabelas auxiliares'!$B$240,M848&lt;&gt;'Tabelas auxiliares'!$B$241,M848&lt;&gt;'Tabelas auxiliares'!$C$240,M848&lt;&gt;'Tabelas auxiliares'!$C$241,M848&lt;&gt;'Tabelas auxiliares'!$D$240,M848&lt;&gt;'Tabelas auxiliares'!$D$241),"FOLHA DE PESSOAL",IF(R848='Tabelas auxiliares'!$A$241,"CUSTEIO",IF(R848='Tabelas auxiliares'!$A$240,"INVESTIMENTO","ERRO - VERIFICAR"))))</f>
        <v/>
      </c>
      <c r="T848" s="46" t="str">
        <f t="shared" si="27"/>
        <v/>
      </c>
    </row>
    <row r="849" spans="18:20" x14ac:dyDescent="0.25">
      <c r="R849" s="33" t="str">
        <f t="shared" si="26"/>
        <v/>
      </c>
      <c r="S849" s="33" t="str">
        <f>IF(M849="","",IF(AND(M849&lt;&gt;'Tabelas auxiliares'!$B$240,M849&lt;&gt;'Tabelas auxiliares'!$B$241,M849&lt;&gt;'Tabelas auxiliares'!$C$240,M849&lt;&gt;'Tabelas auxiliares'!$C$241,M849&lt;&gt;'Tabelas auxiliares'!$D$240,M849&lt;&gt;'Tabelas auxiliares'!$D$241),"FOLHA DE PESSOAL",IF(R849='Tabelas auxiliares'!$A$241,"CUSTEIO",IF(R849='Tabelas auxiliares'!$A$240,"INVESTIMENTO","ERRO - VERIFICAR"))))</f>
        <v/>
      </c>
      <c r="T849" s="46" t="str">
        <f t="shared" si="27"/>
        <v/>
      </c>
    </row>
    <row r="850" spans="18:20" x14ac:dyDescent="0.25">
      <c r="R850" s="33" t="str">
        <f t="shared" si="26"/>
        <v/>
      </c>
      <c r="S850" s="33" t="str">
        <f>IF(M850="","",IF(AND(M850&lt;&gt;'Tabelas auxiliares'!$B$240,M850&lt;&gt;'Tabelas auxiliares'!$B$241,M850&lt;&gt;'Tabelas auxiliares'!$C$240,M850&lt;&gt;'Tabelas auxiliares'!$C$241,M850&lt;&gt;'Tabelas auxiliares'!$D$240,M850&lt;&gt;'Tabelas auxiliares'!$D$241),"FOLHA DE PESSOAL",IF(R850='Tabelas auxiliares'!$A$241,"CUSTEIO",IF(R850='Tabelas auxiliares'!$A$240,"INVESTIMENTO","ERRO - VERIFICAR"))))</f>
        <v/>
      </c>
      <c r="T850" s="46" t="str">
        <f t="shared" si="27"/>
        <v/>
      </c>
    </row>
    <row r="851" spans="18:20" x14ac:dyDescent="0.25">
      <c r="R851" s="33" t="str">
        <f t="shared" si="26"/>
        <v/>
      </c>
      <c r="S851" s="33" t="str">
        <f>IF(M851="","",IF(AND(M851&lt;&gt;'Tabelas auxiliares'!$B$240,M851&lt;&gt;'Tabelas auxiliares'!$B$241,M851&lt;&gt;'Tabelas auxiliares'!$C$240,M851&lt;&gt;'Tabelas auxiliares'!$C$241,M851&lt;&gt;'Tabelas auxiliares'!$D$240,M851&lt;&gt;'Tabelas auxiliares'!$D$241),"FOLHA DE PESSOAL",IF(R851='Tabelas auxiliares'!$A$241,"CUSTEIO",IF(R851='Tabelas auxiliares'!$A$240,"INVESTIMENTO","ERRO - VERIFICAR"))))</f>
        <v/>
      </c>
      <c r="T851" s="46" t="str">
        <f t="shared" si="27"/>
        <v/>
      </c>
    </row>
    <row r="852" spans="18:20" x14ac:dyDescent="0.25">
      <c r="R852" s="33" t="str">
        <f t="shared" si="26"/>
        <v/>
      </c>
      <c r="S852" s="33" t="str">
        <f>IF(M852="","",IF(AND(M852&lt;&gt;'Tabelas auxiliares'!$B$240,M852&lt;&gt;'Tabelas auxiliares'!$B$241,M852&lt;&gt;'Tabelas auxiliares'!$C$240,M852&lt;&gt;'Tabelas auxiliares'!$C$241,M852&lt;&gt;'Tabelas auxiliares'!$D$240,M852&lt;&gt;'Tabelas auxiliares'!$D$241),"FOLHA DE PESSOAL",IF(R852='Tabelas auxiliares'!$A$241,"CUSTEIO",IF(R852='Tabelas auxiliares'!$A$240,"INVESTIMENTO","ERRO - VERIFICAR"))))</f>
        <v/>
      </c>
      <c r="T852" s="46" t="str">
        <f t="shared" si="27"/>
        <v/>
      </c>
    </row>
    <row r="853" spans="18:20" x14ac:dyDescent="0.25">
      <c r="R853" s="33" t="str">
        <f t="shared" si="26"/>
        <v/>
      </c>
      <c r="S853" s="33" t="str">
        <f>IF(M853="","",IF(AND(M853&lt;&gt;'Tabelas auxiliares'!$B$240,M853&lt;&gt;'Tabelas auxiliares'!$B$241,M853&lt;&gt;'Tabelas auxiliares'!$C$240,M853&lt;&gt;'Tabelas auxiliares'!$C$241,M853&lt;&gt;'Tabelas auxiliares'!$D$240,M853&lt;&gt;'Tabelas auxiliares'!$D$241),"FOLHA DE PESSOAL",IF(R853='Tabelas auxiliares'!$A$241,"CUSTEIO",IF(R853='Tabelas auxiliares'!$A$240,"INVESTIMENTO","ERRO - VERIFICAR"))))</f>
        <v/>
      </c>
      <c r="T853" s="46" t="str">
        <f t="shared" si="27"/>
        <v/>
      </c>
    </row>
    <row r="854" spans="18:20" x14ac:dyDescent="0.25">
      <c r="R854" s="33" t="str">
        <f t="shared" si="26"/>
        <v/>
      </c>
      <c r="S854" s="33" t="str">
        <f>IF(M854="","",IF(AND(M854&lt;&gt;'Tabelas auxiliares'!$B$240,M854&lt;&gt;'Tabelas auxiliares'!$B$241,M854&lt;&gt;'Tabelas auxiliares'!$C$240,M854&lt;&gt;'Tabelas auxiliares'!$C$241,M854&lt;&gt;'Tabelas auxiliares'!$D$240,M854&lt;&gt;'Tabelas auxiliares'!$D$241),"FOLHA DE PESSOAL",IF(R854='Tabelas auxiliares'!$A$241,"CUSTEIO",IF(R854='Tabelas auxiliares'!$A$240,"INVESTIMENTO","ERRO - VERIFICAR"))))</f>
        <v/>
      </c>
      <c r="T854" s="46" t="str">
        <f t="shared" si="27"/>
        <v/>
      </c>
    </row>
    <row r="855" spans="18:20" x14ac:dyDescent="0.25">
      <c r="R855" s="33" t="str">
        <f t="shared" si="26"/>
        <v/>
      </c>
      <c r="S855" s="33" t="str">
        <f>IF(M855="","",IF(AND(M855&lt;&gt;'Tabelas auxiliares'!$B$240,M855&lt;&gt;'Tabelas auxiliares'!$B$241,M855&lt;&gt;'Tabelas auxiliares'!$C$240,M855&lt;&gt;'Tabelas auxiliares'!$C$241,M855&lt;&gt;'Tabelas auxiliares'!$D$240,M855&lt;&gt;'Tabelas auxiliares'!$D$241),"FOLHA DE PESSOAL",IF(R855='Tabelas auxiliares'!$A$241,"CUSTEIO",IF(R855='Tabelas auxiliares'!$A$240,"INVESTIMENTO","ERRO - VERIFICAR"))))</f>
        <v/>
      </c>
      <c r="T855" s="46" t="str">
        <f t="shared" si="27"/>
        <v/>
      </c>
    </row>
    <row r="856" spans="18:20" x14ac:dyDescent="0.25">
      <c r="R856" s="33" t="str">
        <f t="shared" si="26"/>
        <v/>
      </c>
      <c r="S856" s="33" t="str">
        <f>IF(M856="","",IF(AND(M856&lt;&gt;'Tabelas auxiliares'!$B$240,M856&lt;&gt;'Tabelas auxiliares'!$B$241,M856&lt;&gt;'Tabelas auxiliares'!$C$240,M856&lt;&gt;'Tabelas auxiliares'!$C$241,M856&lt;&gt;'Tabelas auxiliares'!$D$240,M856&lt;&gt;'Tabelas auxiliares'!$D$241),"FOLHA DE PESSOAL",IF(R856='Tabelas auxiliares'!$A$241,"CUSTEIO",IF(R856='Tabelas auxiliares'!$A$240,"INVESTIMENTO","ERRO - VERIFICAR"))))</f>
        <v/>
      </c>
      <c r="T856" s="46" t="str">
        <f t="shared" si="27"/>
        <v/>
      </c>
    </row>
    <row r="857" spans="18:20" x14ac:dyDescent="0.25">
      <c r="R857" s="33" t="str">
        <f t="shared" si="26"/>
        <v/>
      </c>
      <c r="S857" s="33" t="str">
        <f>IF(M857="","",IF(AND(M857&lt;&gt;'Tabelas auxiliares'!$B$240,M857&lt;&gt;'Tabelas auxiliares'!$B$241,M857&lt;&gt;'Tabelas auxiliares'!$C$240,M857&lt;&gt;'Tabelas auxiliares'!$C$241,M857&lt;&gt;'Tabelas auxiliares'!$D$240,M857&lt;&gt;'Tabelas auxiliares'!$D$241),"FOLHA DE PESSOAL",IF(R857='Tabelas auxiliares'!$A$241,"CUSTEIO",IF(R857='Tabelas auxiliares'!$A$240,"INVESTIMENTO","ERRO - VERIFICAR"))))</f>
        <v/>
      </c>
      <c r="T857" s="46" t="str">
        <f t="shared" si="27"/>
        <v/>
      </c>
    </row>
    <row r="858" spans="18:20" x14ac:dyDescent="0.25">
      <c r="R858" s="33" t="str">
        <f t="shared" si="26"/>
        <v/>
      </c>
      <c r="S858" s="33" t="str">
        <f>IF(M858="","",IF(AND(M858&lt;&gt;'Tabelas auxiliares'!$B$240,M858&lt;&gt;'Tabelas auxiliares'!$B$241,M858&lt;&gt;'Tabelas auxiliares'!$C$240,M858&lt;&gt;'Tabelas auxiliares'!$C$241,M858&lt;&gt;'Tabelas auxiliares'!$D$240,M858&lt;&gt;'Tabelas auxiliares'!$D$241),"FOLHA DE PESSOAL",IF(R858='Tabelas auxiliares'!$A$241,"CUSTEIO",IF(R858='Tabelas auxiliares'!$A$240,"INVESTIMENTO","ERRO - VERIFICAR"))))</f>
        <v/>
      </c>
      <c r="T858" s="46" t="str">
        <f t="shared" si="27"/>
        <v/>
      </c>
    </row>
    <row r="859" spans="18:20" x14ac:dyDescent="0.25">
      <c r="R859" s="33" t="str">
        <f t="shared" si="26"/>
        <v/>
      </c>
      <c r="S859" s="33" t="str">
        <f>IF(M859="","",IF(AND(M859&lt;&gt;'Tabelas auxiliares'!$B$240,M859&lt;&gt;'Tabelas auxiliares'!$B$241,M859&lt;&gt;'Tabelas auxiliares'!$C$240,M859&lt;&gt;'Tabelas auxiliares'!$C$241,M859&lt;&gt;'Tabelas auxiliares'!$D$240,M859&lt;&gt;'Tabelas auxiliares'!$D$241),"FOLHA DE PESSOAL",IF(R859='Tabelas auxiliares'!$A$241,"CUSTEIO",IF(R859='Tabelas auxiliares'!$A$240,"INVESTIMENTO","ERRO - VERIFICAR"))))</f>
        <v/>
      </c>
      <c r="T859" s="46" t="str">
        <f t="shared" si="27"/>
        <v/>
      </c>
    </row>
    <row r="860" spans="18:20" x14ac:dyDescent="0.25">
      <c r="R860" s="33" t="str">
        <f t="shared" si="26"/>
        <v/>
      </c>
      <c r="S860" s="33" t="str">
        <f>IF(M860="","",IF(AND(M860&lt;&gt;'Tabelas auxiliares'!$B$240,M860&lt;&gt;'Tabelas auxiliares'!$B$241,M860&lt;&gt;'Tabelas auxiliares'!$C$240,M860&lt;&gt;'Tabelas auxiliares'!$C$241,M860&lt;&gt;'Tabelas auxiliares'!$D$240,M860&lt;&gt;'Tabelas auxiliares'!$D$241),"FOLHA DE PESSOAL",IF(R860='Tabelas auxiliares'!$A$241,"CUSTEIO",IF(R860='Tabelas auxiliares'!$A$240,"INVESTIMENTO","ERRO - VERIFICAR"))))</f>
        <v/>
      </c>
      <c r="T860" s="46" t="str">
        <f t="shared" si="27"/>
        <v/>
      </c>
    </row>
    <row r="861" spans="18:20" x14ac:dyDescent="0.25">
      <c r="R861" s="33" t="str">
        <f t="shared" si="26"/>
        <v/>
      </c>
      <c r="S861" s="33" t="str">
        <f>IF(M861="","",IF(AND(M861&lt;&gt;'Tabelas auxiliares'!$B$240,M861&lt;&gt;'Tabelas auxiliares'!$B$241,M861&lt;&gt;'Tabelas auxiliares'!$C$240,M861&lt;&gt;'Tabelas auxiliares'!$C$241,M861&lt;&gt;'Tabelas auxiliares'!$D$240,M861&lt;&gt;'Tabelas auxiliares'!$D$241),"FOLHA DE PESSOAL",IF(R861='Tabelas auxiliares'!$A$241,"CUSTEIO",IF(R861='Tabelas auxiliares'!$A$240,"INVESTIMENTO","ERRO - VERIFICAR"))))</f>
        <v/>
      </c>
      <c r="T861" s="46" t="str">
        <f t="shared" si="27"/>
        <v/>
      </c>
    </row>
    <row r="862" spans="18:20" x14ac:dyDescent="0.25">
      <c r="R862" s="33" t="str">
        <f t="shared" si="26"/>
        <v/>
      </c>
      <c r="S862" s="33" t="str">
        <f>IF(M862="","",IF(AND(M862&lt;&gt;'Tabelas auxiliares'!$B$240,M862&lt;&gt;'Tabelas auxiliares'!$B$241,M862&lt;&gt;'Tabelas auxiliares'!$C$240,M862&lt;&gt;'Tabelas auxiliares'!$C$241,M862&lt;&gt;'Tabelas auxiliares'!$D$240,M862&lt;&gt;'Tabelas auxiliares'!$D$241),"FOLHA DE PESSOAL",IF(R862='Tabelas auxiliares'!$A$241,"CUSTEIO",IF(R862='Tabelas auxiliares'!$A$240,"INVESTIMENTO","ERRO - VERIFICAR"))))</f>
        <v/>
      </c>
      <c r="T862" s="46" t="str">
        <f t="shared" si="27"/>
        <v/>
      </c>
    </row>
    <row r="863" spans="18:20" x14ac:dyDescent="0.25">
      <c r="R863" s="33" t="str">
        <f t="shared" si="26"/>
        <v/>
      </c>
      <c r="S863" s="33" t="str">
        <f>IF(M863="","",IF(AND(M863&lt;&gt;'Tabelas auxiliares'!$B$240,M863&lt;&gt;'Tabelas auxiliares'!$B$241,M863&lt;&gt;'Tabelas auxiliares'!$C$240,M863&lt;&gt;'Tabelas auxiliares'!$C$241,M863&lt;&gt;'Tabelas auxiliares'!$D$240,M863&lt;&gt;'Tabelas auxiliares'!$D$241),"FOLHA DE PESSOAL",IF(R863='Tabelas auxiliares'!$A$241,"CUSTEIO",IF(R863='Tabelas auxiliares'!$A$240,"INVESTIMENTO","ERRO - VERIFICAR"))))</f>
        <v/>
      </c>
      <c r="T863" s="46" t="str">
        <f t="shared" si="27"/>
        <v/>
      </c>
    </row>
    <row r="864" spans="18:20" x14ac:dyDescent="0.25">
      <c r="R864" s="33" t="str">
        <f t="shared" si="26"/>
        <v/>
      </c>
      <c r="S864" s="33" t="str">
        <f>IF(M864="","",IF(AND(M864&lt;&gt;'Tabelas auxiliares'!$B$240,M864&lt;&gt;'Tabelas auxiliares'!$B$241,M864&lt;&gt;'Tabelas auxiliares'!$C$240,M864&lt;&gt;'Tabelas auxiliares'!$C$241,M864&lt;&gt;'Tabelas auxiliares'!$D$240,M864&lt;&gt;'Tabelas auxiliares'!$D$241),"FOLHA DE PESSOAL",IF(R864='Tabelas auxiliares'!$A$241,"CUSTEIO",IF(R864='Tabelas auxiliares'!$A$240,"INVESTIMENTO","ERRO - VERIFICAR"))))</f>
        <v/>
      </c>
      <c r="T864" s="46" t="str">
        <f t="shared" si="27"/>
        <v/>
      </c>
    </row>
    <row r="865" spans="18:20" x14ac:dyDescent="0.25">
      <c r="R865" s="33" t="str">
        <f t="shared" si="26"/>
        <v/>
      </c>
      <c r="S865" s="33" t="str">
        <f>IF(M865="","",IF(AND(M865&lt;&gt;'Tabelas auxiliares'!$B$240,M865&lt;&gt;'Tabelas auxiliares'!$B$241,M865&lt;&gt;'Tabelas auxiliares'!$C$240,M865&lt;&gt;'Tabelas auxiliares'!$C$241,M865&lt;&gt;'Tabelas auxiliares'!$D$240,M865&lt;&gt;'Tabelas auxiliares'!$D$241),"FOLHA DE PESSOAL",IF(R865='Tabelas auxiliares'!$A$241,"CUSTEIO",IF(R865='Tabelas auxiliares'!$A$240,"INVESTIMENTO","ERRO - VERIFICAR"))))</f>
        <v/>
      </c>
      <c r="T865" s="46" t="str">
        <f t="shared" si="27"/>
        <v/>
      </c>
    </row>
    <row r="866" spans="18:20" x14ac:dyDescent="0.25">
      <c r="R866" s="33" t="str">
        <f t="shared" si="26"/>
        <v/>
      </c>
      <c r="S866" s="33" t="str">
        <f>IF(M866="","",IF(AND(M866&lt;&gt;'Tabelas auxiliares'!$B$240,M866&lt;&gt;'Tabelas auxiliares'!$B$241,M866&lt;&gt;'Tabelas auxiliares'!$C$240,M866&lt;&gt;'Tabelas auxiliares'!$C$241,M866&lt;&gt;'Tabelas auxiliares'!$D$240,M866&lt;&gt;'Tabelas auxiliares'!$D$241),"FOLHA DE PESSOAL",IF(R866='Tabelas auxiliares'!$A$241,"CUSTEIO",IF(R866='Tabelas auxiliares'!$A$240,"INVESTIMENTO","ERRO - VERIFICAR"))))</f>
        <v/>
      </c>
      <c r="T866" s="46" t="str">
        <f t="shared" si="27"/>
        <v/>
      </c>
    </row>
    <row r="867" spans="18:20" x14ac:dyDescent="0.25">
      <c r="R867" s="33" t="str">
        <f t="shared" si="26"/>
        <v/>
      </c>
      <c r="S867" s="33" t="str">
        <f>IF(M867="","",IF(AND(M867&lt;&gt;'Tabelas auxiliares'!$B$240,M867&lt;&gt;'Tabelas auxiliares'!$B$241,M867&lt;&gt;'Tabelas auxiliares'!$C$240,M867&lt;&gt;'Tabelas auxiliares'!$C$241,M867&lt;&gt;'Tabelas auxiliares'!$D$240,M867&lt;&gt;'Tabelas auxiliares'!$D$241),"FOLHA DE PESSOAL",IF(R867='Tabelas auxiliares'!$A$241,"CUSTEIO",IF(R867='Tabelas auxiliares'!$A$240,"INVESTIMENTO","ERRO - VERIFICAR"))))</f>
        <v/>
      </c>
      <c r="T867" s="46" t="str">
        <f t="shared" si="27"/>
        <v/>
      </c>
    </row>
    <row r="868" spans="18:20" x14ac:dyDescent="0.25">
      <c r="R868" s="33" t="str">
        <f t="shared" si="26"/>
        <v/>
      </c>
      <c r="S868" s="33" t="str">
        <f>IF(M868="","",IF(AND(M868&lt;&gt;'Tabelas auxiliares'!$B$240,M868&lt;&gt;'Tabelas auxiliares'!$B$241,M868&lt;&gt;'Tabelas auxiliares'!$C$240,M868&lt;&gt;'Tabelas auxiliares'!$C$241,M868&lt;&gt;'Tabelas auxiliares'!$D$240,M868&lt;&gt;'Tabelas auxiliares'!$D$241),"FOLHA DE PESSOAL",IF(R868='Tabelas auxiliares'!$A$241,"CUSTEIO",IF(R868='Tabelas auxiliares'!$A$240,"INVESTIMENTO","ERRO - VERIFICAR"))))</f>
        <v/>
      </c>
      <c r="T868" s="46" t="str">
        <f t="shared" si="27"/>
        <v/>
      </c>
    </row>
    <row r="869" spans="18:20" x14ac:dyDescent="0.25">
      <c r="R869" s="33" t="str">
        <f t="shared" si="26"/>
        <v/>
      </c>
      <c r="S869" s="33" t="str">
        <f>IF(M869="","",IF(AND(M869&lt;&gt;'Tabelas auxiliares'!$B$240,M869&lt;&gt;'Tabelas auxiliares'!$B$241,M869&lt;&gt;'Tabelas auxiliares'!$C$240,M869&lt;&gt;'Tabelas auxiliares'!$C$241,M869&lt;&gt;'Tabelas auxiliares'!$D$240,M869&lt;&gt;'Tabelas auxiliares'!$D$241),"FOLHA DE PESSOAL",IF(R869='Tabelas auxiliares'!$A$241,"CUSTEIO",IF(R869='Tabelas auxiliares'!$A$240,"INVESTIMENTO","ERRO - VERIFICAR"))))</f>
        <v/>
      </c>
      <c r="T869" s="46" t="str">
        <f t="shared" si="27"/>
        <v/>
      </c>
    </row>
    <row r="870" spans="18:20" x14ac:dyDescent="0.25">
      <c r="R870" s="33" t="str">
        <f t="shared" si="26"/>
        <v/>
      </c>
      <c r="S870" s="33" t="str">
        <f>IF(M870="","",IF(AND(M870&lt;&gt;'Tabelas auxiliares'!$B$240,M870&lt;&gt;'Tabelas auxiliares'!$B$241,M870&lt;&gt;'Tabelas auxiliares'!$C$240,M870&lt;&gt;'Tabelas auxiliares'!$C$241,M870&lt;&gt;'Tabelas auxiliares'!$D$240,M870&lt;&gt;'Tabelas auxiliares'!$D$241),"FOLHA DE PESSOAL",IF(R870='Tabelas auxiliares'!$A$241,"CUSTEIO",IF(R870='Tabelas auxiliares'!$A$240,"INVESTIMENTO","ERRO - VERIFICAR"))))</f>
        <v/>
      </c>
      <c r="T870" s="46" t="str">
        <f t="shared" si="27"/>
        <v/>
      </c>
    </row>
    <row r="871" spans="18:20" x14ac:dyDescent="0.25">
      <c r="R871" s="33" t="str">
        <f t="shared" si="26"/>
        <v/>
      </c>
      <c r="S871" s="33" t="str">
        <f>IF(M871="","",IF(AND(M871&lt;&gt;'Tabelas auxiliares'!$B$240,M871&lt;&gt;'Tabelas auxiliares'!$B$241,M871&lt;&gt;'Tabelas auxiliares'!$C$240,M871&lt;&gt;'Tabelas auxiliares'!$C$241,M871&lt;&gt;'Tabelas auxiliares'!$D$240,M871&lt;&gt;'Tabelas auxiliares'!$D$241),"FOLHA DE PESSOAL",IF(R871='Tabelas auxiliares'!$A$241,"CUSTEIO",IF(R871='Tabelas auxiliares'!$A$240,"INVESTIMENTO","ERRO - VERIFICAR"))))</f>
        <v/>
      </c>
      <c r="T871" s="46" t="str">
        <f t="shared" si="27"/>
        <v/>
      </c>
    </row>
    <row r="872" spans="18:20" x14ac:dyDescent="0.25">
      <c r="R872" s="33" t="str">
        <f t="shared" si="26"/>
        <v/>
      </c>
      <c r="S872" s="33" t="str">
        <f>IF(M872="","",IF(AND(M872&lt;&gt;'Tabelas auxiliares'!$B$240,M872&lt;&gt;'Tabelas auxiliares'!$B$241,M872&lt;&gt;'Tabelas auxiliares'!$C$240,M872&lt;&gt;'Tabelas auxiliares'!$C$241,M872&lt;&gt;'Tabelas auxiliares'!$D$240,M872&lt;&gt;'Tabelas auxiliares'!$D$241),"FOLHA DE PESSOAL",IF(R872='Tabelas auxiliares'!$A$241,"CUSTEIO",IF(R872='Tabelas auxiliares'!$A$240,"INVESTIMENTO","ERRO - VERIFICAR"))))</f>
        <v/>
      </c>
      <c r="T872" s="46" t="str">
        <f t="shared" si="27"/>
        <v/>
      </c>
    </row>
    <row r="873" spans="18:20" x14ac:dyDescent="0.25">
      <c r="R873" s="33" t="str">
        <f t="shared" si="26"/>
        <v/>
      </c>
      <c r="S873" s="33" t="str">
        <f>IF(M873="","",IF(AND(M873&lt;&gt;'Tabelas auxiliares'!$B$240,M873&lt;&gt;'Tabelas auxiliares'!$B$241,M873&lt;&gt;'Tabelas auxiliares'!$C$240,M873&lt;&gt;'Tabelas auxiliares'!$C$241,M873&lt;&gt;'Tabelas auxiliares'!$D$240,M873&lt;&gt;'Tabelas auxiliares'!$D$241),"FOLHA DE PESSOAL",IF(R873='Tabelas auxiliares'!$A$241,"CUSTEIO",IF(R873='Tabelas auxiliares'!$A$240,"INVESTIMENTO","ERRO - VERIFICAR"))))</f>
        <v/>
      </c>
      <c r="T873" s="46" t="str">
        <f t="shared" si="27"/>
        <v/>
      </c>
    </row>
    <row r="874" spans="18:20" x14ac:dyDescent="0.25">
      <c r="R874" s="33" t="str">
        <f t="shared" si="26"/>
        <v/>
      </c>
      <c r="S874" s="33" t="str">
        <f>IF(M874="","",IF(AND(M874&lt;&gt;'Tabelas auxiliares'!$B$240,M874&lt;&gt;'Tabelas auxiliares'!$B$241,M874&lt;&gt;'Tabelas auxiliares'!$C$240,M874&lt;&gt;'Tabelas auxiliares'!$C$241,M874&lt;&gt;'Tabelas auxiliares'!$D$240,M874&lt;&gt;'Tabelas auxiliares'!$D$241),"FOLHA DE PESSOAL",IF(R874='Tabelas auxiliares'!$A$241,"CUSTEIO",IF(R874='Tabelas auxiliares'!$A$240,"INVESTIMENTO","ERRO - VERIFICAR"))))</f>
        <v/>
      </c>
      <c r="T874" s="46" t="str">
        <f t="shared" si="27"/>
        <v/>
      </c>
    </row>
    <row r="875" spans="18:20" x14ac:dyDescent="0.25">
      <c r="R875" s="33" t="str">
        <f t="shared" si="26"/>
        <v/>
      </c>
      <c r="S875" s="33" t="str">
        <f>IF(M875="","",IF(AND(M875&lt;&gt;'Tabelas auxiliares'!$B$240,M875&lt;&gt;'Tabelas auxiliares'!$B$241,M875&lt;&gt;'Tabelas auxiliares'!$C$240,M875&lt;&gt;'Tabelas auxiliares'!$C$241,M875&lt;&gt;'Tabelas auxiliares'!$D$240,M875&lt;&gt;'Tabelas auxiliares'!$D$241),"FOLHA DE PESSOAL",IF(R875='Tabelas auxiliares'!$A$241,"CUSTEIO",IF(R875='Tabelas auxiliares'!$A$240,"INVESTIMENTO","ERRO - VERIFICAR"))))</f>
        <v/>
      </c>
      <c r="T875" s="46" t="str">
        <f t="shared" si="27"/>
        <v/>
      </c>
    </row>
    <row r="876" spans="18:20" x14ac:dyDescent="0.25">
      <c r="R876" s="33" t="str">
        <f t="shared" si="26"/>
        <v/>
      </c>
      <c r="S876" s="33" t="str">
        <f>IF(M876="","",IF(AND(M876&lt;&gt;'Tabelas auxiliares'!$B$240,M876&lt;&gt;'Tabelas auxiliares'!$B$241,M876&lt;&gt;'Tabelas auxiliares'!$C$240,M876&lt;&gt;'Tabelas auxiliares'!$C$241,M876&lt;&gt;'Tabelas auxiliares'!$D$240,M876&lt;&gt;'Tabelas auxiliares'!$D$241),"FOLHA DE PESSOAL",IF(R876='Tabelas auxiliares'!$A$241,"CUSTEIO",IF(R876='Tabelas auxiliares'!$A$240,"INVESTIMENTO","ERRO - VERIFICAR"))))</f>
        <v/>
      </c>
      <c r="T876" s="46" t="str">
        <f t="shared" si="27"/>
        <v/>
      </c>
    </row>
    <row r="877" spans="18:20" x14ac:dyDescent="0.25">
      <c r="R877" s="33" t="str">
        <f t="shared" si="26"/>
        <v/>
      </c>
      <c r="S877" s="33" t="str">
        <f>IF(M877="","",IF(AND(M877&lt;&gt;'Tabelas auxiliares'!$B$240,M877&lt;&gt;'Tabelas auxiliares'!$B$241,M877&lt;&gt;'Tabelas auxiliares'!$C$240,M877&lt;&gt;'Tabelas auxiliares'!$C$241,M877&lt;&gt;'Tabelas auxiliares'!$D$240,M877&lt;&gt;'Tabelas auxiliares'!$D$241),"FOLHA DE PESSOAL",IF(R877='Tabelas auxiliares'!$A$241,"CUSTEIO",IF(R877='Tabelas auxiliares'!$A$240,"INVESTIMENTO","ERRO - VERIFICAR"))))</f>
        <v/>
      </c>
      <c r="T877" s="46" t="str">
        <f t="shared" si="27"/>
        <v/>
      </c>
    </row>
    <row r="878" spans="18:20" x14ac:dyDescent="0.25">
      <c r="R878" s="33" t="str">
        <f t="shared" si="26"/>
        <v/>
      </c>
      <c r="S878" s="33" t="str">
        <f>IF(M878="","",IF(AND(M878&lt;&gt;'Tabelas auxiliares'!$B$240,M878&lt;&gt;'Tabelas auxiliares'!$B$241,M878&lt;&gt;'Tabelas auxiliares'!$C$240,M878&lt;&gt;'Tabelas auxiliares'!$C$241,M878&lt;&gt;'Tabelas auxiliares'!$D$240,M878&lt;&gt;'Tabelas auxiliares'!$D$241),"FOLHA DE PESSOAL",IF(R878='Tabelas auxiliares'!$A$241,"CUSTEIO",IF(R878='Tabelas auxiliares'!$A$240,"INVESTIMENTO","ERRO - VERIFICAR"))))</f>
        <v/>
      </c>
      <c r="T878" s="46" t="str">
        <f t="shared" si="27"/>
        <v/>
      </c>
    </row>
    <row r="879" spans="18:20" x14ac:dyDescent="0.25">
      <c r="R879" s="33" t="str">
        <f t="shared" si="26"/>
        <v/>
      </c>
      <c r="S879" s="33" t="str">
        <f>IF(M879="","",IF(AND(M879&lt;&gt;'Tabelas auxiliares'!$B$240,M879&lt;&gt;'Tabelas auxiliares'!$B$241,M879&lt;&gt;'Tabelas auxiliares'!$C$240,M879&lt;&gt;'Tabelas auxiliares'!$C$241,M879&lt;&gt;'Tabelas auxiliares'!$D$240,M879&lt;&gt;'Tabelas auxiliares'!$D$241),"FOLHA DE PESSOAL",IF(R879='Tabelas auxiliares'!$A$241,"CUSTEIO",IF(R879='Tabelas auxiliares'!$A$240,"INVESTIMENTO","ERRO - VERIFICAR"))))</f>
        <v/>
      </c>
      <c r="T879" s="46" t="str">
        <f t="shared" si="27"/>
        <v/>
      </c>
    </row>
    <row r="880" spans="18:20" x14ac:dyDescent="0.25">
      <c r="R880" s="33" t="str">
        <f t="shared" si="26"/>
        <v/>
      </c>
      <c r="S880" s="33" t="str">
        <f>IF(M880="","",IF(AND(M880&lt;&gt;'Tabelas auxiliares'!$B$240,M880&lt;&gt;'Tabelas auxiliares'!$B$241,M880&lt;&gt;'Tabelas auxiliares'!$C$240,M880&lt;&gt;'Tabelas auxiliares'!$C$241,M880&lt;&gt;'Tabelas auxiliares'!$D$240,M880&lt;&gt;'Tabelas auxiliares'!$D$241),"FOLHA DE PESSOAL",IF(R880='Tabelas auxiliares'!$A$241,"CUSTEIO",IF(R880='Tabelas auxiliares'!$A$240,"INVESTIMENTO","ERRO - VERIFICAR"))))</f>
        <v/>
      </c>
      <c r="T880" s="46" t="str">
        <f t="shared" si="27"/>
        <v/>
      </c>
    </row>
    <row r="881" spans="18:20" x14ac:dyDescent="0.25">
      <c r="R881" s="33" t="str">
        <f t="shared" si="26"/>
        <v/>
      </c>
      <c r="S881" s="33" t="str">
        <f>IF(M881="","",IF(AND(M881&lt;&gt;'Tabelas auxiliares'!$B$240,M881&lt;&gt;'Tabelas auxiliares'!$B$241,M881&lt;&gt;'Tabelas auxiliares'!$C$240,M881&lt;&gt;'Tabelas auxiliares'!$C$241,M881&lt;&gt;'Tabelas auxiliares'!$D$240,M881&lt;&gt;'Tabelas auxiliares'!$D$241),"FOLHA DE PESSOAL",IF(R881='Tabelas auxiliares'!$A$241,"CUSTEIO",IF(R881='Tabelas auxiliares'!$A$240,"INVESTIMENTO","ERRO - VERIFICAR"))))</f>
        <v/>
      </c>
      <c r="T881" s="46" t="str">
        <f t="shared" si="27"/>
        <v/>
      </c>
    </row>
    <row r="882" spans="18:20" x14ac:dyDescent="0.25">
      <c r="R882" s="33" t="str">
        <f t="shared" si="26"/>
        <v/>
      </c>
      <c r="S882" s="33" t="str">
        <f>IF(M882="","",IF(AND(M882&lt;&gt;'Tabelas auxiliares'!$B$240,M882&lt;&gt;'Tabelas auxiliares'!$B$241,M882&lt;&gt;'Tabelas auxiliares'!$C$240,M882&lt;&gt;'Tabelas auxiliares'!$C$241,M882&lt;&gt;'Tabelas auxiliares'!$D$240,M882&lt;&gt;'Tabelas auxiliares'!$D$241),"FOLHA DE PESSOAL",IF(R882='Tabelas auxiliares'!$A$241,"CUSTEIO",IF(R882='Tabelas auxiliares'!$A$240,"INVESTIMENTO","ERRO - VERIFICAR"))))</f>
        <v/>
      </c>
      <c r="T882" s="46" t="str">
        <f t="shared" si="27"/>
        <v/>
      </c>
    </row>
    <row r="883" spans="18:20" x14ac:dyDescent="0.25">
      <c r="R883" s="33" t="str">
        <f t="shared" si="26"/>
        <v/>
      </c>
      <c r="S883" s="33" t="str">
        <f>IF(M883="","",IF(AND(M883&lt;&gt;'Tabelas auxiliares'!$B$240,M883&lt;&gt;'Tabelas auxiliares'!$B$241,M883&lt;&gt;'Tabelas auxiliares'!$C$240,M883&lt;&gt;'Tabelas auxiliares'!$C$241,M883&lt;&gt;'Tabelas auxiliares'!$D$240,M883&lt;&gt;'Tabelas auxiliares'!$D$241),"FOLHA DE PESSOAL",IF(R883='Tabelas auxiliares'!$A$241,"CUSTEIO",IF(R883='Tabelas auxiliares'!$A$240,"INVESTIMENTO","ERRO - VERIFICAR"))))</f>
        <v/>
      </c>
      <c r="T883" s="46" t="str">
        <f t="shared" si="27"/>
        <v/>
      </c>
    </row>
    <row r="884" spans="18:20" x14ac:dyDescent="0.25">
      <c r="R884" s="33" t="str">
        <f t="shared" si="26"/>
        <v/>
      </c>
      <c r="S884" s="33" t="str">
        <f>IF(M884="","",IF(AND(M884&lt;&gt;'Tabelas auxiliares'!$B$240,M884&lt;&gt;'Tabelas auxiliares'!$B$241,M884&lt;&gt;'Tabelas auxiliares'!$C$240,M884&lt;&gt;'Tabelas auxiliares'!$C$241,M884&lt;&gt;'Tabelas auxiliares'!$D$240,M884&lt;&gt;'Tabelas auxiliares'!$D$241),"FOLHA DE PESSOAL",IF(R884='Tabelas auxiliares'!$A$241,"CUSTEIO",IF(R884='Tabelas auxiliares'!$A$240,"INVESTIMENTO","ERRO - VERIFICAR"))))</f>
        <v/>
      </c>
      <c r="T884" s="46" t="str">
        <f t="shared" si="27"/>
        <v/>
      </c>
    </row>
    <row r="885" spans="18:20" x14ac:dyDescent="0.25">
      <c r="R885" s="33" t="str">
        <f t="shared" si="26"/>
        <v/>
      </c>
      <c r="S885" s="33" t="str">
        <f>IF(M885="","",IF(AND(M885&lt;&gt;'Tabelas auxiliares'!$B$240,M885&lt;&gt;'Tabelas auxiliares'!$B$241,M885&lt;&gt;'Tabelas auxiliares'!$C$240,M885&lt;&gt;'Tabelas auxiliares'!$C$241,M885&lt;&gt;'Tabelas auxiliares'!$D$240,M885&lt;&gt;'Tabelas auxiliares'!$D$241),"FOLHA DE PESSOAL",IF(R885='Tabelas auxiliares'!$A$241,"CUSTEIO",IF(R885='Tabelas auxiliares'!$A$240,"INVESTIMENTO","ERRO - VERIFICAR"))))</f>
        <v/>
      </c>
      <c r="T885" s="46" t="str">
        <f t="shared" si="27"/>
        <v/>
      </c>
    </row>
    <row r="886" spans="18:20" x14ac:dyDescent="0.25">
      <c r="R886" s="33" t="str">
        <f t="shared" si="26"/>
        <v/>
      </c>
      <c r="S886" s="33" t="str">
        <f>IF(M886="","",IF(AND(M886&lt;&gt;'Tabelas auxiliares'!$B$240,M886&lt;&gt;'Tabelas auxiliares'!$B$241,M886&lt;&gt;'Tabelas auxiliares'!$C$240,M886&lt;&gt;'Tabelas auxiliares'!$C$241,M886&lt;&gt;'Tabelas auxiliares'!$D$240,M886&lt;&gt;'Tabelas auxiliares'!$D$241),"FOLHA DE PESSOAL",IF(R886='Tabelas auxiliares'!$A$241,"CUSTEIO",IF(R886='Tabelas auxiliares'!$A$240,"INVESTIMENTO","ERRO - VERIFICAR"))))</f>
        <v/>
      </c>
      <c r="T886" s="46" t="str">
        <f t="shared" si="27"/>
        <v/>
      </c>
    </row>
    <row r="887" spans="18:20" x14ac:dyDescent="0.25">
      <c r="R887" s="33" t="str">
        <f t="shared" si="26"/>
        <v/>
      </c>
      <c r="S887" s="33" t="str">
        <f>IF(M887="","",IF(AND(M887&lt;&gt;'Tabelas auxiliares'!$B$240,M887&lt;&gt;'Tabelas auxiliares'!$B$241,M887&lt;&gt;'Tabelas auxiliares'!$C$240,M887&lt;&gt;'Tabelas auxiliares'!$C$241,M887&lt;&gt;'Tabelas auxiliares'!$D$240,M887&lt;&gt;'Tabelas auxiliares'!$D$241),"FOLHA DE PESSOAL",IF(R887='Tabelas auxiliares'!$A$241,"CUSTEIO",IF(R887='Tabelas auxiliares'!$A$240,"INVESTIMENTO","ERRO - VERIFICAR"))))</f>
        <v/>
      </c>
      <c r="T887" s="46" t="str">
        <f t="shared" si="27"/>
        <v/>
      </c>
    </row>
    <row r="888" spans="18:20" x14ac:dyDescent="0.25">
      <c r="R888" s="33" t="str">
        <f t="shared" si="26"/>
        <v/>
      </c>
      <c r="S888" s="33" t="str">
        <f>IF(M888="","",IF(AND(M888&lt;&gt;'Tabelas auxiliares'!$B$240,M888&lt;&gt;'Tabelas auxiliares'!$B$241,M888&lt;&gt;'Tabelas auxiliares'!$C$240,M888&lt;&gt;'Tabelas auxiliares'!$C$241,M888&lt;&gt;'Tabelas auxiliares'!$D$240,M888&lt;&gt;'Tabelas auxiliares'!$D$241),"FOLHA DE PESSOAL",IF(R888='Tabelas auxiliares'!$A$241,"CUSTEIO",IF(R888='Tabelas auxiliares'!$A$240,"INVESTIMENTO","ERRO - VERIFICAR"))))</f>
        <v/>
      </c>
      <c r="T888" s="46" t="str">
        <f t="shared" si="27"/>
        <v/>
      </c>
    </row>
    <row r="889" spans="18:20" x14ac:dyDescent="0.25">
      <c r="R889" s="33" t="str">
        <f t="shared" si="26"/>
        <v/>
      </c>
      <c r="S889" s="33" t="str">
        <f>IF(M889="","",IF(AND(M889&lt;&gt;'Tabelas auxiliares'!$B$240,M889&lt;&gt;'Tabelas auxiliares'!$B$241,M889&lt;&gt;'Tabelas auxiliares'!$C$240,M889&lt;&gt;'Tabelas auxiliares'!$C$241,M889&lt;&gt;'Tabelas auxiliares'!$D$240,M889&lt;&gt;'Tabelas auxiliares'!$D$241),"FOLHA DE PESSOAL",IF(R889='Tabelas auxiliares'!$A$241,"CUSTEIO",IF(R889='Tabelas auxiliares'!$A$240,"INVESTIMENTO","ERRO - VERIFICAR"))))</f>
        <v/>
      </c>
      <c r="T889" s="46" t="str">
        <f t="shared" si="27"/>
        <v/>
      </c>
    </row>
    <row r="890" spans="18:20" x14ac:dyDescent="0.25">
      <c r="R890" s="33" t="str">
        <f t="shared" si="26"/>
        <v/>
      </c>
      <c r="S890" s="33" t="str">
        <f>IF(M890="","",IF(AND(M890&lt;&gt;'Tabelas auxiliares'!$B$240,M890&lt;&gt;'Tabelas auxiliares'!$B$241,M890&lt;&gt;'Tabelas auxiliares'!$C$240,M890&lt;&gt;'Tabelas auxiliares'!$C$241,M890&lt;&gt;'Tabelas auxiliares'!$D$240,M890&lt;&gt;'Tabelas auxiliares'!$D$241),"FOLHA DE PESSOAL",IF(R890='Tabelas auxiliares'!$A$241,"CUSTEIO",IF(R890='Tabelas auxiliares'!$A$240,"INVESTIMENTO","ERRO - VERIFICAR"))))</f>
        <v/>
      </c>
      <c r="T890" s="46" t="str">
        <f t="shared" si="27"/>
        <v/>
      </c>
    </row>
    <row r="891" spans="18:20" x14ac:dyDescent="0.25">
      <c r="R891" s="33" t="str">
        <f t="shared" si="26"/>
        <v/>
      </c>
      <c r="S891" s="33" t="str">
        <f>IF(M891="","",IF(AND(M891&lt;&gt;'Tabelas auxiliares'!$B$240,M891&lt;&gt;'Tabelas auxiliares'!$B$241,M891&lt;&gt;'Tabelas auxiliares'!$C$240,M891&lt;&gt;'Tabelas auxiliares'!$C$241,M891&lt;&gt;'Tabelas auxiliares'!$D$240,M891&lt;&gt;'Tabelas auxiliares'!$D$241),"FOLHA DE PESSOAL",IF(R891='Tabelas auxiliares'!$A$241,"CUSTEIO",IF(R891='Tabelas auxiliares'!$A$240,"INVESTIMENTO","ERRO - VERIFICAR"))))</f>
        <v/>
      </c>
      <c r="T891" s="46" t="str">
        <f t="shared" si="27"/>
        <v/>
      </c>
    </row>
    <row r="892" spans="18:20" x14ac:dyDescent="0.25">
      <c r="R892" s="33" t="str">
        <f t="shared" si="26"/>
        <v/>
      </c>
      <c r="S892" s="33" t="str">
        <f>IF(M892="","",IF(AND(M892&lt;&gt;'Tabelas auxiliares'!$B$240,M892&lt;&gt;'Tabelas auxiliares'!$B$241,M892&lt;&gt;'Tabelas auxiliares'!$C$240,M892&lt;&gt;'Tabelas auxiliares'!$C$241,M892&lt;&gt;'Tabelas auxiliares'!$D$240,M892&lt;&gt;'Tabelas auxiliares'!$D$241),"FOLHA DE PESSOAL",IF(R892='Tabelas auxiliares'!$A$241,"CUSTEIO",IF(R892='Tabelas auxiliares'!$A$240,"INVESTIMENTO","ERRO - VERIFICAR"))))</f>
        <v/>
      </c>
      <c r="T892" s="46" t="str">
        <f t="shared" si="27"/>
        <v/>
      </c>
    </row>
    <row r="893" spans="18:20" x14ac:dyDescent="0.25">
      <c r="R893" s="33" t="str">
        <f t="shared" si="26"/>
        <v/>
      </c>
      <c r="S893" s="33" t="str">
        <f>IF(M893="","",IF(AND(M893&lt;&gt;'Tabelas auxiliares'!$B$240,M893&lt;&gt;'Tabelas auxiliares'!$B$241,M893&lt;&gt;'Tabelas auxiliares'!$C$240,M893&lt;&gt;'Tabelas auxiliares'!$C$241,M893&lt;&gt;'Tabelas auxiliares'!$D$240,M893&lt;&gt;'Tabelas auxiliares'!$D$241),"FOLHA DE PESSOAL",IF(R893='Tabelas auxiliares'!$A$241,"CUSTEIO",IF(R893='Tabelas auxiliares'!$A$240,"INVESTIMENTO","ERRO - VERIFICAR"))))</f>
        <v/>
      </c>
      <c r="T893" s="46" t="str">
        <f t="shared" si="27"/>
        <v/>
      </c>
    </row>
    <row r="894" spans="18:20" x14ac:dyDescent="0.25">
      <c r="R894" s="33" t="str">
        <f t="shared" si="26"/>
        <v/>
      </c>
      <c r="S894" s="33" t="str">
        <f>IF(M894="","",IF(AND(M894&lt;&gt;'Tabelas auxiliares'!$B$240,M894&lt;&gt;'Tabelas auxiliares'!$B$241,M894&lt;&gt;'Tabelas auxiliares'!$C$240,M894&lt;&gt;'Tabelas auxiliares'!$C$241,M894&lt;&gt;'Tabelas auxiliares'!$D$240,M894&lt;&gt;'Tabelas auxiliares'!$D$241),"FOLHA DE PESSOAL",IF(R894='Tabelas auxiliares'!$A$241,"CUSTEIO",IF(R894='Tabelas auxiliares'!$A$240,"INVESTIMENTO","ERRO - VERIFICAR"))))</f>
        <v/>
      </c>
      <c r="T894" s="46" t="str">
        <f t="shared" si="27"/>
        <v/>
      </c>
    </row>
    <row r="895" spans="18:20" x14ac:dyDescent="0.25">
      <c r="R895" s="33" t="str">
        <f t="shared" si="26"/>
        <v/>
      </c>
      <c r="S895" s="33" t="str">
        <f>IF(M895="","",IF(AND(M895&lt;&gt;'Tabelas auxiliares'!$B$240,M895&lt;&gt;'Tabelas auxiliares'!$B$241,M895&lt;&gt;'Tabelas auxiliares'!$C$240,M895&lt;&gt;'Tabelas auxiliares'!$C$241,M895&lt;&gt;'Tabelas auxiliares'!$D$240,M895&lt;&gt;'Tabelas auxiliares'!$D$241),"FOLHA DE PESSOAL",IF(R895='Tabelas auxiliares'!$A$241,"CUSTEIO",IF(R895='Tabelas auxiliares'!$A$240,"INVESTIMENTO","ERRO - VERIFICAR"))))</f>
        <v/>
      </c>
      <c r="T895" s="46" t="str">
        <f t="shared" si="27"/>
        <v/>
      </c>
    </row>
    <row r="896" spans="18:20" x14ac:dyDescent="0.25">
      <c r="R896" s="33" t="str">
        <f t="shared" si="26"/>
        <v/>
      </c>
      <c r="S896" s="33" t="str">
        <f>IF(M896="","",IF(AND(M896&lt;&gt;'Tabelas auxiliares'!$B$240,M896&lt;&gt;'Tabelas auxiliares'!$B$241,M896&lt;&gt;'Tabelas auxiliares'!$C$240,M896&lt;&gt;'Tabelas auxiliares'!$C$241,M896&lt;&gt;'Tabelas auxiliares'!$D$240,M896&lt;&gt;'Tabelas auxiliares'!$D$241),"FOLHA DE PESSOAL",IF(R896='Tabelas auxiliares'!$A$241,"CUSTEIO",IF(R896='Tabelas auxiliares'!$A$240,"INVESTIMENTO","ERRO - VERIFICAR"))))</f>
        <v/>
      </c>
      <c r="T896" s="46" t="str">
        <f t="shared" si="27"/>
        <v/>
      </c>
    </row>
    <row r="897" spans="18:20" x14ac:dyDescent="0.25">
      <c r="R897" s="33" t="str">
        <f t="shared" si="26"/>
        <v/>
      </c>
      <c r="S897" s="33" t="str">
        <f>IF(M897="","",IF(AND(M897&lt;&gt;'Tabelas auxiliares'!$B$240,M897&lt;&gt;'Tabelas auxiliares'!$B$241,M897&lt;&gt;'Tabelas auxiliares'!$C$240,M897&lt;&gt;'Tabelas auxiliares'!$C$241,M897&lt;&gt;'Tabelas auxiliares'!$D$240,M897&lt;&gt;'Tabelas auxiliares'!$D$241),"FOLHA DE PESSOAL",IF(R897='Tabelas auxiliares'!$A$241,"CUSTEIO",IF(R897='Tabelas auxiliares'!$A$240,"INVESTIMENTO","ERRO - VERIFICAR"))))</f>
        <v/>
      </c>
      <c r="T897" s="46" t="str">
        <f t="shared" si="27"/>
        <v/>
      </c>
    </row>
    <row r="898" spans="18:20" x14ac:dyDescent="0.25">
      <c r="R898" s="33" t="str">
        <f t="shared" si="26"/>
        <v/>
      </c>
      <c r="S898" s="33" t="str">
        <f>IF(M898="","",IF(AND(M898&lt;&gt;'Tabelas auxiliares'!$B$240,M898&lt;&gt;'Tabelas auxiliares'!$B$241,M898&lt;&gt;'Tabelas auxiliares'!$C$240,M898&lt;&gt;'Tabelas auxiliares'!$C$241,M898&lt;&gt;'Tabelas auxiliares'!$D$240,M898&lt;&gt;'Tabelas auxiliares'!$D$241),"FOLHA DE PESSOAL",IF(R898='Tabelas auxiliares'!$A$241,"CUSTEIO",IF(R898='Tabelas auxiliares'!$A$240,"INVESTIMENTO","ERRO - VERIFICAR"))))</f>
        <v/>
      </c>
      <c r="T898" s="46" t="str">
        <f t="shared" si="27"/>
        <v/>
      </c>
    </row>
    <row r="899" spans="18:20" x14ac:dyDescent="0.25">
      <c r="R899" s="33" t="str">
        <f t="shared" si="26"/>
        <v/>
      </c>
      <c r="S899" s="33" t="str">
        <f>IF(M899="","",IF(AND(M899&lt;&gt;'Tabelas auxiliares'!$B$240,M899&lt;&gt;'Tabelas auxiliares'!$B$241,M899&lt;&gt;'Tabelas auxiliares'!$C$240,M899&lt;&gt;'Tabelas auxiliares'!$C$241,M899&lt;&gt;'Tabelas auxiliares'!$D$240,M899&lt;&gt;'Tabelas auxiliares'!$D$241),"FOLHA DE PESSOAL",IF(R899='Tabelas auxiliares'!$A$241,"CUSTEIO",IF(R899='Tabelas auxiliares'!$A$240,"INVESTIMENTO","ERRO - VERIFICAR"))))</f>
        <v/>
      </c>
      <c r="T899" s="46" t="str">
        <f t="shared" si="27"/>
        <v/>
      </c>
    </row>
    <row r="900" spans="18:20" x14ac:dyDescent="0.25">
      <c r="R900" s="33" t="str">
        <f t="shared" ref="R900:R963" si="28">LEFT(O900,1)</f>
        <v/>
      </c>
      <c r="S900" s="33" t="str">
        <f>IF(M900="","",IF(AND(M900&lt;&gt;'Tabelas auxiliares'!$B$240,M900&lt;&gt;'Tabelas auxiliares'!$B$241,M900&lt;&gt;'Tabelas auxiliares'!$C$240,M900&lt;&gt;'Tabelas auxiliares'!$C$241,M900&lt;&gt;'Tabelas auxiliares'!$D$240,M900&lt;&gt;'Tabelas auxiliares'!$D$241),"FOLHA DE PESSOAL",IF(R900='Tabelas auxiliares'!$A$241,"CUSTEIO",IF(R900='Tabelas auxiliares'!$A$240,"INVESTIMENTO","ERRO - VERIFICAR"))))</f>
        <v/>
      </c>
      <c r="T900" s="46" t="str">
        <f t="shared" ref="T900:T963" si="29">IF(SUM(U900:Y900)=0,"",SUM(U900:Y900))</f>
        <v/>
      </c>
    </row>
    <row r="901" spans="18:20" x14ac:dyDescent="0.25">
      <c r="R901" s="33" t="str">
        <f t="shared" si="28"/>
        <v/>
      </c>
      <c r="S901" s="33" t="str">
        <f>IF(M901="","",IF(AND(M901&lt;&gt;'Tabelas auxiliares'!$B$240,M901&lt;&gt;'Tabelas auxiliares'!$B$241,M901&lt;&gt;'Tabelas auxiliares'!$C$240,M901&lt;&gt;'Tabelas auxiliares'!$C$241,M901&lt;&gt;'Tabelas auxiliares'!$D$240,M901&lt;&gt;'Tabelas auxiliares'!$D$241),"FOLHA DE PESSOAL",IF(R901='Tabelas auxiliares'!$A$241,"CUSTEIO",IF(R901='Tabelas auxiliares'!$A$240,"INVESTIMENTO","ERRO - VERIFICAR"))))</f>
        <v/>
      </c>
      <c r="T901" s="46" t="str">
        <f t="shared" si="29"/>
        <v/>
      </c>
    </row>
    <row r="902" spans="18:20" x14ac:dyDescent="0.25">
      <c r="R902" s="33" t="str">
        <f t="shared" si="28"/>
        <v/>
      </c>
      <c r="S902" s="33" t="str">
        <f>IF(M902="","",IF(AND(M902&lt;&gt;'Tabelas auxiliares'!$B$240,M902&lt;&gt;'Tabelas auxiliares'!$B$241,M902&lt;&gt;'Tabelas auxiliares'!$C$240,M902&lt;&gt;'Tabelas auxiliares'!$C$241,M902&lt;&gt;'Tabelas auxiliares'!$D$240,M902&lt;&gt;'Tabelas auxiliares'!$D$241),"FOLHA DE PESSOAL",IF(R902='Tabelas auxiliares'!$A$241,"CUSTEIO",IF(R902='Tabelas auxiliares'!$A$240,"INVESTIMENTO","ERRO - VERIFICAR"))))</f>
        <v/>
      </c>
      <c r="T902" s="46" t="str">
        <f t="shared" si="29"/>
        <v/>
      </c>
    </row>
    <row r="903" spans="18:20" x14ac:dyDescent="0.25">
      <c r="R903" s="33" t="str">
        <f t="shared" si="28"/>
        <v/>
      </c>
      <c r="S903" s="33" t="str">
        <f>IF(M903="","",IF(AND(M903&lt;&gt;'Tabelas auxiliares'!$B$240,M903&lt;&gt;'Tabelas auxiliares'!$B$241,M903&lt;&gt;'Tabelas auxiliares'!$C$240,M903&lt;&gt;'Tabelas auxiliares'!$C$241,M903&lt;&gt;'Tabelas auxiliares'!$D$240,M903&lt;&gt;'Tabelas auxiliares'!$D$241),"FOLHA DE PESSOAL",IF(R903='Tabelas auxiliares'!$A$241,"CUSTEIO",IF(R903='Tabelas auxiliares'!$A$240,"INVESTIMENTO","ERRO - VERIFICAR"))))</f>
        <v/>
      </c>
      <c r="T903" s="46" t="str">
        <f t="shared" si="29"/>
        <v/>
      </c>
    </row>
    <row r="904" spans="18:20" x14ac:dyDescent="0.25">
      <c r="R904" s="33" t="str">
        <f t="shared" si="28"/>
        <v/>
      </c>
      <c r="S904" s="33" t="str">
        <f>IF(M904="","",IF(AND(M904&lt;&gt;'Tabelas auxiliares'!$B$240,M904&lt;&gt;'Tabelas auxiliares'!$B$241,M904&lt;&gt;'Tabelas auxiliares'!$C$240,M904&lt;&gt;'Tabelas auxiliares'!$C$241,M904&lt;&gt;'Tabelas auxiliares'!$D$240,M904&lt;&gt;'Tabelas auxiliares'!$D$241),"FOLHA DE PESSOAL",IF(R904='Tabelas auxiliares'!$A$241,"CUSTEIO",IF(R904='Tabelas auxiliares'!$A$240,"INVESTIMENTO","ERRO - VERIFICAR"))))</f>
        <v/>
      </c>
      <c r="T904" s="46" t="str">
        <f t="shared" si="29"/>
        <v/>
      </c>
    </row>
    <row r="905" spans="18:20" x14ac:dyDescent="0.25">
      <c r="R905" s="33" t="str">
        <f t="shared" si="28"/>
        <v/>
      </c>
      <c r="S905" s="33" t="str">
        <f>IF(M905="","",IF(AND(M905&lt;&gt;'Tabelas auxiliares'!$B$240,M905&lt;&gt;'Tabelas auxiliares'!$B$241,M905&lt;&gt;'Tabelas auxiliares'!$C$240,M905&lt;&gt;'Tabelas auxiliares'!$C$241,M905&lt;&gt;'Tabelas auxiliares'!$D$240,M905&lt;&gt;'Tabelas auxiliares'!$D$241),"FOLHA DE PESSOAL",IF(R905='Tabelas auxiliares'!$A$241,"CUSTEIO",IF(R905='Tabelas auxiliares'!$A$240,"INVESTIMENTO","ERRO - VERIFICAR"))))</f>
        <v/>
      </c>
      <c r="T905" s="46" t="str">
        <f t="shared" si="29"/>
        <v/>
      </c>
    </row>
    <row r="906" spans="18:20" x14ac:dyDescent="0.25">
      <c r="R906" s="33" t="str">
        <f t="shared" si="28"/>
        <v/>
      </c>
      <c r="S906" s="33" t="str">
        <f>IF(M906="","",IF(AND(M906&lt;&gt;'Tabelas auxiliares'!$B$240,M906&lt;&gt;'Tabelas auxiliares'!$B$241,M906&lt;&gt;'Tabelas auxiliares'!$C$240,M906&lt;&gt;'Tabelas auxiliares'!$C$241,M906&lt;&gt;'Tabelas auxiliares'!$D$240,M906&lt;&gt;'Tabelas auxiliares'!$D$241),"FOLHA DE PESSOAL",IF(R906='Tabelas auxiliares'!$A$241,"CUSTEIO",IF(R906='Tabelas auxiliares'!$A$240,"INVESTIMENTO","ERRO - VERIFICAR"))))</f>
        <v/>
      </c>
      <c r="T906" s="46" t="str">
        <f t="shared" si="29"/>
        <v/>
      </c>
    </row>
    <row r="907" spans="18:20" x14ac:dyDescent="0.25">
      <c r="R907" s="33" t="str">
        <f t="shared" si="28"/>
        <v/>
      </c>
      <c r="S907" s="33" t="str">
        <f>IF(M907="","",IF(AND(M907&lt;&gt;'Tabelas auxiliares'!$B$240,M907&lt;&gt;'Tabelas auxiliares'!$B$241,M907&lt;&gt;'Tabelas auxiliares'!$C$240,M907&lt;&gt;'Tabelas auxiliares'!$C$241,M907&lt;&gt;'Tabelas auxiliares'!$D$240,M907&lt;&gt;'Tabelas auxiliares'!$D$241),"FOLHA DE PESSOAL",IF(R907='Tabelas auxiliares'!$A$241,"CUSTEIO",IF(R907='Tabelas auxiliares'!$A$240,"INVESTIMENTO","ERRO - VERIFICAR"))))</f>
        <v/>
      </c>
      <c r="T907" s="46" t="str">
        <f t="shared" si="29"/>
        <v/>
      </c>
    </row>
    <row r="908" spans="18:20" x14ac:dyDescent="0.25">
      <c r="R908" s="33" t="str">
        <f t="shared" si="28"/>
        <v/>
      </c>
      <c r="S908" s="33" t="str">
        <f>IF(M908="","",IF(AND(M908&lt;&gt;'Tabelas auxiliares'!$B$240,M908&lt;&gt;'Tabelas auxiliares'!$B$241,M908&lt;&gt;'Tabelas auxiliares'!$C$240,M908&lt;&gt;'Tabelas auxiliares'!$C$241,M908&lt;&gt;'Tabelas auxiliares'!$D$240,M908&lt;&gt;'Tabelas auxiliares'!$D$241),"FOLHA DE PESSOAL",IF(R908='Tabelas auxiliares'!$A$241,"CUSTEIO",IF(R908='Tabelas auxiliares'!$A$240,"INVESTIMENTO","ERRO - VERIFICAR"))))</f>
        <v/>
      </c>
      <c r="T908" s="46" t="str">
        <f t="shared" si="29"/>
        <v/>
      </c>
    </row>
    <row r="909" spans="18:20" x14ac:dyDescent="0.25">
      <c r="R909" s="33" t="str">
        <f t="shared" si="28"/>
        <v/>
      </c>
      <c r="S909" s="33" t="str">
        <f>IF(M909="","",IF(AND(M909&lt;&gt;'Tabelas auxiliares'!$B$240,M909&lt;&gt;'Tabelas auxiliares'!$B$241,M909&lt;&gt;'Tabelas auxiliares'!$C$240,M909&lt;&gt;'Tabelas auxiliares'!$C$241,M909&lt;&gt;'Tabelas auxiliares'!$D$240,M909&lt;&gt;'Tabelas auxiliares'!$D$241),"FOLHA DE PESSOAL",IF(R909='Tabelas auxiliares'!$A$241,"CUSTEIO",IF(R909='Tabelas auxiliares'!$A$240,"INVESTIMENTO","ERRO - VERIFICAR"))))</f>
        <v/>
      </c>
      <c r="T909" s="46" t="str">
        <f t="shared" si="29"/>
        <v/>
      </c>
    </row>
    <row r="910" spans="18:20" x14ac:dyDescent="0.25">
      <c r="R910" s="33" t="str">
        <f t="shared" si="28"/>
        <v/>
      </c>
      <c r="S910" s="33" t="str">
        <f>IF(M910="","",IF(AND(M910&lt;&gt;'Tabelas auxiliares'!$B$240,M910&lt;&gt;'Tabelas auxiliares'!$B$241,M910&lt;&gt;'Tabelas auxiliares'!$C$240,M910&lt;&gt;'Tabelas auxiliares'!$C$241,M910&lt;&gt;'Tabelas auxiliares'!$D$240,M910&lt;&gt;'Tabelas auxiliares'!$D$241),"FOLHA DE PESSOAL",IF(R910='Tabelas auxiliares'!$A$241,"CUSTEIO",IF(R910='Tabelas auxiliares'!$A$240,"INVESTIMENTO","ERRO - VERIFICAR"))))</f>
        <v/>
      </c>
      <c r="T910" s="46" t="str">
        <f t="shared" si="29"/>
        <v/>
      </c>
    </row>
    <row r="911" spans="18:20" x14ac:dyDescent="0.25">
      <c r="R911" s="33" t="str">
        <f t="shared" si="28"/>
        <v/>
      </c>
      <c r="S911" s="33" t="str">
        <f>IF(M911="","",IF(AND(M911&lt;&gt;'Tabelas auxiliares'!$B$240,M911&lt;&gt;'Tabelas auxiliares'!$B$241,M911&lt;&gt;'Tabelas auxiliares'!$C$240,M911&lt;&gt;'Tabelas auxiliares'!$C$241,M911&lt;&gt;'Tabelas auxiliares'!$D$240,M911&lt;&gt;'Tabelas auxiliares'!$D$241),"FOLHA DE PESSOAL",IF(R911='Tabelas auxiliares'!$A$241,"CUSTEIO",IF(R911='Tabelas auxiliares'!$A$240,"INVESTIMENTO","ERRO - VERIFICAR"))))</f>
        <v/>
      </c>
      <c r="T911" s="46" t="str">
        <f t="shared" si="29"/>
        <v/>
      </c>
    </row>
    <row r="912" spans="18:20" x14ac:dyDescent="0.25">
      <c r="R912" s="33" t="str">
        <f t="shared" si="28"/>
        <v/>
      </c>
      <c r="S912" s="33" t="str">
        <f>IF(M912="","",IF(AND(M912&lt;&gt;'Tabelas auxiliares'!$B$240,M912&lt;&gt;'Tabelas auxiliares'!$B$241,M912&lt;&gt;'Tabelas auxiliares'!$C$240,M912&lt;&gt;'Tabelas auxiliares'!$C$241,M912&lt;&gt;'Tabelas auxiliares'!$D$240,M912&lt;&gt;'Tabelas auxiliares'!$D$241),"FOLHA DE PESSOAL",IF(R912='Tabelas auxiliares'!$A$241,"CUSTEIO",IF(R912='Tabelas auxiliares'!$A$240,"INVESTIMENTO","ERRO - VERIFICAR"))))</f>
        <v/>
      </c>
      <c r="T912" s="46" t="str">
        <f t="shared" si="29"/>
        <v/>
      </c>
    </row>
    <row r="913" spans="18:20" x14ac:dyDescent="0.25">
      <c r="R913" s="33" t="str">
        <f t="shared" si="28"/>
        <v/>
      </c>
      <c r="S913" s="33" t="str">
        <f>IF(M913="","",IF(AND(M913&lt;&gt;'Tabelas auxiliares'!$B$240,M913&lt;&gt;'Tabelas auxiliares'!$B$241,M913&lt;&gt;'Tabelas auxiliares'!$C$240,M913&lt;&gt;'Tabelas auxiliares'!$C$241,M913&lt;&gt;'Tabelas auxiliares'!$D$240,M913&lt;&gt;'Tabelas auxiliares'!$D$241),"FOLHA DE PESSOAL",IF(R913='Tabelas auxiliares'!$A$241,"CUSTEIO",IF(R913='Tabelas auxiliares'!$A$240,"INVESTIMENTO","ERRO - VERIFICAR"))))</f>
        <v/>
      </c>
      <c r="T913" s="46" t="str">
        <f t="shared" si="29"/>
        <v/>
      </c>
    </row>
    <row r="914" spans="18:20" x14ac:dyDescent="0.25">
      <c r="R914" s="33" t="str">
        <f t="shared" si="28"/>
        <v/>
      </c>
      <c r="S914" s="33" t="str">
        <f>IF(M914="","",IF(AND(M914&lt;&gt;'Tabelas auxiliares'!$B$240,M914&lt;&gt;'Tabelas auxiliares'!$B$241,M914&lt;&gt;'Tabelas auxiliares'!$C$240,M914&lt;&gt;'Tabelas auxiliares'!$C$241,M914&lt;&gt;'Tabelas auxiliares'!$D$240,M914&lt;&gt;'Tabelas auxiliares'!$D$241),"FOLHA DE PESSOAL",IF(R914='Tabelas auxiliares'!$A$241,"CUSTEIO",IF(R914='Tabelas auxiliares'!$A$240,"INVESTIMENTO","ERRO - VERIFICAR"))))</f>
        <v/>
      </c>
      <c r="T914" s="46" t="str">
        <f t="shared" si="29"/>
        <v/>
      </c>
    </row>
    <row r="915" spans="18:20" x14ac:dyDescent="0.25">
      <c r="R915" s="33" t="str">
        <f t="shared" si="28"/>
        <v/>
      </c>
      <c r="S915" s="33" t="str">
        <f>IF(M915="","",IF(AND(M915&lt;&gt;'Tabelas auxiliares'!$B$240,M915&lt;&gt;'Tabelas auxiliares'!$B$241,M915&lt;&gt;'Tabelas auxiliares'!$C$240,M915&lt;&gt;'Tabelas auxiliares'!$C$241,M915&lt;&gt;'Tabelas auxiliares'!$D$240,M915&lt;&gt;'Tabelas auxiliares'!$D$241),"FOLHA DE PESSOAL",IF(R915='Tabelas auxiliares'!$A$241,"CUSTEIO",IF(R915='Tabelas auxiliares'!$A$240,"INVESTIMENTO","ERRO - VERIFICAR"))))</f>
        <v/>
      </c>
      <c r="T915" s="46" t="str">
        <f t="shared" si="29"/>
        <v/>
      </c>
    </row>
    <row r="916" spans="18:20" x14ac:dyDescent="0.25">
      <c r="R916" s="33" t="str">
        <f t="shared" si="28"/>
        <v/>
      </c>
      <c r="S916" s="33" t="str">
        <f>IF(M916="","",IF(AND(M916&lt;&gt;'Tabelas auxiliares'!$B$240,M916&lt;&gt;'Tabelas auxiliares'!$B$241,M916&lt;&gt;'Tabelas auxiliares'!$C$240,M916&lt;&gt;'Tabelas auxiliares'!$C$241,M916&lt;&gt;'Tabelas auxiliares'!$D$240,M916&lt;&gt;'Tabelas auxiliares'!$D$241),"FOLHA DE PESSOAL",IF(R916='Tabelas auxiliares'!$A$241,"CUSTEIO",IF(R916='Tabelas auxiliares'!$A$240,"INVESTIMENTO","ERRO - VERIFICAR"))))</f>
        <v/>
      </c>
      <c r="T916" s="46" t="str">
        <f t="shared" si="29"/>
        <v/>
      </c>
    </row>
    <row r="917" spans="18:20" x14ac:dyDescent="0.25">
      <c r="R917" s="33" t="str">
        <f t="shared" si="28"/>
        <v/>
      </c>
      <c r="S917" s="33" t="str">
        <f>IF(M917="","",IF(AND(M917&lt;&gt;'Tabelas auxiliares'!$B$240,M917&lt;&gt;'Tabelas auxiliares'!$B$241,M917&lt;&gt;'Tabelas auxiliares'!$C$240,M917&lt;&gt;'Tabelas auxiliares'!$C$241,M917&lt;&gt;'Tabelas auxiliares'!$D$240,M917&lt;&gt;'Tabelas auxiliares'!$D$241),"FOLHA DE PESSOAL",IF(R917='Tabelas auxiliares'!$A$241,"CUSTEIO",IF(R917='Tabelas auxiliares'!$A$240,"INVESTIMENTO","ERRO - VERIFICAR"))))</f>
        <v/>
      </c>
      <c r="T917" s="46" t="str">
        <f t="shared" si="29"/>
        <v/>
      </c>
    </row>
    <row r="918" spans="18:20" x14ac:dyDescent="0.25">
      <c r="R918" s="33" t="str">
        <f t="shared" si="28"/>
        <v/>
      </c>
      <c r="S918" s="33" t="str">
        <f>IF(M918="","",IF(AND(M918&lt;&gt;'Tabelas auxiliares'!$B$240,M918&lt;&gt;'Tabelas auxiliares'!$B$241,M918&lt;&gt;'Tabelas auxiliares'!$C$240,M918&lt;&gt;'Tabelas auxiliares'!$C$241,M918&lt;&gt;'Tabelas auxiliares'!$D$240,M918&lt;&gt;'Tabelas auxiliares'!$D$241),"FOLHA DE PESSOAL",IF(R918='Tabelas auxiliares'!$A$241,"CUSTEIO",IF(R918='Tabelas auxiliares'!$A$240,"INVESTIMENTO","ERRO - VERIFICAR"))))</f>
        <v/>
      </c>
      <c r="T918" s="46" t="str">
        <f t="shared" si="29"/>
        <v/>
      </c>
    </row>
    <row r="919" spans="18:20" x14ac:dyDescent="0.25">
      <c r="R919" s="33" t="str">
        <f t="shared" si="28"/>
        <v/>
      </c>
      <c r="S919" s="33" t="str">
        <f>IF(M919="","",IF(AND(M919&lt;&gt;'Tabelas auxiliares'!$B$240,M919&lt;&gt;'Tabelas auxiliares'!$B$241,M919&lt;&gt;'Tabelas auxiliares'!$C$240,M919&lt;&gt;'Tabelas auxiliares'!$C$241,M919&lt;&gt;'Tabelas auxiliares'!$D$240,M919&lt;&gt;'Tabelas auxiliares'!$D$241),"FOLHA DE PESSOAL",IF(R919='Tabelas auxiliares'!$A$241,"CUSTEIO",IF(R919='Tabelas auxiliares'!$A$240,"INVESTIMENTO","ERRO - VERIFICAR"))))</f>
        <v/>
      </c>
      <c r="T919" s="46" t="str">
        <f t="shared" si="29"/>
        <v/>
      </c>
    </row>
    <row r="920" spans="18:20" x14ac:dyDescent="0.25">
      <c r="R920" s="33" t="str">
        <f t="shared" si="28"/>
        <v/>
      </c>
      <c r="S920" s="33" t="str">
        <f>IF(M920="","",IF(AND(M920&lt;&gt;'Tabelas auxiliares'!$B$240,M920&lt;&gt;'Tabelas auxiliares'!$B$241,M920&lt;&gt;'Tabelas auxiliares'!$C$240,M920&lt;&gt;'Tabelas auxiliares'!$C$241,M920&lt;&gt;'Tabelas auxiliares'!$D$240,M920&lt;&gt;'Tabelas auxiliares'!$D$241),"FOLHA DE PESSOAL",IF(R920='Tabelas auxiliares'!$A$241,"CUSTEIO",IF(R920='Tabelas auxiliares'!$A$240,"INVESTIMENTO","ERRO - VERIFICAR"))))</f>
        <v/>
      </c>
      <c r="T920" s="46" t="str">
        <f t="shared" si="29"/>
        <v/>
      </c>
    </row>
    <row r="921" spans="18:20" x14ac:dyDescent="0.25">
      <c r="R921" s="33" t="str">
        <f t="shared" si="28"/>
        <v/>
      </c>
      <c r="S921" s="33" t="str">
        <f>IF(M921="","",IF(AND(M921&lt;&gt;'Tabelas auxiliares'!$B$240,M921&lt;&gt;'Tabelas auxiliares'!$B$241,M921&lt;&gt;'Tabelas auxiliares'!$C$240,M921&lt;&gt;'Tabelas auxiliares'!$C$241,M921&lt;&gt;'Tabelas auxiliares'!$D$240,M921&lt;&gt;'Tabelas auxiliares'!$D$241),"FOLHA DE PESSOAL",IF(R921='Tabelas auxiliares'!$A$241,"CUSTEIO",IF(R921='Tabelas auxiliares'!$A$240,"INVESTIMENTO","ERRO - VERIFICAR"))))</f>
        <v/>
      </c>
      <c r="T921" s="46" t="str">
        <f t="shared" si="29"/>
        <v/>
      </c>
    </row>
    <row r="922" spans="18:20" x14ac:dyDescent="0.25">
      <c r="R922" s="33" t="str">
        <f t="shared" si="28"/>
        <v/>
      </c>
      <c r="S922" s="33" t="str">
        <f>IF(M922="","",IF(AND(M922&lt;&gt;'Tabelas auxiliares'!$B$240,M922&lt;&gt;'Tabelas auxiliares'!$B$241,M922&lt;&gt;'Tabelas auxiliares'!$C$240,M922&lt;&gt;'Tabelas auxiliares'!$C$241,M922&lt;&gt;'Tabelas auxiliares'!$D$240,M922&lt;&gt;'Tabelas auxiliares'!$D$241),"FOLHA DE PESSOAL",IF(R922='Tabelas auxiliares'!$A$241,"CUSTEIO",IF(R922='Tabelas auxiliares'!$A$240,"INVESTIMENTO","ERRO - VERIFICAR"))))</f>
        <v/>
      </c>
      <c r="T922" s="46" t="str">
        <f t="shared" si="29"/>
        <v/>
      </c>
    </row>
    <row r="923" spans="18:20" x14ac:dyDescent="0.25">
      <c r="R923" s="33" t="str">
        <f t="shared" si="28"/>
        <v/>
      </c>
      <c r="S923" s="33" t="str">
        <f>IF(M923="","",IF(AND(M923&lt;&gt;'Tabelas auxiliares'!$B$240,M923&lt;&gt;'Tabelas auxiliares'!$B$241,M923&lt;&gt;'Tabelas auxiliares'!$C$240,M923&lt;&gt;'Tabelas auxiliares'!$C$241,M923&lt;&gt;'Tabelas auxiliares'!$D$240,M923&lt;&gt;'Tabelas auxiliares'!$D$241),"FOLHA DE PESSOAL",IF(R923='Tabelas auxiliares'!$A$241,"CUSTEIO",IF(R923='Tabelas auxiliares'!$A$240,"INVESTIMENTO","ERRO - VERIFICAR"))))</f>
        <v/>
      </c>
      <c r="T923" s="46" t="str">
        <f t="shared" si="29"/>
        <v/>
      </c>
    </row>
    <row r="924" spans="18:20" x14ac:dyDescent="0.25">
      <c r="R924" s="33" t="str">
        <f t="shared" si="28"/>
        <v/>
      </c>
      <c r="S924" s="33" t="str">
        <f>IF(M924="","",IF(AND(M924&lt;&gt;'Tabelas auxiliares'!$B$240,M924&lt;&gt;'Tabelas auxiliares'!$B$241,M924&lt;&gt;'Tabelas auxiliares'!$C$240,M924&lt;&gt;'Tabelas auxiliares'!$C$241,M924&lt;&gt;'Tabelas auxiliares'!$D$240,M924&lt;&gt;'Tabelas auxiliares'!$D$241),"FOLHA DE PESSOAL",IF(R924='Tabelas auxiliares'!$A$241,"CUSTEIO",IF(R924='Tabelas auxiliares'!$A$240,"INVESTIMENTO","ERRO - VERIFICAR"))))</f>
        <v/>
      </c>
      <c r="T924" s="46" t="str">
        <f t="shared" si="29"/>
        <v/>
      </c>
    </row>
    <row r="925" spans="18:20" x14ac:dyDescent="0.25">
      <c r="R925" s="33" t="str">
        <f t="shared" si="28"/>
        <v/>
      </c>
      <c r="S925" s="33" t="str">
        <f>IF(M925="","",IF(AND(M925&lt;&gt;'Tabelas auxiliares'!$B$240,M925&lt;&gt;'Tabelas auxiliares'!$B$241,M925&lt;&gt;'Tabelas auxiliares'!$C$240,M925&lt;&gt;'Tabelas auxiliares'!$C$241,M925&lt;&gt;'Tabelas auxiliares'!$D$240,M925&lt;&gt;'Tabelas auxiliares'!$D$241),"FOLHA DE PESSOAL",IF(R925='Tabelas auxiliares'!$A$241,"CUSTEIO",IF(R925='Tabelas auxiliares'!$A$240,"INVESTIMENTO","ERRO - VERIFICAR"))))</f>
        <v/>
      </c>
      <c r="T925" s="46" t="str">
        <f t="shared" si="29"/>
        <v/>
      </c>
    </row>
    <row r="926" spans="18:20" x14ac:dyDescent="0.25">
      <c r="R926" s="33" t="str">
        <f t="shared" si="28"/>
        <v/>
      </c>
      <c r="S926" s="33" t="str">
        <f>IF(M926="","",IF(AND(M926&lt;&gt;'Tabelas auxiliares'!$B$240,M926&lt;&gt;'Tabelas auxiliares'!$B$241,M926&lt;&gt;'Tabelas auxiliares'!$C$240,M926&lt;&gt;'Tabelas auxiliares'!$C$241,M926&lt;&gt;'Tabelas auxiliares'!$D$240,M926&lt;&gt;'Tabelas auxiliares'!$D$241),"FOLHA DE PESSOAL",IF(R926='Tabelas auxiliares'!$A$241,"CUSTEIO",IF(R926='Tabelas auxiliares'!$A$240,"INVESTIMENTO","ERRO - VERIFICAR"))))</f>
        <v/>
      </c>
      <c r="T926" s="46" t="str">
        <f t="shared" si="29"/>
        <v/>
      </c>
    </row>
    <row r="927" spans="18:20" x14ac:dyDescent="0.25">
      <c r="R927" s="33" t="str">
        <f t="shared" si="28"/>
        <v/>
      </c>
      <c r="S927" s="33" t="str">
        <f>IF(M927="","",IF(AND(M927&lt;&gt;'Tabelas auxiliares'!$B$240,M927&lt;&gt;'Tabelas auxiliares'!$B$241,M927&lt;&gt;'Tabelas auxiliares'!$C$240,M927&lt;&gt;'Tabelas auxiliares'!$C$241,M927&lt;&gt;'Tabelas auxiliares'!$D$240,M927&lt;&gt;'Tabelas auxiliares'!$D$241),"FOLHA DE PESSOAL",IF(R927='Tabelas auxiliares'!$A$241,"CUSTEIO",IF(R927='Tabelas auxiliares'!$A$240,"INVESTIMENTO","ERRO - VERIFICAR"))))</f>
        <v/>
      </c>
      <c r="T927" s="46" t="str">
        <f t="shared" si="29"/>
        <v/>
      </c>
    </row>
    <row r="928" spans="18:20" x14ac:dyDescent="0.25">
      <c r="R928" s="33" t="str">
        <f t="shared" si="28"/>
        <v/>
      </c>
      <c r="S928" s="33" t="str">
        <f>IF(M928="","",IF(AND(M928&lt;&gt;'Tabelas auxiliares'!$B$240,M928&lt;&gt;'Tabelas auxiliares'!$B$241,M928&lt;&gt;'Tabelas auxiliares'!$C$240,M928&lt;&gt;'Tabelas auxiliares'!$C$241,M928&lt;&gt;'Tabelas auxiliares'!$D$240,M928&lt;&gt;'Tabelas auxiliares'!$D$241),"FOLHA DE PESSOAL",IF(R928='Tabelas auxiliares'!$A$241,"CUSTEIO",IF(R928='Tabelas auxiliares'!$A$240,"INVESTIMENTO","ERRO - VERIFICAR"))))</f>
        <v/>
      </c>
      <c r="T928" s="46" t="str">
        <f t="shared" si="29"/>
        <v/>
      </c>
    </row>
    <row r="929" spans="18:20" x14ac:dyDescent="0.25">
      <c r="R929" s="33" t="str">
        <f t="shared" si="28"/>
        <v/>
      </c>
      <c r="S929" s="33" t="str">
        <f>IF(M929="","",IF(AND(M929&lt;&gt;'Tabelas auxiliares'!$B$240,M929&lt;&gt;'Tabelas auxiliares'!$B$241,M929&lt;&gt;'Tabelas auxiliares'!$C$240,M929&lt;&gt;'Tabelas auxiliares'!$C$241,M929&lt;&gt;'Tabelas auxiliares'!$D$240,M929&lt;&gt;'Tabelas auxiliares'!$D$241),"FOLHA DE PESSOAL",IF(R929='Tabelas auxiliares'!$A$241,"CUSTEIO",IF(R929='Tabelas auxiliares'!$A$240,"INVESTIMENTO","ERRO - VERIFICAR"))))</f>
        <v/>
      </c>
      <c r="T929" s="46" t="str">
        <f t="shared" si="29"/>
        <v/>
      </c>
    </row>
    <row r="930" spans="18:20" x14ac:dyDescent="0.25">
      <c r="R930" s="33" t="str">
        <f t="shared" si="28"/>
        <v/>
      </c>
      <c r="S930" s="33" t="str">
        <f>IF(M930="","",IF(AND(M930&lt;&gt;'Tabelas auxiliares'!$B$240,M930&lt;&gt;'Tabelas auxiliares'!$B$241,M930&lt;&gt;'Tabelas auxiliares'!$C$240,M930&lt;&gt;'Tabelas auxiliares'!$C$241,M930&lt;&gt;'Tabelas auxiliares'!$D$240,M930&lt;&gt;'Tabelas auxiliares'!$D$241),"FOLHA DE PESSOAL",IF(R930='Tabelas auxiliares'!$A$241,"CUSTEIO",IF(R930='Tabelas auxiliares'!$A$240,"INVESTIMENTO","ERRO - VERIFICAR"))))</f>
        <v/>
      </c>
      <c r="T930" s="46" t="str">
        <f t="shared" si="29"/>
        <v/>
      </c>
    </row>
    <row r="931" spans="18:20" x14ac:dyDescent="0.25">
      <c r="R931" s="33" t="str">
        <f t="shared" si="28"/>
        <v/>
      </c>
      <c r="S931" s="33" t="str">
        <f>IF(M931="","",IF(AND(M931&lt;&gt;'Tabelas auxiliares'!$B$240,M931&lt;&gt;'Tabelas auxiliares'!$B$241,M931&lt;&gt;'Tabelas auxiliares'!$C$240,M931&lt;&gt;'Tabelas auxiliares'!$C$241,M931&lt;&gt;'Tabelas auxiliares'!$D$240,M931&lt;&gt;'Tabelas auxiliares'!$D$241),"FOLHA DE PESSOAL",IF(R931='Tabelas auxiliares'!$A$241,"CUSTEIO",IF(R931='Tabelas auxiliares'!$A$240,"INVESTIMENTO","ERRO - VERIFICAR"))))</f>
        <v/>
      </c>
      <c r="T931" s="46" t="str">
        <f t="shared" si="29"/>
        <v/>
      </c>
    </row>
    <row r="932" spans="18:20" x14ac:dyDescent="0.25">
      <c r="R932" s="33" t="str">
        <f t="shared" si="28"/>
        <v/>
      </c>
      <c r="S932" s="33" t="str">
        <f>IF(M932="","",IF(AND(M932&lt;&gt;'Tabelas auxiliares'!$B$240,M932&lt;&gt;'Tabelas auxiliares'!$B$241,M932&lt;&gt;'Tabelas auxiliares'!$C$240,M932&lt;&gt;'Tabelas auxiliares'!$C$241,M932&lt;&gt;'Tabelas auxiliares'!$D$240,M932&lt;&gt;'Tabelas auxiliares'!$D$241),"FOLHA DE PESSOAL",IF(R932='Tabelas auxiliares'!$A$241,"CUSTEIO",IF(R932='Tabelas auxiliares'!$A$240,"INVESTIMENTO","ERRO - VERIFICAR"))))</f>
        <v/>
      </c>
      <c r="T932" s="46" t="str">
        <f t="shared" si="29"/>
        <v/>
      </c>
    </row>
    <row r="933" spans="18:20" x14ac:dyDescent="0.25">
      <c r="R933" s="33" t="str">
        <f t="shared" si="28"/>
        <v/>
      </c>
      <c r="S933" s="33" t="str">
        <f>IF(M933="","",IF(AND(M933&lt;&gt;'Tabelas auxiliares'!$B$240,M933&lt;&gt;'Tabelas auxiliares'!$B$241,M933&lt;&gt;'Tabelas auxiliares'!$C$240,M933&lt;&gt;'Tabelas auxiliares'!$C$241,M933&lt;&gt;'Tabelas auxiliares'!$D$240,M933&lt;&gt;'Tabelas auxiliares'!$D$241),"FOLHA DE PESSOAL",IF(R933='Tabelas auxiliares'!$A$241,"CUSTEIO",IF(R933='Tabelas auxiliares'!$A$240,"INVESTIMENTO","ERRO - VERIFICAR"))))</f>
        <v/>
      </c>
      <c r="T933" s="46" t="str">
        <f t="shared" si="29"/>
        <v/>
      </c>
    </row>
    <row r="934" spans="18:20" x14ac:dyDescent="0.25">
      <c r="R934" s="33" t="str">
        <f t="shared" si="28"/>
        <v/>
      </c>
      <c r="S934" s="33" t="str">
        <f>IF(M934="","",IF(AND(M934&lt;&gt;'Tabelas auxiliares'!$B$240,M934&lt;&gt;'Tabelas auxiliares'!$B$241,M934&lt;&gt;'Tabelas auxiliares'!$C$240,M934&lt;&gt;'Tabelas auxiliares'!$C$241,M934&lt;&gt;'Tabelas auxiliares'!$D$240,M934&lt;&gt;'Tabelas auxiliares'!$D$241),"FOLHA DE PESSOAL",IF(R934='Tabelas auxiliares'!$A$241,"CUSTEIO",IF(R934='Tabelas auxiliares'!$A$240,"INVESTIMENTO","ERRO - VERIFICAR"))))</f>
        <v/>
      </c>
      <c r="T934" s="46" t="str">
        <f t="shared" si="29"/>
        <v/>
      </c>
    </row>
    <row r="935" spans="18:20" x14ac:dyDescent="0.25">
      <c r="R935" s="33" t="str">
        <f t="shared" si="28"/>
        <v/>
      </c>
      <c r="S935" s="33" t="str">
        <f>IF(M935="","",IF(AND(M935&lt;&gt;'Tabelas auxiliares'!$B$240,M935&lt;&gt;'Tabelas auxiliares'!$B$241,M935&lt;&gt;'Tabelas auxiliares'!$C$240,M935&lt;&gt;'Tabelas auxiliares'!$C$241,M935&lt;&gt;'Tabelas auxiliares'!$D$240,M935&lt;&gt;'Tabelas auxiliares'!$D$241),"FOLHA DE PESSOAL",IF(R935='Tabelas auxiliares'!$A$241,"CUSTEIO",IF(R935='Tabelas auxiliares'!$A$240,"INVESTIMENTO","ERRO - VERIFICAR"))))</f>
        <v/>
      </c>
      <c r="T935" s="46" t="str">
        <f t="shared" si="29"/>
        <v/>
      </c>
    </row>
    <row r="936" spans="18:20" x14ac:dyDescent="0.25">
      <c r="R936" s="33" t="str">
        <f t="shared" si="28"/>
        <v/>
      </c>
      <c r="S936" s="33" t="str">
        <f>IF(M936="","",IF(AND(M936&lt;&gt;'Tabelas auxiliares'!$B$240,M936&lt;&gt;'Tabelas auxiliares'!$B$241,M936&lt;&gt;'Tabelas auxiliares'!$C$240,M936&lt;&gt;'Tabelas auxiliares'!$C$241,M936&lt;&gt;'Tabelas auxiliares'!$D$240,M936&lt;&gt;'Tabelas auxiliares'!$D$241),"FOLHA DE PESSOAL",IF(R936='Tabelas auxiliares'!$A$241,"CUSTEIO",IF(R936='Tabelas auxiliares'!$A$240,"INVESTIMENTO","ERRO - VERIFICAR"))))</f>
        <v/>
      </c>
      <c r="T936" s="46" t="str">
        <f t="shared" si="29"/>
        <v/>
      </c>
    </row>
    <row r="937" spans="18:20" x14ac:dyDescent="0.25">
      <c r="R937" s="33" t="str">
        <f t="shared" si="28"/>
        <v/>
      </c>
      <c r="S937" s="33" t="str">
        <f>IF(M937="","",IF(AND(M937&lt;&gt;'Tabelas auxiliares'!$B$240,M937&lt;&gt;'Tabelas auxiliares'!$B$241,M937&lt;&gt;'Tabelas auxiliares'!$C$240,M937&lt;&gt;'Tabelas auxiliares'!$C$241,M937&lt;&gt;'Tabelas auxiliares'!$D$240,M937&lt;&gt;'Tabelas auxiliares'!$D$241),"FOLHA DE PESSOAL",IF(R937='Tabelas auxiliares'!$A$241,"CUSTEIO",IF(R937='Tabelas auxiliares'!$A$240,"INVESTIMENTO","ERRO - VERIFICAR"))))</f>
        <v/>
      </c>
      <c r="T937" s="46" t="str">
        <f t="shared" si="29"/>
        <v/>
      </c>
    </row>
    <row r="938" spans="18:20" x14ac:dyDescent="0.25">
      <c r="R938" s="33" t="str">
        <f t="shared" si="28"/>
        <v/>
      </c>
      <c r="S938" s="33" t="str">
        <f>IF(M938="","",IF(AND(M938&lt;&gt;'Tabelas auxiliares'!$B$240,M938&lt;&gt;'Tabelas auxiliares'!$B$241,M938&lt;&gt;'Tabelas auxiliares'!$C$240,M938&lt;&gt;'Tabelas auxiliares'!$C$241,M938&lt;&gt;'Tabelas auxiliares'!$D$240,M938&lt;&gt;'Tabelas auxiliares'!$D$241),"FOLHA DE PESSOAL",IF(R938='Tabelas auxiliares'!$A$241,"CUSTEIO",IF(R938='Tabelas auxiliares'!$A$240,"INVESTIMENTO","ERRO - VERIFICAR"))))</f>
        <v/>
      </c>
      <c r="T938" s="46" t="str">
        <f t="shared" si="29"/>
        <v/>
      </c>
    </row>
    <row r="939" spans="18:20" x14ac:dyDescent="0.25">
      <c r="R939" s="33" t="str">
        <f t="shared" si="28"/>
        <v/>
      </c>
      <c r="S939" s="33" t="str">
        <f>IF(M939="","",IF(AND(M939&lt;&gt;'Tabelas auxiliares'!$B$240,M939&lt;&gt;'Tabelas auxiliares'!$B$241,M939&lt;&gt;'Tabelas auxiliares'!$C$240,M939&lt;&gt;'Tabelas auxiliares'!$C$241,M939&lt;&gt;'Tabelas auxiliares'!$D$240,M939&lt;&gt;'Tabelas auxiliares'!$D$241),"FOLHA DE PESSOAL",IF(R939='Tabelas auxiliares'!$A$241,"CUSTEIO",IF(R939='Tabelas auxiliares'!$A$240,"INVESTIMENTO","ERRO - VERIFICAR"))))</f>
        <v/>
      </c>
      <c r="T939" s="46" t="str">
        <f t="shared" si="29"/>
        <v/>
      </c>
    </row>
    <row r="940" spans="18:20" x14ac:dyDescent="0.25">
      <c r="R940" s="33" t="str">
        <f t="shared" si="28"/>
        <v/>
      </c>
      <c r="S940" s="33" t="str">
        <f>IF(M940="","",IF(AND(M940&lt;&gt;'Tabelas auxiliares'!$B$240,M940&lt;&gt;'Tabelas auxiliares'!$B$241,M940&lt;&gt;'Tabelas auxiliares'!$C$240,M940&lt;&gt;'Tabelas auxiliares'!$C$241,M940&lt;&gt;'Tabelas auxiliares'!$D$240,M940&lt;&gt;'Tabelas auxiliares'!$D$241),"FOLHA DE PESSOAL",IF(R940='Tabelas auxiliares'!$A$241,"CUSTEIO",IF(R940='Tabelas auxiliares'!$A$240,"INVESTIMENTO","ERRO - VERIFICAR"))))</f>
        <v/>
      </c>
      <c r="T940" s="46" t="str">
        <f t="shared" si="29"/>
        <v/>
      </c>
    </row>
    <row r="941" spans="18:20" x14ac:dyDescent="0.25">
      <c r="R941" s="33" t="str">
        <f t="shared" si="28"/>
        <v/>
      </c>
      <c r="S941" s="33" t="str">
        <f>IF(M941="","",IF(AND(M941&lt;&gt;'Tabelas auxiliares'!$B$240,M941&lt;&gt;'Tabelas auxiliares'!$B$241,M941&lt;&gt;'Tabelas auxiliares'!$C$240,M941&lt;&gt;'Tabelas auxiliares'!$C$241,M941&lt;&gt;'Tabelas auxiliares'!$D$240,M941&lt;&gt;'Tabelas auxiliares'!$D$241),"FOLHA DE PESSOAL",IF(R941='Tabelas auxiliares'!$A$241,"CUSTEIO",IF(R941='Tabelas auxiliares'!$A$240,"INVESTIMENTO","ERRO - VERIFICAR"))))</f>
        <v/>
      </c>
      <c r="T941" s="46" t="str">
        <f t="shared" si="29"/>
        <v/>
      </c>
    </row>
    <row r="942" spans="18:20" x14ac:dyDescent="0.25">
      <c r="R942" s="33" t="str">
        <f t="shared" si="28"/>
        <v/>
      </c>
      <c r="S942" s="33" t="str">
        <f>IF(M942="","",IF(AND(M942&lt;&gt;'Tabelas auxiliares'!$B$240,M942&lt;&gt;'Tabelas auxiliares'!$B$241,M942&lt;&gt;'Tabelas auxiliares'!$C$240,M942&lt;&gt;'Tabelas auxiliares'!$C$241,M942&lt;&gt;'Tabelas auxiliares'!$D$240,M942&lt;&gt;'Tabelas auxiliares'!$D$241),"FOLHA DE PESSOAL",IF(R942='Tabelas auxiliares'!$A$241,"CUSTEIO",IF(R942='Tabelas auxiliares'!$A$240,"INVESTIMENTO","ERRO - VERIFICAR"))))</f>
        <v/>
      </c>
      <c r="T942" s="46" t="str">
        <f t="shared" si="29"/>
        <v/>
      </c>
    </row>
    <row r="943" spans="18:20" x14ac:dyDescent="0.25">
      <c r="R943" s="33" t="str">
        <f t="shared" si="28"/>
        <v/>
      </c>
      <c r="S943" s="33" t="str">
        <f>IF(M943="","",IF(AND(M943&lt;&gt;'Tabelas auxiliares'!$B$240,M943&lt;&gt;'Tabelas auxiliares'!$B$241,M943&lt;&gt;'Tabelas auxiliares'!$C$240,M943&lt;&gt;'Tabelas auxiliares'!$C$241,M943&lt;&gt;'Tabelas auxiliares'!$D$240,M943&lt;&gt;'Tabelas auxiliares'!$D$241),"FOLHA DE PESSOAL",IF(R943='Tabelas auxiliares'!$A$241,"CUSTEIO",IF(R943='Tabelas auxiliares'!$A$240,"INVESTIMENTO","ERRO - VERIFICAR"))))</f>
        <v/>
      </c>
      <c r="T943" s="46" t="str">
        <f t="shared" si="29"/>
        <v/>
      </c>
    </row>
    <row r="944" spans="18:20" x14ac:dyDescent="0.25">
      <c r="R944" s="33" t="str">
        <f t="shared" si="28"/>
        <v/>
      </c>
      <c r="S944" s="33" t="str">
        <f>IF(M944="","",IF(AND(M944&lt;&gt;'Tabelas auxiliares'!$B$240,M944&lt;&gt;'Tabelas auxiliares'!$B$241,M944&lt;&gt;'Tabelas auxiliares'!$C$240,M944&lt;&gt;'Tabelas auxiliares'!$C$241,M944&lt;&gt;'Tabelas auxiliares'!$D$240,M944&lt;&gt;'Tabelas auxiliares'!$D$241),"FOLHA DE PESSOAL",IF(R944='Tabelas auxiliares'!$A$241,"CUSTEIO",IF(R944='Tabelas auxiliares'!$A$240,"INVESTIMENTO","ERRO - VERIFICAR"))))</f>
        <v/>
      </c>
      <c r="T944" s="46" t="str">
        <f t="shared" si="29"/>
        <v/>
      </c>
    </row>
    <row r="945" spans="18:20" x14ac:dyDescent="0.25">
      <c r="R945" s="33" t="str">
        <f t="shared" si="28"/>
        <v/>
      </c>
      <c r="S945" s="33" t="str">
        <f>IF(M945="","",IF(AND(M945&lt;&gt;'Tabelas auxiliares'!$B$240,M945&lt;&gt;'Tabelas auxiliares'!$B$241,M945&lt;&gt;'Tabelas auxiliares'!$C$240,M945&lt;&gt;'Tabelas auxiliares'!$C$241,M945&lt;&gt;'Tabelas auxiliares'!$D$240,M945&lt;&gt;'Tabelas auxiliares'!$D$241),"FOLHA DE PESSOAL",IF(R945='Tabelas auxiliares'!$A$241,"CUSTEIO",IF(R945='Tabelas auxiliares'!$A$240,"INVESTIMENTO","ERRO - VERIFICAR"))))</f>
        <v/>
      </c>
      <c r="T945" s="46" t="str">
        <f t="shared" si="29"/>
        <v/>
      </c>
    </row>
    <row r="946" spans="18:20" x14ac:dyDescent="0.25">
      <c r="R946" s="33" t="str">
        <f t="shared" si="28"/>
        <v/>
      </c>
      <c r="S946" s="33" t="str">
        <f>IF(M946="","",IF(AND(M946&lt;&gt;'Tabelas auxiliares'!$B$240,M946&lt;&gt;'Tabelas auxiliares'!$B$241,M946&lt;&gt;'Tabelas auxiliares'!$C$240,M946&lt;&gt;'Tabelas auxiliares'!$C$241,M946&lt;&gt;'Tabelas auxiliares'!$D$240,M946&lt;&gt;'Tabelas auxiliares'!$D$241),"FOLHA DE PESSOAL",IF(R946='Tabelas auxiliares'!$A$241,"CUSTEIO",IF(R946='Tabelas auxiliares'!$A$240,"INVESTIMENTO","ERRO - VERIFICAR"))))</f>
        <v/>
      </c>
      <c r="T946" s="46" t="str">
        <f t="shared" si="29"/>
        <v/>
      </c>
    </row>
    <row r="947" spans="18:20" x14ac:dyDescent="0.25">
      <c r="R947" s="33" t="str">
        <f t="shared" si="28"/>
        <v/>
      </c>
      <c r="S947" s="33" t="str">
        <f>IF(M947="","",IF(AND(M947&lt;&gt;'Tabelas auxiliares'!$B$240,M947&lt;&gt;'Tabelas auxiliares'!$B$241,M947&lt;&gt;'Tabelas auxiliares'!$C$240,M947&lt;&gt;'Tabelas auxiliares'!$C$241,M947&lt;&gt;'Tabelas auxiliares'!$D$240,M947&lt;&gt;'Tabelas auxiliares'!$D$241),"FOLHA DE PESSOAL",IF(R947='Tabelas auxiliares'!$A$241,"CUSTEIO",IF(R947='Tabelas auxiliares'!$A$240,"INVESTIMENTO","ERRO - VERIFICAR"))))</f>
        <v/>
      </c>
      <c r="T947" s="46" t="str">
        <f t="shared" si="29"/>
        <v/>
      </c>
    </row>
    <row r="948" spans="18:20" x14ac:dyDescent="0.25">
      <c r="R948" s="33" t="str">
        <f t="shared" si="28"/>
        <v/>
      </c>
      <c r="S948" s="33" t="str">
        <f>IF(M948="","",IF(AND(M948&lt;&gt;'Tabelas auxiliares'!$B$240,M948&lt;&gt;'Tabelas auxiliares'!$B$241,M948&lt;&gt;'Tabelas auxiliares'!$C$240,M948&lt;&gt;'Tabelas auxiliares'!$C$241,M948&lt;&gt;'Tabelas auxiliares'!$D$240,M948&lt;&gt;'Tabelas auxiliares'!$D$241),"FOLHA DE PESSOAL",IF(R948='Tabelas auxiliares'!$A$241,"CUSTEIO",IF(R948='Tabelas auxiliares'!$A$240,"INVESTIMENTO","ERRO - VERIFICAR"))))</f>
        <v/>
      </c>
      <c r="T948" s="46" t="str">
        <f t="shared" si="29"/>
        <v/>
      </c>
    </row>
    <row r="949" spans="18:20" x14ac:dyDescent="0.25">
      <c r="R949" s="33" t="str">
        <f t="shared" si="28"/>
        <v/>
      </c>
      <c r="S949" s="33" t="str">
        <f>IF(M949="","",IF(AND(M949&lt;&gt;'Tabelas auxiliares'!$B$240,M949&lt;&gt;'Tabelas auxiliares'!$B$241,M949&lt;&gt;'Tabelas auxiliares'!$C$240,M949&lt;&gt;'Tabelas auxiliares'!$C$241,M949&lt;&gt;'Tabelas auxiliares'!$D$240,M949&lt;&gt;'Tabelas auxiliares'!$D$241),"FOLHA DE PESSOAL",IF(R949='Tabelas auxiliares'!$A$241,"CUSTEIO",IF(R949='Tabelas auxiliares'!$A$240,"INVESTIMENTO","ERRO - VERIFICAR"))))</f>
        <v/>
      </c>
      <c r="T949" s="46" t="str">
        <f t="shared" si="29"/>
        <v/>
      </c>
    </row>
    <row r="950" spans="18:20" x14ac:dyDescent="0.25">
      <c r="R950" s="33" t="str">
        <f t="shared" si="28"/>
        <v/>
      </c>
      <c r="S950" s="33" t="str">
        <f>IF(M950="","",IF(AND(M950&lt;&gt;'Tabelas auxiliares'!$B$240,M950&lt;&gt;'Tabelas auxiliares'!$B$241,M950&lt;&gt;'Tabelas auxiliares'!$C$240,M950&lt;&gt;'Tabelas auxiliares'!$C$241,M950&lt;&gt;'Tabelas auxiliares'!$D$240,M950&lt;&gt;'Tabelas auxiliares'!$D$241),"FOLHA DE PESSOAL",IF(R950='Tabelas auxiliares'!$A$241,"CUSTEIO",IF(R950='Tabelas auxiliares'!$A$240,"INVESTIMENTO","ERRO - VERIFICAR"))))</f>
        <v/>
      </c>
      <c r="T950" s="46" t="str">
        <f t="shared" si="29"/>
        <v/>
      </c>
    </row>
    <row r="951" spans="18:20" x14ac:dyDescent="0.25">
      <c r="R951" s="33" t="str">
        <f t="shared" si="28"/>
        <v/>
      </c>
      <c r="S951" s="33" t="str">
        <f>IF(M951="","",IF(AND(M951&lt;&gt;'Tabelas auxiliares'!$B$240,M951&lt;&gt;'Tabelas auxiliares'!$B$241,M951&lt;&gt;'Tabelas auxiliares'!$C$240,M951&lt;&gt;'Tabelas auxiliares'!$C$241,M951&lt;&gt;'Tabelas auxiliares'!$D$240,M951&lt;&gt;'Tabelas auxiliares'!$D$241),"FOLHA DE PESSOAL",IF(R951='Tabelas auxiliares'!$A$241,"CUSTEIO",IF(R951='Tabelas auxiliares'!$A$240,"INVESTIMENTO","ERRO - VERIFICAR"))))</f>
        <v/>
      </c>
      <c r="T951" s="46" t="str">
        <f t="shared" si="29"/>
        <v/>
      </c>
    </row>
    <row r="952" spans="18:20" x14ac:dyDescent="0.25">
      <c r="R952" s="33" t="str">
        <f t="shared" si="28"/>
        <v/>
      </c>
      <c r="S952" s="33" t="str">
        <f>IF(M952="","",IF(AND(M952&lt;&gt;'Tabelas auxiliares'!$B$240,M952&lt;&gt;'Tabelas auxiliares'!$B$241,M952&lt;&gt;'Tabelas auxiliares'!$C$240,M952&lt;&gt;'Tabelas auxiliares'!$C$241,M952&lt;&gt;'Tabelas auxiliares'!$D$240,M952&lt;&gt;'Tabelas auxiliares'!$D$241),"FOLHA DE PESSOAL",IF(R952='Tabelas auxiliares'!$A$241,"CUSTEIO",IF(R952='Tabelas auxiliares'!$A$240,"INVESTIMENTO","ERRO - VERIFICAR"))))</f>
        <v/>
      </c>
      <c r="T952" s="46" t="str">
        <f t="shared" si="29"/>
        <v/>
      </c>
    </row>
    <row r="953" spans="18:20" x14ac:dyDescent="0.25">
      <c r="R953" s="33" t="str">
        <f t="shared" si="28"/>
        <v/>
      </c>
      <c r="S953" s="33" t="str">
        <f>IF(M953="","",IF(AND(M953&lt;&gt;'Tabelas auxiliares'!$B$240,M953&lt;&gt;'Tabelas auxiliares'!$B$241,M953&lt;&gt;'Tabelas auxiliares'!$C$240,M953&lt;&gt;'Tabelas auxiliares'!$C$241,M953&lt;&gt;'Tabelas auxiliares'!$D$240,M953&lt;&gt;'Tabelas auxiliares'!$D$241),"FOLHA DE PESSOAL",IF(R953='Tabelas auxiliares'!$A$241,"CUSTEIO",IF(R953='Tabelas auxiliares'!$A$240,"INVESTIMENTO","ERRO - VERIFICAR"))))</f>
        <v/>
      </c>
      <c r="T953" s="46" t="str">
        <f t="shared" si="29"/>
        <v/>
      </c>
    </row>
    <row r="954" spans="18:20" x14ac:dyDescent="0.25">
      <c r="R954" s="33" t="str">
        <f t="shared" si="28"/>
        <v/>
      </c>
      <c r="S954" s="33" t="str">
        <f>IF(M954="","",IF(AND(M954&lt;&gt;'Tabelas auxiliares'!$B$240,M954&lt;&gt;'Tabelas auxiliares'!$B$241,M954&lt;&gt;'Tabelas auxiliares'!$C$240,M954&lt;&gt;'Tabelas auxiliares'!$C$241,M954&lt;&gt;'Tabelas auxiliares'!$D$240,M954&lt;&gt;'Tabelas auxiliares'!$D$241),"FOLHA DE PESSOAL",IF(R954='Tabelas auxiliares'!$A$241,"CUSTEIO",IF(R954='Tabelas auxiliares'!$A$240,"INVESTIMENTO","ERRO - VERIFICAR"))))</f>
        <v/>
      </c>
      <c r="T954" s="46" t="str">
        <f t="shared" si="29"/>
        <v/>
      </c>
    </row>
    <row r="955" spans="18:20" x14ac:dyDescent="0.25">
      <c r="R955" s="33" t="str">
        <f t="shared" si="28"/>
        <v/>
      </c>
      <c r="S955" s="33" t="str">
        <f>IF(M955="","",IF(AND(M955&lt;&gt;'Tabelas auxiliares'!$B$240,M955&lt;&gt;'Tabelas auxiliares'!$B$241,M955&lt;&gt;'Tabelas auxiliares'!$C$240,M955&lt;&gt;'Tabelas auxiliares'!$C$241,M955&lt;&gt;'Tabelas auxiliares'!$D$240,M955&lt;&gt;'Tabelas auxiliares'!$D$241),"FOLHA DE PESSOAL",IF(R955='Tabelas auxiliares'!$A$241,"CUSTEIO",IF(R955='Tabelas auxiliares'!$A$240,"INVESTIMENTO","ERRO - VERIFICAR"))))</f>
        <v/>
      </c>
      <c r="T955" s="46" t="str">
        <f t="shared" si="29"/>
        <v/>
      </c>
    </row>
    <row r="956" spans="18:20" x14ac:dyDescent="0.25">
      <c r="R956" s="33" t="str">
        <f t="shared" si="28"/>
        <v/>
      </c>
      <c r="S956" s="33" t="str">
        <f>IF(M956="","",IF(AND(M956&lt;&gt;'Tabelas auxiliares'!$B$240,M956&lt;&gt;'Tabelas auxiliares'!$B$241,M956&lt;&gt;'Tabelas auxiliares'!$C$240,M956&lt;&gt;'Tabelas auxiliares'!$C$241,M956&lt;&gt;'Tabelas auxiliares'!$D$240,M956&lt;&gt;'Tabelas auxiliares'!$D$241),"FOLHA DE PESSOAL",IF(R956='Tabelas auxiliares'!$A$241,"CUSTEIO",IF(R956='Tabelas auxiliares'!$A$240,"INVESTIMENTO","ERRO - VERIFICAR"))))</f>
        <v/>
      </c>
      <c r="T956" s="46" t="str">
        <f t="shared" si="29"/>
        <v/>
      </c>
    </row>
    <row r="957" spans="18:20" x14ac:dyDescent="0.25">
      <c r="R957" s="33" t="str">
        <f t="shared" si="28"/>
        <v/>
      </c>
      <c r="S957" s="33" t="str">
        <f>IF(M957="","",IF(AND(M957&lt;&gt;'Tabelas auxiliares'!$B$240,M957&lt;&gt;'Tabelas auxiliares'!$B$241,M957&lt;&gt;'Tabelas auxiliares'!$C$240,M957&lt;&gt;'Tabelas auxiliares'!$C$241,M957&lt;&gt;'Tabelas auxiliares'!$D$240,M957&lt;&gt;'Tabelas auxiliares'!$D$241),"FOLHA DE PESSOAL",IF(R957='Tabelas auxiliares'!$A$241,"CUSTEIO",IF(R957='Tabelas auxiliares'!$A$240,"INVESTIMENTO","ERRO - VERIFICAR"))))</f>
        <v/>
      </c>
      <c r="T957" s="46" t="str">
        <f t="shared" si="29"/>
        <v/>
      </c>
    </row>
    <row r="958" spans="18:20" x14ac:dyDescent="0.25">
      <c r="R958" s="33" t="str">
        <f t="shared" si="28"/>
        <v/>
      </c>
      <c r="S958" s="33" t="str">
        <f>IF(M958="","",IF(AND(M958&lt;&gt;'Tabelas auxiliares'!$B$240,M958&lt;&gt;'Tabelas auxiliares'!$B$241,M958&lt;&gt;'Tabelas auxiliares'!$C$240,M958&lt;&gt;'Tabelas auxiliares'!$C$241,M958&lt;&gt;'Tabelas auxiliares'!$D$240,M958&lt;&gt;'Tabelas auxiliares'!$D$241),"FOLHA DE PESSOAL",IF(R958='Tabelas auxiliares'!$A$241,"CUSTEIO",IF(R958='Tabelas auxiliares'!$A$240,"INVESTIMENTO","ERRO - VERIFICAR"))))</f>
        <v/>
      </c>
      <c r="T958" s="46" t="str">
        <f t="shared" si="29"/>
        <v/>
      </c>
    </row>
    <row r="959" spans="18:20" x14ac:dyDescent="0.25">
      <c r="R959" s="33" t="str">
        <f t="shared" si="28"/>
        <v/>
      </c>
      <c r="S959" s="33" t="str">
        <f>IF(M959="","",IF(AND(M959&lt;&gt;'Tabelas auxiliares'!$B$240,M959&lt;&gt;'Tabelas auxiliares'!$B$241,M959&lt;&gt;'Tabelas auxiliares'!$C$240,M959&lt;&gt;'Tabelas auxiliares'!$C$241,M959&lt;&gt;'Tabelas auxiliares'!$D$240,M959&lt;&gt;'Tabelas auxiliares'!$D$241),"FOLHA DE PESSOAL",IF(R959='Tabelas auxiliares'!$A$241,"CUSTEIO",IF(R959='Tabelas auxiliares'!$A$240,"INVESTIMENTO","ERRO - VERIFICAR"))))</f>
        <v/>
      </c>
      <c r="T959" s="46" t="str">
        <f t="shared" si="29"/>
        <v/>
      </c>
    </row>
    <row r="960" spans="18:20" x14ac:dyDescent="0.25">
      <c r="R960" s="33" t="str">
        <f t="shared" si="28"/>
        <v/>
      </c>
      <c r="S960" s="33" t="str">
        <f>IF(M960="","",IF(AND(M960&lt;&gt;'Tabelas auxiliares'!$B$240,M960&lt;&gt;'Tabelas auxiliares'!$B$241,M960&lt;&gt;'Tabelas auxiliares'!$C$240,M960&lt;&gt;'Tabelas auxiliares'!$C$241,M960&lt;&gt;'Tabelas auxiliares'!$D$240,M960&lt;&gt;'Tabelas auxiliares'!$D$241),"FOLHA DE PESSOAL",IF(R960='Tabelas auxiliares'!$A$241,"CUSTEIO",IF(R960='Tabelas auxiliares'!$A$240,"INVESTIMENTO","ERRO - VERIFICAR"))))</f>
        <v/>
      </c>
      <c r="T960" s="46" t="str">
        <f t="shared" si="29"/>
        <v/>
      </c>
    </row>
    <row r="961" spans="18:20" x14ac:dyDescent="0.25">
      <c r="R961" s="33" t="str">
        <f t="shared" si="28"/>
        <v/>
      </c>
      <c r="S961" s="33" t="str">
        <f>IF(M961="","",IF(AND(M961&lt;&gt;'Tabelas auxiliares'!$B$240,M961&lt;&gt;'Tabelas auxiliares'!$B$241,M961&lt;&gt;'Tabelas auxiliares'!$C$240,M961&lt;&gt;'Tabelas auxiliares'!$C$241,M961&lt;&gt;'Tabelas auxiliares'!$D$240,M961&lt;&gt;'Tabelas auxiliares'!$D$241),"FOLHA DE PESSOAL",IF(R961='Tabelas auxiliares'!$A$241,"CUSTEIO",IF(R961='Tabelas auxiliares'!$A$240,"INVESTIMENTO","ERRO - VERIFICAR"))))</f>
        <v/>
      </c>
      <c r="T961" s="46" t="str">
        <f t="shared" si="29"/>
        <v/>
      </c>
    </row>
    <row r="962" spans="18:20" x14ac:dyDescent="0.25">
      <c r="R962" s="33" t="str">
        <f t="shared" si="28"/>
        <v/>
      </c>
      <c r="S962" s="33" t="str">
        <f>IF(M962="","",IF(AND(M962&lt;&gt;'Tabelas auxiliares'!$B$240,M962&lt;&gt;'Tabelas auxiliares'!$B$241,M962&lt;&gt;'Tabelas auxiliares'!$C$240,M962&lt;&gt;'Tabelas auxiliares'!$C$241,M962&lt;&gt;'Tabelas auxiliares'!$D$240,M962&lt;&gt;'Tabelas auxiliares'!$D$241),"FOLHA DE PESSOAL",IF(R962='Tabelas auxiliares'!$A$241,"CUSTEIO",IF(R962='Tabelas auxiliares'!$A$240,"INVESTIMENTO","ERRO - VERIFICAR"))))</f>
        <v/>
      </c>
      <c r="T962" s="46" t="str">
        <f t="shared" si="29"/>
        <v/>
      </c>
    </row>
    <row r="963" spans="18:20" x14ac:dyDescent="0.25">
      <c r="R963" s="33" t="str">
        <f t="shared" si="28"/>
        <v/>
      </c>
      <c r="S963" s="33" t="str">
        <f>IF(M963="","",IF(AND(M963&lt;&gt;'Tabelas auxiliares'!$B$240,M963&lt;&gt;'Tabelas auxiliares'!$B$241,M963&lt;&gt;'Tabelas auxiliares'!$C$240,M963&lt;&gt;'Tabelas auxiliares'!$C$241,M963&lt;&gt;'Tabelas auxiliares'!$D$240,M963&lt;&gt;'Tabelas auxiliares'!$D$241),"FOLHA DE PESSOAL",IF(R963='Tabelas auxiliares'!$A$241,"CUSTEIO",IF(R963='Tabelas auxiliares'!$A$240,"INVESTIMENTO","ERRO - VERIFICAR"))))</f>
        <v/>
      </c>
      <c r="T963" s="46" t="str">
        <f t="shared" si="29"/>
        <v/>
      </c>
    </row>
    <row r="964" spans="18:20" x14ac:dyDescent="0.25">
      <c r="R964" s="33" t="str">
        <f t="shared" ref="R964:R1000" si="30">LEFT(O964,1)</f>
        <v/>
      </c>
      <c r="S964" s="33" t="str">
        <f>IF(M964="","",IF(AND(M964&lt;&gt;'Tabelas auxiliares'!$B$240,M964&lt;&gt;'Tabelas auxiliares'!$B$241,M964&lt;&gt;'Tabelas auxiliares'!$C$240,M964&lt;&gt;'Tabelas auxiliares'!$C$241,M964&lt;&gt;'Tabelas auxiliares'!$D$240,M964&lt;&gt;'Tabelas auxiliares'!$D$241),"FOLHA DE PESSOAL",IF(R964='Tabelas auxiliares'!$A$241,"CUSTEIO",IF(R964='Tabelas auxiliares'!$A$240,"INVESTIMENTO","ERRO - VERIFICAR"))))</f>
        <v/>
      </c>
      <c r="T964" s="46" t="str">
        <f t="shared" ref="T964:T1000" si="31">IF(SUM(U964:Y964)=0,"",SUM(U964:Y964))</f>
        <v/>
      </c>
    </row>
    <row r="965" spans="18:20" x14ac:dyDescent="0.25">
      <c r="R965" s="33" t="str">
        <f t="shared" si="30"/>
        <v/>
      </c>
      <c r="S965" s="33" t="str">
        <f>IF(M965="","",IF(AND(M965&lt;&gt;'Tabelas auxiliares'!$B$240,M965&lt;&gt;'Tabelas auxiliares'!$B$241,M965&lt;&gt;'Tabelas auxiliares'!$C$240,M965&lt;&gt;'Tabelas auxiliares'!$C$241,M965&lt;&gt;'Tabelas auxiliares'!$D$240,M965&lt;&gt;'Tabelas auxiliares'!$D$241),"FOLHA DE PESSOAL",IF(R965='Tabelas auxiliares'!$A$241,"CUSTEIO",IF(R965='Tabelas auxiliares'!$A$240,"INVESTIMENTO","ERRO - VERIFICAR"))))</f>
        <v/>
      </c>
      <c r="T965" s="46" t="str">
        <f t="shared" si="31"/>
        <v/>
      </c>
    </row>
    <row r="966" spans="18:20" x14ac:dyDescent="0.25">
      <c r="R966" s="33" t="str">
        <f t="shared" si="30"/>
        <v/>
      </c>
      <c r="S966" s="33" t="str">
        <f>IF(M966="","",IF(AND(M966&lt;&gt;'Tabelas auxiliares'!$B$240,M966&lt;&gt;'Tabelas auxiliares'!$B$241,M966&lt;&gt;'Tabelas auxiliares'!$C$240,M966&lt;&gt;'Tabelas auxiliares'!$C$241,M966&lt;&gt;'Tabelas auxiliares'!$D$240,M966&lt;&gt;'Tabelas auxiliares'!$D$241),"FOLHA DE PESSOAL",IF(R966='Tabelas auxiliares'!$A$241,"CUSTEIO",IF(R966='Tabelas auxiliares'!$A$240,"INVESTIMENTO","ERRO - VERIFICAR"))))</f>
        <v/>
      </c>
      <c r="T966" s="46" t="str">
        <f t="shared" si="31"/>
        <v/>
      </c>
    </row>
    <row r="967" spans="18:20" x14ac:dyDescent="0.25">
      <c r="R967" s="33" t="str">
        <f t="shared" si="30"/>
        <v/>
      </c>
      <c r="S967" s="33" t="str">
        <f>IF(M967="","",IF(AND(M967&lt;&gt;'Tabelas auxiliares'!$B$240,M967&lt;&gt;'Tabelas auxiliares'!$B$241,M967&lt;&gt;'Tabelas auxiliares'!$C$240,M967&lt;&gt;'Tabelas auxiliares'!$C$241,M967&lt;&gt;'Tabelas auxiliares'!$D$240,M967&lt;&gt;'Tabelas auxiliares'!$D$241),"FOLHA DE PESSOAL",IF(R967='Tabelas auxiliares'!$A$241,"CUSTEIO",IF(R967='Tabelas auxiliares'!$A$240,"INVESTIMENTO","ERRO - VERIFICAR"))))</f>
        <v/>
      </c>
      <c r="T967" s="46" t="str">
        <f t="shared" si="31"/>
        <v/>
      </c>
    </row>
    <row r="968" spans="18:20" x14ac:dyDescent="0.25">
      <c r="R968" s="33" t="str">
        <f t="shared" si="30"/>
        <v/>
      </c>
      <c r="S968" s="33" t="str">
        <f>IF(M968="","",IF(AND(M968&lt;&gt;'Tabelas auxiliares'!$B$240,M968&lt;&gt;'Tabelas auxiliares'!$B$241,M968&lt;&gt;'Tabelas auxiliares'!$C$240,M968&lt;&gt;'Tabelas auxiliares'!$C$241,M968&lt;&gt;'Tabelas auxiliares'!$D$240,M968&lt;&gt;'Tabelas auxiliares'!$D$241),"FOLHA DE PESSOAL",IF(R968='Tabelas auxiliares'!$A$241,"CUSTEIO",IF(R968='Tabelas auxiliares'!$A$240,"INVESTIMENTO","ERRO - VERIFICAR"))))</f>
        <v/>
      </c>
      <c r="T968" s="46" t="str">
        <f t="shared" si="31"/>
        <v/>
      </c>
    </row>
    <row r="969" spans="18:20" x14ac:dyDescent="0.25">
      <c r="R969" s="33" t="str">
        <f t="shared" si="30"/>
        <v/>
      </c>
      <c r="S969" s="33" t="str">
        <f>IF(M969="","",IF(AND(M969&lt;&gt;'Tabelas auxiliares'!$B$240,M969&lt;&gt;'Tabelas auxiliares'!$B$241,M969&lt;&gt;'Tabelas auxiliares'!$C$240,M969&lt;&gt;'Tabelas auxiliares'!$C$241,M969&lt;&gt;'Tabelas auxiliares'!$D$240,M969&lt;&gt;'Tabelas auxiliares'!$D$241),"FOLHA DE PESSOAL",IF(R969='Tabelas auxiliares'!$A$241,"CUSTEIO",IF(R969='Tabelas auxiliares'!$A$240,"INVESTIMENTO","ERRO - VERIFICAR"))))</f>
        <v/>
      </c>
      <c r="T969" s="46" t="str">
        <f t="shared" si="31"/>
        <v/>
      </c>
    </row>
    <row r="970" spans="18:20" x14ac:dyDescent="0.25">
      <c r="R970" s="33" t="str">
        <f t="shared" si="30"/>
        <v/>
      </c>
      <c r="S970" s="33" t="str">
        <f>IF(M970="","",IF(AND(M970&lt;&gt;'Tabelas auxiliares'!$B$240,M970&lt;&gt;'Tabelas auxiliares'!$B$241,M970&lt;&gt;'Tabelas auxiliares'!$C$240,M970&lt;&gt;'Tabelas auxiliares'!$C$241,M970&lt;&gt;'Tabelas auxiliares'!$D$240,M970&lt;&gt;'Tabelas auxiliares'!$D$241),"FOLHA DE PESSOAL",IF(R970='Tabelas auxiliares'!$A$241,"CUSTEIO",IF(R970='Tabelas auxiliares'!$A$240,"INVESTIMENTO","ERRO - VERIFICAR"))))</f>
        <v/>
      </c>
      <c r="T970" s="46" t="str">
        <f t="shared" si="31"/>
        <v/>
      </c>
    </row>
    <row r="971" spans="18:20" x14ac:dyDescent="0.25">
      <c r="R971" s="33" t="str">
        <f t="shared" si="30"/>
        <v/>
      </c>
      <c r="S971" s="33" t="str">
        <f>IF(M971="","",IF(AND(M971&lt;&gt;'Tabelas auxiliares'!$B$240,M971&lt;&gt;'Tabelas auxiliares'!$B$241,M971&lt;&gt;'Tabelas auxiliares'!$C$240,M971&lt;&gt;'Tabelas auxiliares'!$C$241,M971&lt;&gt;'Tabelas auxiliares'!$D$240,M971&lt;&gt;'Tabelas auxiliares'!$D$241),"FOLHA DE PESSOAL",IF(R971='Tabelas auxiliares'!$A$241,"CUSTEIO",IF(R971='Tabelas auxiliares'!$A$240,"INVESTIMENTO","ERRO - VERIFICAR"))))</f>
        <v/>
      </c>
      <c r="T971" s="46" t="str">
        <f t="shared" si="31"/>
        <v/>
      </c>
    </row>
    <row r="972" spans="18:20" x14ac:dyDescent="0.25">
      <c r="R972" s="33" t="str">
        <f t="shared" si="30"/>
        <v/>
      </c>
      <c r="S972" s="33" t="str">
        <f>IF(M972="","",IF(AND(M972&lt;&gt;'Tabelas auxiliares'!$B$240,M972&lt;&gt;'Tabelas auxiliares'!$B$241,M972&lt;&gt;'Tabelas auxiliares'!$C$240,M972&lt;&gt;'Tabelas auxiliares'!$C$241,M972&lt;&gt;'Tabelas auxiliares'!$D$240,M972&lt;&gt;'Tabelas auxiliares'!$D$241),"FOLHA DE PESSOAL",IF(R972='Tabelas auxiliares'!$A$241,"CUSTEIO",IF(R972='Tabelas auxiliares'!$A$240,"INVESTIMENTO","ERRO - VERIFICAR"))))</f>
        <v/>
      </c>
      <c r="T972" s="46" t="str">
        <f t="shared" si="31"/>
        <v/>
      </c>
    </row>
    <row r="973" spans="18:20" x14ac:dyDescent="0.25">
      <c r="R973" s="33" t="str">
        <f t="shared" si="30"/>
        <v/>
      </c>
      <c r="S973" s="33" t="str">
        <f>IF(M973="","",IF(AND(M973&lt;&gt;'Tabelas auxiliares'!$B$240,M973&lt;&gt;'Tabelas auxiliares'!$B$241,M973&lt;&gt;'Tabelas auxiliares'!$C$240,M973&lt;&gt;'Tabelas auxiliares'!$C$241,M973&lt;&gt;'Tabelas auxiliares'!$D$240,M973&lt;&gt;'Tabelas auxiliares'!$D$241),"FOLHA DE PESSOAL",IF(R973='Tabelas auxiliares'!$A$241,"CUSTEIO",IF(R973='Tabelas auxiliares'!$A$240,"INVESTIMENTO","ERRO - VERIFICAR"))))</f>
        <v/>
      </c>
      <c r="T973" s="46" t="str">
        <f t="shared" si="31"/>
        <v/>
      </c>
    </row>
    <row r="974" spans="18:20" x14ac:dyDescent="0.25">
      <c r="R974" s="33" t="str">
        <f t="shared" si="30"/>
        <v/>
      </c>
      <c r="S974" s="33" t="str">
        <f>IF(M974="","",IF(AND(M974&lt;&gt;'Tabelas auxiliares'!$B$240,M974&lt;&gt;'Tabelas auxiliares'!$B$241,M974&lt;&gt;'Tabelas auxiliares'!$C$240,M974&lt;&gt;'Tabelas auxiliares'!$C$241,M974&lt;&gt;'Tabelas auxiliares'!$D$240,M974&lt;&gt;'Tabelas auxiliares'!$D$241),"FOLHA DE PESSOAL",IF(R974='Tabelas auxiliares'!$A$241,"CUSTEIO",IF(R974='Tabelas auxiliares'!$A$240,"INVESTIMENTO","ERRO - VERIFICAR"))))</f>
        <v/>
      </c>
      <c r="T974" s="46" t="str">
        <f t="shared" si="31"/>
        <v/>
      </c>
    </row>
    <row r="975" spans="18:20" x14ac:dyDescent="0.25">
      <c r="R975" s="33" t="str">
        <f t="shared" si="30"/>
        <v/>
      </c>
      <c r="S975" s="33" t="str">
        <f>IF(M975="","",IF(AND(M975&lt;&gt;'Tabelas auxiliares'!$B$240,M975&lt;&gt;'Tabelas auxiliares'!$B$241,M975&lt;&gt;'Tabelas auxiliares'!$C$240,M975&lt;&gt;'Tabelas auxiliares'!$C$241,M975&lt;&gt;'Tabelas auxiliares'!$D$240,M975&lt;&gt;'Tabelas auxiliares'!$D$241),"FOLHA DE PESSOAL",IF(R975='Tabelas auxiliares'!$A$241,"CUSTEIO",IF(R975='Tabelas auxiliares'!$A$240,"INVESTIMENTO","ERRO - VERIFICAR"))))</f>
        <v/>
      </c>
      <c r="T975" s="46" t="str">
        <f t="shared" si="31"/>
        <v/>
      </c>
    </row>
    <row r="976" spans="18:20" x14ac:dyDescent="0.25">
      <c r="R976" s="33" t="str">
        <f t="shared" si="30"/>
        <v/>
      </c>
      <c r="S976" s="33" t="str">
        <f>IF(M976="","",IF(AND(M976&lt;&gt;'Tabelas auxiliares'!$B$240,M976&lt;&gt;'Tabelas auxiliares'!$B$241,M976&lt;&gt;'Tabelas auxiliares'!$C$240,M976&lt;&gt;'Tabelas auxiliares'!$C$241,M976&lt;&gt;'Tabelas auxiliares'!$D$240,M976&lt;&gt;'Tabelas auxiliares'!$D$241),"FOLHA DE PESSOAL",IF(R976='Tabelas auxiliares'!$A$241,"CUSTEIO",IF(R976='Tabelas auxiliares'!$A$240,"INVESTIMENTO","ERRO - VERIFICAR"))))</f>
        <v/>
      </c>
      <c r="T976" s="46" t="str">
        <f t="shared" si="31"/>
        <v/>
      </c>
    </row>
    <row r="977" spans="18:20" x14ac:dyDescent="0.25">
      <c r="R977" s="33" t="str">
        <f t="shared" si="30"/>
        <v/>
      </c>
      <c r="S977" s="33" t="str">
        <f>IF(M977="","",IF(AND(M977&lt;&gt;'Tabelas auxiliares'!$B$240,M977&lt;&gt;'Tabelas auxiliares'!$B$241,M977&lt;&gt;'Tabelas auxiliares'!$C$240,M977&lt;&gt;'Tabelas auxiliares'!$C$241,M977&lt;&gt;'Tabelas auxiliares'!$D$240,M977&lt;&gt;'Tabelas auxiliares'!$D$241),"FOLHA DE PESSOAL",IF(R977='Tabelas auxiliares'!$A$241,"CUSTEIO",IF(R977='Tabelas auxiliares'!$A$240,"INVESTIMENTO","ERRO - VERIFICAR"))))</f>
        <v/>
      </c>
      <c r="T977" s="46" t="str">
        <f t="shared" si="31"/>
        <v/>
      </c>
    </row>
    <row r="978" spans="18:20" x14ac:dyDescent="0.25">
      <c r="R978" s="33" t="str">
        <f t="shared" si="30"/>
        <v/>
      </c>
      <c r="S978" s="33" t="str">
        <f>IF(M978="","",IF(AND(M978&lt;&gt;'Tabelas auxiliares'!$B$240,M978&lt;&gt;'Tabelas auxiliares'!$B$241,M978&lt;&gt;'Tabelas auxiliares'!$C$240,M978&lt;&gt;'Tabelas auxiliares'!$C$241,M978&lt;&gt;'Tabelas auxiliares'!$D$240,M978&lt;&gt;'Tabelas auxiliares'!$D$241),"FOLHA DE PESSOAL",IF(R978='Tabelas auxiliares'!$A$241,"CUSTEIO",IF(R978='Tabelas auxiliares'!$A$240,"INVESTIMENTO","ERRO - VERIFICAR"))))</f>
        <v/>
      </c>
      <c r="T978" s="46" t="str">
        <f t="shared" si="31"/>
        <v/>
      </c>
    </row>
    <row r="979" spans="18:20" x14ac:dyDescent="0.25">
      <c r="R979" s="33" t="str">
        <f t="shared" si="30"/>
        <v/>
      </c>
      <c r="S979" s="33" t="str">
        <f>IF(M979="","",IF(AND(M979&lt;&gt;'Tabelas auxiliares'!$B$240,M979&lt;&gt;'Tabelas auxiliares'!$B$241,M979&lt;&gt;'Tabelas auxiliares'!$C$240,M979&lt;&gt;'Tabelas auxiliares'!$C$241,M979&lt;&gt;'Tabelas auxiliares'!$D$240,M979&lt;&gt;'Tabelas auxiliares'!$D$241),"FOLHA DE PESSOAL",IF(R979='Tabelas auxiliares'!$A$241,"CUSTEIO",IF(R979='Tabelas auxiliares'!$A$240,"INVESTIMENTO","ERRO - VERIFICAR"))))</f>
        <v/>
      </c>
      <c r="T979" s="46" t="str">
        <f t="shared" si="31"/>
        <v/>
      </c>
    </row>
    <row r="980" spans="18:20" x14ac:dyDescent="0.25">
      <c r="R980" s="33" t="str">
        <f t="shared" si="30"/>
        <v/>
      </c>
      <c r="S980" s="33" t="str">
        <f>IF(M980="","",IF(AND(M980&lt;&gt;'Tabelas auxiliares'!$B$240,M980&lt;&gt;'Tabelas auxiliares'!$B$241,M980&lt;&gt;'Tabelas auxiliares'!$C$240,M980&lt;&gt;'Tabelas auxiliares'!$C$241,M980&lt;&gt;'Tabelas auxiliares'!$D$240,M980&lt;&gt;'Tabelas auxiliares'!$D$241),"FOLHA DE PESSOAL",IF(R980='Tabelas auxiliares'!$A$241,"CUSTEIO",IF(R980='Tabelas auxiliares'!$A$240,"INVESTIMENTO","ERRO - VERIFICAR"))))</f>
        <v/>
      </c>
      <c r="T980" s="46" t="str">
        <f t="shared" si="31"/>
        <v/>
      </c>
    </row>
    <row r="981" spans="18:20" x14ac:dyDescent="0.25">
      <c r="R981" s="33" t="str">
        <f t="shared" si="30"/>
        <v/>
      </c>
      <c r="S981" s="33" t="str">
        <f>IF(M981="","",IF(AND(M981&lt;&gt;'Tabelas auxiliares'!$B$240,M981&lt;&gt;'Tabelas auxiliares'!$B$241,M981&lt;&gt;'Tabelas auxiliares'!$C$240,M981&lt;&gt;'Tabelas auxiliares'!$C$241,M981&lt;&gt;'Tabelas auxiliares'!$D$240,M981&lt;&gt;'Tabelas auxiliares'!$D$241),"FOLHA DE PESSOAL",IF(R981='Tabelas auxiliares'!$A$241,"CUSTEIO",IF(R981='Tabelas auxiliares'!$A$240,"INVESTIMENTO","ERRO - VERIFICAR"))))</f>
        <v/>
      </c>
      <c r="T981" s="46" t="str">
        <f t="shared" si="31"/>
        <v/>
      </c>
    </row>
    <row r="982" spans="18:20" x14ac:dyDescent="0.25">
      <c r="R982" s="33" t="str">
        <f t="shared" si="30"/>
        <v/>
      </c>
      <c r="S982" s="33" t="str">
        <f>IF(M982="","",IF(AND(M982&lt;&gt;'Tabelas auxiliares'!$B$240,M982&lt;&gt;'Tabelas auxiliares'!$B$241,M982&lt;&gt;'Tabelas auxiliares'!$C$240,M982&lt;&gt;'Tabelas auxiliares'!$C$241,M982&lt;&gt;'Tabelas auxiliares'!$D$240,M982&lt;&gt;'Tabelas auxiliares'!$D$241),"FOLHA DE PESSOAL",IF(R982='Tabelas auxiliares'!$A$241,"CUSTEIO",IF(R982='Tabelas auxiliares'!$A$240,"INVESTIMENTO","ERRO - VERIFICAR"))))</f>
        <v/>
      </c>
      <c r="T982" s="46" t="str">
        <f t="shared" si="31"/>
        <v/>
      </c>
    </row>
    <row r="983" spans="18:20" x14ac:dyDescent="0.25">
      <c r="R983" s="33" t="str">
        <f t="shared" si="30"/>
        <v/>
      </c>
      <c r="S983" s="33" t="str">
        <f>IF(M983="","",IF(AND(M983&lt;&gt;'Tabelas auxiliares'!$B$240,M983&lt;&gt;'Tabelas auxiliares'!$B$241,M983&lt;&gt;'Tabelas auxiliares'!$C$240,M983&lt;&gt;'Tabelas auxiliares'!$C$241,M983&lt;&gt;'Tabelas auxiliares'!$D$240,M983&lt;&gt;'Tabelas auxiliares'!$D$241),"FOLHA DE PESSOAL",IF(R983='Tabelas auxiliares'!$A$241,"CUSTEIO",IF(R983='Tabelas auxiliares'!$A$240,"INVESTIMENTO","ERRO - VERIFICAR"))))</f>
        <v/>
      </c>
      <c r="T983" s="46" t="str">
        <f t="shared" si="31"/>
        <v/>
      </c>
    </row>
    <row r="984" spans="18:20" x14ac:dyDescent="0.25">
      <c r="R984" s="33" t="str">
        <f t="shared" si="30"/>
        <v/>
      </c>
      <c r="S984" s="33" t="str">
        <f>IF(M984="","",IF(AND(M984&lt;&gt;'Tabelas auxiliares'!$B$240,M984&lt;&gt;'Tabelas auxiliares'!$B$241,M984&lt;&gt;'Tabelas auxiliares'!$C$240,M984&lt;&gt;'Tabelas auxiliares'!$C$241,M984&lt;&gt;'Tabelas auxiliares'!$D$240,M984&lt;&gt;'Tabelas auxiliares'!$D$241),"FOLHA DE PESSOAL",IF(R984='Tabelas auxiliares'!$A$241,"CUSTEIO",IF(R984='Tabelas auxiliares'!$A$240,"INVESTIMENTO","ERRO - VERIFICAR"))))</f>
        <v/>
      </c>
      <c r="T984" s="46" t="str">
        <f t="shared" si="31"/>
        <v/>
      </c>
    </row>
    <row r="985" spans="18:20" x14ac:dyDescent="0.25">
      <c r="R985" s="33" t="str">
        <f t="shared" si="30"/>
        <v/>
      </c>
      <c r="S985" s="33" t="str">
        <f>IF(M985="","",IF(AND(M985&lt;&gt;'Tabelas auxiliares'!$B$240,M985&lt;&gt;'Tabelas auxiliares'!$B$241,M985&lt;&gt;'Tabelas auxiliares'!$C$240,M985&lt;&gt;'Tabelas auxiliares'!$C$241,M985&lt;&gt;'Tabelas auxiliares'!$D$240,M985&lt;&gt;'Tabelas auxiliares'!$D$241),"FOLHA DE PESSOAL",IF(R985='Tabelas auxiliares'!$A$241,"CUSTEIO",IF(R985='Tabelas auxiliares'!$A$240,"INVESTIMENTO","ERRO - VERIFICAR"))))</f>
        <v/>
      </c>
      <c r="T985" s="46" t="str">
        <f t="shared" si="31"/>
        <v/>
      </c>
    </row>
    <row r="986" spans="18:20" x14ac:dyDescent="0.25">
      <c r="R986" s="33" t="str">
        <f t="shared" si="30"/>
        <v/>
      </c>
      <c r="S986" s="33" t="str">
        <f>IF(M986="","",IF(AND(M986&lt;&gt;'Tabelas auxiliares'!$B$240,M986&lt;&gt;'Tabelas auxiliares'!$B$241,M986&lt;&gt;'Tabelas auxiliares'!$C$240,M986&lt;&gt;'Tabelas auxiliares'!$C$241,M986&lt;&gt;'Tabelas auxiliares'!$D$240,M986&lt;&gt;'Tabelas auxiliares'!$D$241),"FOLHA DE PESSOAL",IF(R986='Tabelas auxiliares'!$A$241,"CUSTEIO",IF(R986='Tabelas auxiliares'!$A$240,"INVESTIMENTO","ERRO - VERIFICAR"))))</f>
        <v/>
      </c>
      <c r="T986" s="46" t="str">
        <f t="shared" si="31"/>
        <v/>
      </c>
    </row>
    <row r="987" spans="18:20" x14ac:dyDescent="0.25">
      <c r="R987" s="33" t="str">
        <f t="shared" si="30"/>
        <v/>
      </c>
      <c r="S987" s="33" t="str">
        <f>IF(M987="","",IF(AND(M987&lt;&gt;'Tabelas auxiliares'!$B$240,M987&lt;&gt;'Tabelas auxiliares'!$B$241,M987&lt;&gt;'Tabelas auxiliares'!$C$240,M987&lt;&gt;'Tabelas auxiliares'!$C$241,M987&lt;&gt;'Tabelas auxiliares'!$D$240,M987&lt;&gt;'Tabelas auxiliares'!$D$241),"FOLHA DE PESSOAL",IF(R987='Tabelas auxiliares'!$A$241,"CUSTEIO",IF(R987='Tabelas auxiliares'!$A$240,"INVESTIMENTO","ERRO - VERIFICAR"))))</f>
        <v/>
      </c>
      <c r="T987" s="46" t="str">
        <f t="shared" si="31"/>
        <v/>
      </c>
    </row>
    <row r="988" spans="18:20" x14ac:dyDescent="0.25">
      <c r="R988" s="33" t="str">
        <f t="shared" si="30"/>
        <v/>
      </c>
      <c r="S988" s="33" t="str">
        <f>IF(M988="","",IF(AND(M988&lt;&gt;'Tabelas auxiliares'!$B$240,M988&lt;&gt;'Tabelas auxiliares'!$B$241,M988&lt;&gt;'Tabelas auxiliares'!$C$240,M988&lt;&gt;'Tabelas auxiliares'!$C$241,M988&lt;&gt;'Tabelas auxiliares'!$D$240,M988&lt;&gt;'Tabelas auxiliares'!$D$241),"FOLHA DE PESSOAL",IF(R988='Tabelas auxiliares'!$A$241,"CUSTEIO",IF(R988='Tabelas auxiliares'!$A$240,"INVESTIMENTO","ERRO - VERIFICAR"))))</f>
        <v/>
      </c>
      <c r="T988" s="46" t="str">
        <f t="shared" si="31"/>
        <v/>
      </c>
    </row>
    <row r="989" spans="18:20" x14ac:dyDescent="0.25">
      <c r="R989" s="33" t="str">
        <f t="shared" si="30"/>
        <v/>
      </c>
      <c r="S989" s="33" t="str">
        <f>IF(M989="","",IF(AND(M989&lt;&gt;'Tabelas auxiliares'!$B$240,M989&lt;&gt;'Tabelas auxiliares'!$B$241,M989&lt;&gt;'Tabelas auxiliares'!$C$240,M989&lt;&gt;'Tabelas auxiliares'!$C$241,M989&lt;&gt;'Tabelas auxiliares'!$D$240,M989&lt;&gt;'Tabelas auxiliares'!$D$241),"FOLHA DE PESSOAL",IF(R989='Tabelas auxiliares'!$A$241,"CUSTEIO",IF(R989='Tabelas auxiliares'!$A$240,"INVESTIMENTO","ERRO - VERIFICAR"))))</f>
        <v/>
      </c>
      <c r="T989" s="46" t="str">
        <f t="shared" si="31"/>
        <v/>
      </c>
    </row>
    <row r="990" spans="18:20" x14ac:dyDescent="0.25">
      <c r="R990" s="33" t="str">
        <f t="shared" si="30"/>
        <v/>
      </c>
      <c r="S990" s="33" t="str">
        <f>IF(M990="","",IF(AND(M990&lt;&gt;'Tabelas auxiliares'!$B$240,M990&lt;&gt;'Tabelas auxiliares'!$B$241,M990&lt;&gt;'Tabelas auxiliares'!$C$240,M990&lt;&gt;'Tabelas auxiliares'!$C$241,M990&lt;&gt;'Tabelas auxiliares'!$D$240,M990&lt;&gt;'Tabelas auxiliares'!$D$241),"FOLHA DE PESSOAL",IF(R990='Tabelas auxiliares'!$A$241,"CUSTEIO",IF(R990='Tabelas auxiliares'!$A$240,"INVESTIMENTO","ERRO - VERIFICAR"))))</f>
        <v/>
      </c>
      <c r="T990" s="46" t="str">
        <f t="shared" si="31"/>
        <v/>
      </c>
    </row>
    <row r="991" spans="18:20" x14ac:dyDescent="0.25">
      <c r="R991" s="33" t="str">
        <f t="shared" si="30"/>
        <v/>
      </c>
      <c r="S991" s="33" t="str">
        <f>IF(M991="","",IF(AND(M991&lt;&gt;'Tabelas auxiliares'!$B$240,M991&lt;&gt;'Tabelas auxiliares'!$B$241,M991&lt;&gt;'Tabelas auxiliares'!$C$240,M991&lt;&gt;'Tabelas auxiliares'!$C$241,M991&lt;&gt;'Tabelas auxiliares'!$D$240,M991&lt;&gt;'Tabelas auxiliares'!$D$241),"FOLHA DE PESSOAL",IF(R991='Tabelas auxiliares'!$A$241,"CUSTEIO",IF(R991='Tabelas auxiliares'!$A$240,"INVESTIMENTO","ERRO - VERIFICAR"))))</f>
        <v/>
      </c>
      <c r="T991" s="46" t="str">
        <f t="shared" si="31"/>
        <v/>
      </c>
    </row>
    <row r="992" spans="18:20" x14ac:dyDescent="0.25">
      <c r="R992" s="33" t="str">
        <f t="shared" si="30"/>
        <v/>
      </c>
      <c r="S992" s="33" t="str">
        <f>IF(M992="","",IF(AND(M992&lt;&gt;'Tabelas auxiliares'!$B$240,M992&lt;&gt;'Tabelas auxiliares'!$B$241,M992&lt;&gt;'Tabelas auxiliares'!$C$240,M992&lt;&gt;'Tabelas auxiliares'!$C$241,M992&lt;&gt;'Tabelas auxiliares'!$D$240,M992&lt;&gt;'Tabelas auxiliares'!$D$241),"FOLHA DE PESSOAL",IF(R992='Tabelas auxiliares'!$A$241,"CUSTEIO",IF(R992='Tabelas auxiliares'!$A$240,"INVESTIMENTO","ERRO - VERIFICAR"))))</f>
        <v/>
      </c>
      <c r="T992" s="46" t="str">
        <f t="shared" si="31"/>
        <v/>
      </c>
    </row>
    <row r="993" spans="1:20" x14ac:dyDescent="0.25">
      <c r="R993" s="33" t="str">
        <f t="shared" si="30"/>
        <v/>
      </c>
      <c r="S993" s="33" t="str">
        <f>IF(M993="","",IF(AND(M993&lt;&gt;'Tabelas auxiliares'!$B$240,M993&lt;&gt;'Tabelas auxiliares'!$B$241,M993&lt;&gt;'Tabelas auxiliares'!$C$240,M993&lt;&gt;'Tabelas auxiliares'!$C$241,M993&lt;&gt;'Tabelas auxiliares'!$D$240,M993&lt;&gt;'Tabelas auxiliares'!$D$241),"FOLHA DE PESSOAL",IF(R993='Tabelas auxiliares'!$A$241,"CUSTEIO",IF(R993='Tabelas auxiliares'!$A$240,"INVESTIMENTO","ERRO - VERIFICAR"))))</f>
        <v/>
      </c>
      <c r="T993" s="46" t="str">
        <f t="shared" si="31"/>
        <v/>
      </c>
    </row>
    <row r="994" spans="1:20" x14ac:dyDescent="0.25">
      <c r="R994" s="33" t="str">
        <f t="shared" si="30"/>
        <v/>
      </c>
      <c r="S994" s="33" t="str">
        <f>IF(M994="","",IF(AND(M994&lt;&gt;'Tabelas auxiliares'!$B$240,M994&lt;&gt;'Tabelas auxiliares'!$B$241,M994&lt;&gt;'Tabelas auxiliares'!$C$240,M994&lt;&gt;'Tabelas auxiliares'!$C$241,M994&lt;&gt;'Tabelas auxiliares'!$D$240,M994&lt;&gt;'Tabelas auxiliares'!$D$241),"FOLHA DE PESSOAL",IF(R994='Tabelas auxiliares'!$A$241,"CUSTEIO",IF(R994='Tabelas auxiliares'!$A$240,"INVESTIMENTO","ERRO - VERIFICAR"))))</f>
        <v/>
      </c>
      <c r="T994" s="46" t="str">
        <f t="shared" si="31"/>
        <v/>
      </c>
    </row>
    <row r="995" spans="1:20" x14ac:dyDescent="0.25">
      <c r="R995" s="33" t="str">
        <f t="shared" si="30"/>
        <v/>
      </c>
      <c r="S995" s="33" t="str">
        <f>IF(M995="","",IF(AND(M995&lt;&gt;'Tabelas auxiliares'!$B$240,M995&lt;&gt;'Tabelas auxiliares'!$B$241,M995&lt;&gt;'Tabelas auxiliares'!$C$240,M995&lt;&gt;'Tabelas auxiliares'!$C$241,M995&lt;&gt;'Tabelas auxiliares'!$D$240,M995&lt;&gt;'Tabelas auxiliares'!$D$241),"FOLHA DE PESSOAL",IF(R995='Tabelas auxiliares'!$A$241,"CUSTEIO",IF(R995='Tabelas auxiliares'!$A$240,"INVESTIMENTO","ERRO - VERIFICAR"))))</f>
        <v/>
      </c>
      <c r="T995" s="46" t="str">
        <f t="shared" si="31"/>
        <v/>
      </c>
    </row>
    <row r="996" spans="1:20" x14ac:dyDescent="0.25">
      <c r="R996" s="33" t="str">
        <f t="shared" si="30"/>
        <v/>
      </c>
      <c r="S996" s="33" t="str">
        <f>IF(M996="","",IF(AND(M996&lt;&gt;'Tabelas auxiliares'!$B$240,M996&lt;&gt;'Tabelas auxiliares'!$B$241,M996&lt;&gt;'Tabelas auxiliares'!$C$240,M996&lt;&gt;'Tabelas auxiliares'!$C$241,M996&lt;&gt;'Tabelas auxiliares'!$D$240,M996&lt;&gt;'Tabelas auxiliares'!$D$241),"FOLHA DE PESSOAL",IF(R996='Tabelas auxiliares'!$A$241,"CUSTEIO",IF(R996='Tabelas auxiliares'!$A$240,"INVESTIMENTO","ERRO - VERIFICAR"))))</f>
        <v/>
      </c>
      <c r="T996" s="46" t="str">
        <f t="shared" si="31"/>
        <v/>
      </c>
    </row>
    <row r="997" spans="1:20" x14ac:dyDescent="0.25">
      <c r="R997" s="33" t="str">
        <f t="shared" si="30"/>
        <v/>
      </c>
      <c r="S997" s="33" t="str">
        <f>IF(M997="","",IF(AND(M997&lt;&gt;'Tabelas auxiliares'!$B$240,M997&lt;&gt;'Tabelas auxiliares'!$B$241,M997&lt;&gt;'Tabelas auxiliares'!$C$240,M997&lt;&gt;'Tabelas auxiliares'!$C$241,M997&lt;&gt;'Tabelas auxiliares'!$D$240,M997&lt;&gt;'Tabelas auxiliares'!$D$241),"FOLHA DE PESSOAL",IF(R997='Tabelas auxiliares'!$A$241,"CUSTEIO",IF(R997='Tabelas auxiliares'!$A$240,"INVESTIMENTO","ERRO - VERIFICAR"))))</f>
        <v/>
      </c>
      <c r="T997" s="46" t="str">
        <f t="shared" si="31"/>
        <v/>
      </c>
    </row>
    <row r="998" spans="1:20" x14ac:dyDescent="0.25">
      <c r="R998" s="33" t="str">
        <f t="shared" si="30"/>
        <v/>
      </c>
      <c r="S998" s="33" t="str">
        <f>IF(M998="","",IF(AND(M998&lt;&gt;'Tabelas auxiliares'!$B$240,M998&lt;&gt;'Tabelas auxiliares'!$B$241,M998&lt;&gt;'Tabelas auxiliares'!$C$240,M998&lt;&gt;'Tabelas auxiliares'!$C$241,M998&lt;&gt;'Tabelas auxiliares'!$D$240,M998&lt;&gt;'Tabelas auxiliares'!$D$241),"FOLHA DE PESSOAL",IF(R998='Tabelas auxiliares'!$A$241,"CUSTEIO",IF(R998='Tabelas auxiliares'!$A$240,"INVESTIMENTO","ERRO - VERIFICAR"))))</f>
        <v/>
      </c>
      <c r="T998" s="46" t="str">
        <f t="shared" si="31"/>
        <v/>
      </c>
    </row>
    <row r="999" spans="1:20" x14ac:dyDescent="0.25">
      <c r="R999" s="33" t="str">
        <f t="shared" si="30"/>
        <v/>
      </c>
      <c r="S999" s="33" t="str">
        <f>IF(M999="","",IF(AND(M999&lt;&gt;'Tabelas auxiliares'!$B$240,M999&lt;&gt;'Tabelas auxiliares'!$B$241,M999&lt;&gt;'Tabelas auxiliares'!$C$240,M999&lt;&gt;'Tabelas auxiliares'!$C$241,M999&lt;&gt;'Tabelas auxiliares'!$D$240,M999&lt;&gt;'Tabelas auxiliares'!$D$241),"FOLHA DE PESSOAL",IF(R999='Tabelas auxiliares'!$A$241,"CUSTEIO",IF(R999='Tabelas auxiliares'!$A$240,"INVESTIMENTO","ERRO - VERIFICAR"))))</f>
        <v/>
      </c>
      <c r="T999" s="46" t="str">
        <f t="shared" si="31"/>
        <v/>
      </c>
    </row>
    <row r="1000" spans="1:20" x14ac:dyDescent="0.25">
      <c r="R1000" s="33" t="str">
        <f t="shared" si="30"/>
        <v/>
      </c>
      <c r="S1000" s="33" t="str">
        <f>IF(M1000="","",IF(AND(M1000&lt;&gt;'Tabelas auxiliares'!$B$240,M1000&lt;&gt;'Tabelas auxiliares'!$B$241,M1000&lt;&gt;'Tabelas auxiliares'!$C$240,M1000&lt;&gt;'Tabelas auxiliares'!$C$241,M1000&lt;&gt;'Tabelas auxiliares'!$D$240,M1000&lt;&gt;'Tabelas auxiliares'!$D$241),"FOLHA DE PESSOAL",IF(R1000='Tabelas auxiliares'!$A$241,"CUSTEIO",IF(R1000='Tabelas auxiliares'!$A$240,"INVESTIMENTO","ERRO - VERIFICAR"))))</f>
        <v/>
      </c>
      <c r="T1000" s="46" t="str">
        <f t="shared" si="31"/>
        <v/>
      </c>
    </row>
    <row r="1001" spans="1:20"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9"/>
    </row>
  </sheetData>
  <sheetProtection algorithmName="SHA-512" hashValue="anMgFNGG74jPlSbxPbxFd1KRKmwxhOBQzFXaSafCF3H0oS6RTsiXjBI5tPAy7JNjwOJDBUZ6a9YzO3qPjbPFmA==" saltValue="zMp00dI+lWYmV0wG8UDRfg==" spinCount="100000" sheet="1" autoFilter="0"/>
  <autoFilter ref="A3:Y1001" xr:uid="{00000000-0009-0000-0000-000008000000}"/>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G1001"/>
  <sheetViews>
    <sheetView topLeftCell="U1" workbookViewId="0">
      <selection activeCell="AA4" sqref="AA4"/>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58" t="s">
        <v>135</v>
      </c>
      <c r="I1" s="59" t="s">
        <v>155</v>
      </c>
      <c r="T1" s="36"/>
      <c r="U1" s="36"/>
      <c r="V1" s="36"/>
      <c r="W1" s="36"/>
      <c r="X1" s="36"/>
      <c r="Y1" s="36"/>
    </row>
    <row r="2" spans="1:33" ht="18.75" x14ac:dyDescent="0.3">
      <c r="A2" s="58"/>
      <c r="I2" s="59"/>
      <c r="T2" s="36"/>
      <c r="U2" s="36"/>
      <c r="V2" s="36"/>
      <c r="W2" s="36"/>
      <c r="X2" s="36"/>
      <c r="Y2" s="36"/>
      <c r="AA2" s="37" t="s">
        <v>358</v>
      </c>
      <c r="AB2" s="37"/>
    </row>
    <row r="3" spans="1:33" s="83" customFormat="1" ht="63" x14ac:dyDescent="0.25">
      <c r="A3" s="81" t="s">
        <v>104</v>
      </c>
      <c r="B3" s="82" t="s">
        <v>202</v>
      </c>
      <c r="C3" s="81" t="s">
        <v>201</v>
      </c>
      <c r="D3" s="82" t="s">
        <v>3</v>
      </c>
      <c r="E3" s="81" t="s">
        <v>105</v>
      </c>
      <c r="F3" s="82" t="s">
        <v>4</v>
      </c>
      <c r="G3" s="82" t="s">
        <v>203</v>
      </c>
      <c r="H3" s="82" t="s">
        <v>263</v>
      </c>
      <c r="I3" s="82" t="s">
        <v>154</v>
      </c>
      <c r="J3" s="82" t="s">
        <v>0</v>
      </c>
      <c r="K3" s="82" t="s">
        <v>142</v>
      </c>
      <c r="L3" s="82" t="s">
        <v>1</v>
      </c>
      <c r="M3" s="82" t="s">
        <v>143</v>
      </c>
      <c r="N3" s="81" t="s">
        <v>144</v>
      </c>
      <c r="O3" s="81" t="s">
        <v>145</v>
      </c>
      <c r="P3" s="81" t="s">
        <v>146</v>
      </c>
      <c r="Q3" s="81" t="s">
        <v>147</v>
      </c>
      <c r="R3" s="81" t="s">
        <v>148</v>
      </c>
      <c r="S3" s="82" t="s">
        <v>108</v>
      </c>
      <c r="T3" s="81" t="s">
        <v>333</v>
      </c>
      <c r="U3" s="81" t="s">
        <v>107</v>
      </c>
      <c r="V3" s="81" t="s">
        <v>329</v>
      </c>
      <c r="W3" s="82" t="s">
        <v>330</v>
      </c>
      <c r="X3" s="208" t="s">
        <v>527</v>
      </c>
      <c r="Y3" s="81" t="s">
        <v>130</v>
      </c>
      <c r="Z3" s="82" t="s">
        <v>131</v>
      </c>
      <c r="AA3" s="82" t="s">
        <v>199</v>
      </c>
      <c r="AB3" s="82" t="s">
        <v>533</v>
      </c>
      <c r="AC3" s="82" t="s">
        <v>159</v>
      </c>
      <c r="AD3" s="82" t="s">
        <v>160</v>
      </c>
      <c r="AE3" s="82" t="s">
        <v>161</v>
      </c>
      <c r="AF3" s="82" t="s">
        <v>531</v>
      </c>
      <c r="AG3" s="82" t="s">
        <v>532</v>
      </c>
    </row>
    <row r="4" spans="1:33" ht="14.45" customHeight="1" x14ac:dyDescent="0.25">
      <c r="A4" t="s">
        <v>1031</v>
      </c>
      <c r="B4" s="54" t="s">
        <v>569</v>
      </c>
      <c r="C4" s="54" t="s">
        <v>537</v>
      </c>
      <c r="D4" t="s">
        <v>28</v>
      </c>
      <c r="E4" t="s">
        <v>105</v>
      </c>
      <c r="F4" s="33" t="str">
        <f>IFERROR(VLOOKUP(D4,'Tabelas auxiliares'!$A$3:$B$62,2,FALSE),"")</f>
        <v>PU - PREFEITURA UNIVERSITÁRIA</v>
      </c>
      <c r="G4" s="33" t="str">
        <f>IFERROR(VLOOKUP($B4,'Tabelas auxiliares'!$A$66:$C$103,2,FALSE),"")</f>
        <v/>
      </c>
      <c r="H4" s="33" t="str">
        <f>IFERROR(VLOOKUP($B4,'Tabelas auxiliares'!$A$66:$C$103,3,FALSE),"")</f>
        <v/>
      </c>
      <c r="I4" t="s">
        <v>1046</v>
      </c>
      <c r="J4" t="s">
        <v>1047</v>
      </c>
      <c r="K4" t="s">
        <v>1048</v>
      </c>
      <c r="L4" t="s">
        <v>1049</v>
      </c>
      <c r="M4" t="s">
        <v>1050</v>
      </c>
      <c r="N4" t="s">
        <v>569</v>
      </c>
      <c r="O4" t="s">
        <v>570</v>
      </c>
      <c r="P4" t="s">
        <v>1051</v>
      </c>
      <c r="Q4" t="s">
        <v>549</v>
      </c>
      <c r="R4" t="s">
        <v>545</v>
      </c>
      <c r="S4" t="s">
        <v>1052</v>
      </c>
      <c r="T4" t="s">
        <v>150</v>
      </c>
      <c r="U4" t="s">
        <v>1053</v>
      </c>
      <c r="V4" t="s">
        <v>615</v>
      </c>
      <c r="W4" t="s">
        <v>616</v>
      </c>
      <c r="X4" t="s">
        <v>1054</v>
      </c>
      <c r="Y4" s="33" t="str">
        <f t="shared" ref="Y4:Y67" si="0">LEFT(V4,1)</f>
        <v>3</v>
      </c>
      <c r="Z4" s="33" t="str">
        <f>IF(T4="","",IF(AND(T4&lt;&gt;'Tabelas auxiliares'!$B$240,T4&lt;&gt;'Tabelas auxiliares'!$B$241),"FOLHA DE PESSOAL",IF(Y4='Tabelas auxiliares'!$A$241,"CUSTEIO",IF(Y4='Tabelas auxiliares'!$A$240,"INVESTIMENTO","ERRO - VERIFICAR"))))</f>
        <v>CUSTEIO</v>
      </c>
      <c r="AA4" s="26"/>
      <c r="AB4">
        <v>26743.02</v>
      </c>
      <c r="AC4" s="26"/>
      <c r="AF4">
        <v>26743.02</v>
      </c>
    </row>
    <row r="5" spans="1:33" ht="14.45" customHeight="1" x14ac:dyDescent="0.25">
      <c r="A5" t="s">
        <v>1031</v>
      </c>
      <c r="B5" s="54" t="s">
        <v>225</v>
      </c>
      <c r="C5" s="54" t="s">
        <v>539</v>
      </c>
      <c r="D5" t="s">
        <v>8</v>
      </c>
      <c r="E5" t="s">
        <v>105</v>
      </c>
      <c r="F5" s="33" t="str">
        <f>IFERROR(VLOOKUP(D5,'Tabelas auxiliares'!$A$3:$B$62,2,FALSE),"")</f>
        <v>PROPES - PRÓ-REITORIA DE PESQUISA / CEM</v>
      </c>
      <c r="G5" s="33" t="str">
        <f>IFERROR(VLOOKUP($B5,'Tabelas auxiliares'!$A$66:$C$103,2,FALSE),"")</f>
        <v>EQUIPAMENTOS LABORATÓRIOS</v>
      </c>
      <c r="H5" s="33" t="str">
        <f>IFERROR(VLOOKUP($B5,'Tabelas auxiliares'!$A$66:$C$103,3,FALSE),"")</f>
        <v>AQUISICAO POR IMPORTACAO / EQUIPAMENTOS NOVOS / MANUTENÇÃO DE EQUIPAMENTOS LABORATORIAIS</v>
      </c>
      <c r="I5" t="s">
        <v>1055</v>
      </c>
      <c r="J5" t="s">
        <v>1056</v>
      </c>
      <c r="K5" t="s">
        <v>1057</v>
      </c>
      <c r="L5" t="s">
        <v>1058</v>
      </c>
      <c r="M5" t="s">
        <v>1059</v>
      </c>
      <c r="N5" t="s">
        <v>1060</v>
      </c>
      <c r="O5" t="s">
        <v>570</v>
      </c>
      <c r="P5" t="s">
        <v>1061</v>
      </c>
      <c r="Q5" t="s">
        <v>549</v>
      </c>
      <c r="R5" t="s">
        <v>545</v>
      </c>
      <c r="S5" t="s">
        <v>550</v>
      </c>
      <c r="T5" t="s">
        <v>150</v>
      </c>
      <c r="U5" t="s">
        <v>1062</v>
      </c>
      <c r="V5" t="s">
        <v>582</v>
      </c>
      <c r="W5" t="s">
        <v>583</v>
      </c>
      <c r="X5" t="s">
        <v>1063</v>
      </c>
      <c r="Y5" s="33" t="str">
        <f t="shared" si="0"/>
        <v>4</v>
      </c>
      <c r="Z5" s="33" t="str">
        <f>IF(T5="","",IF(AND(T5&lt;&gt;'Tabelas auxiliares'!$B$240,T5&lt;&gt;'Tabelas auxiliares'!$B$241),"FOLHA DE PESSOAL",IF(Y5='Tabelas auxiliares'!$A$241,"CUSTEIO",IF(Y5='Tabelas auxiliares'!$A$240,"INVESTIMENTO","ERRO - VERIFICAR"))))</f>
        <v>INVESTIMENTO</v>
      </c>
      <c r="AA5">
        <v>6364.21</v>
      </c>
      <c r="AB5" s="26"/>
      <c r="AC5">
        <v>6364.21</v>
      </c>
      <c r="AF5" s="26"/>
      <c r="AG5" s="26"/>
    </row>
    <row r="6" spans="1:33" ht="14.45" customHeight="1" x14ac:dyDescent="0.25">
      <c r="A6" t="s">
        <v>534</v>
      </c>
      <c r="B6" s="54" t="s">
        <v>207</v>
      </c>
      <c r="C6" s="54" t="s">
        <v>1032</v>
      </c>
      <c r="D6" t="s">
        <v>62</v>
      </c>
      <c r="E6" t="s">
        <v>105</v>
      </c>
      <c r="F6" s="33" t="str">
        <f>IFERROR(VLOOKUP(D6,'Tabelas auxiliares'!$A$3:$B$62,2,FALSE),"")</f>
        <v>PROAP - PNAES</v>
      </c>
      <c r="G6" s="33" t="str">
        <f>IFERROR(VLOOKUP($B6,'Tabelas auxiliares'!$A$66:$C$103,2,FALSE),"")</f>
        <v>ASSISTÊNCIA - SOCIAIS</v>
      </c>
      <c r="H6" s="33" t="str">
        <f>IFERROR(VLOOKUP($B6,'Tabelas auxiliares'!$A$66:$C$103,3,FALSE),"")</f>
        <v>AUXILIO MORADIA / AUXILIO CRECHE / AUXILIO TRANSPORTE / BOLSA PERMANENCIA / BOLSA AUXILIO ALIMENTACAO AOS ESTUDANTES DE GRADUACAO / MONITORIA DE AÇÕES AFIRMATIVAS</v>
      </c>
      <c r="I6" t="s">
        <v>1064</v>
      </c>
      <c r="J6" t="s">
        <v>1065</v>
      </c>
      <c r="K6" t="s">
        <v>1066</v>
      </c>
      <c r="L6" t="s">
        <v>1067</v>
      </c>
      <c r="M6" t="s">
        <v>545</v>
      </c>
      <c r="N6" t="s">
        <v>546</v>
      </c>
      <c r="O6" t="s">
        <v>547</v>
      </c>
      <c r="P6" t="s">
        <v>548</v>
      </c>
      <c r="Q6" t="s">
        <v>549</v>
      </c>
      <c r="R6" t="s">
        <v>545</v>
      </c>
      <c r="S6" t="s">
        <v>550</v>
      </c>
      <c r="T6" t="s">
        <v>150</v>
      </c>
      <c r="U6" t="s">
        <v>551</v>
      </c>
      <c r="V6" t="s">
        <v>552</v>
      </c>
      <c r="W6" t="s">
        <v>553</v>
      </c>
      <c r="X6" t="s">
        <v>1068</v>
      </c>
      <c r="Y6" s="33" t="str">
        <f t="shared" si="0"/>
        <v>3</v>
      </c>
      <c r="Z6" s="33" t="str">
        <f>IF(T6="","",IF(AND(T6&lt;&gt;'Tabelas auxiliares'!$B$240,T6&lt;&gt;'Tabelas auxiliares'!$B$241),"FOLHA DE PESSOAL",IF(Y6='Tabelas auxiliares'!$A$241,"CUSTEIO",IF(Y6='Tabelas auxiliares'!$A$240,"INVESTIMENTO","ERRO - VERIFICAR"))))</f>
        <v>CUSTEIO</v>
      </c>
      <c r="AA6" s="26">
        <v>53200</v>
      </c>
      <c r="AC6" s="26">
        <v>39900</v>
      </c>
      <c r="AD6">
        <v>13300</v>
      </c>
    </row>
    <row r="7" spans="1:33" ht="14.45" customHeight="1" x14ac:dyDescent="0.25">
      <c r="A7" t="s">
        <v>534</v>
      </c>
      <c r="B7" s="54" t="s">
        <v>207</v>
      </c>
      <c r="C7" s="54" t="s">
        <v>1032</v>
      </c>
      <c r="D7" t="s">
        <v>62</v>
      </c>
      <c r="E7" t="s">
        <v>105</v>
      </c>
      <c r="F7" s="33" t="str">
        <f>IFERROR(VLOOKUP(D7,'Tabelas auxiliares'!$A$3:$B$62,2,FALSE),"")</f>
        <v>PROAP - PNAES</v>
      </c>
      <c r="G7" s="33" t="str">
        <f>IFERROR(VLOOKUP($B7,'Tabelas auxiliares'!$A$66:$C$103,2,FALSE),"")</f>
        <v>ASSISTÊNCIA - SOCIAIS</v>
      </c>
      <c r="H7" s="33" t="str">
        <f>IFERROR(VLOOKUP($B7,'Tabelas auxiliares'!$A$66:$C$103,3,FALSE),"")</f>
        <v>AUXILIO MORADIA / AUXILIO CRECHE / AUXILIO TRANSPORTE / BOLSA PERMANENCIA / BOLSA AUXILIO ALIMENTACAO AOS ESTUDANTES DE GRADUACAO / MONITORIA DE AÇÕES AFIRMATIVAS</v>
      </c>
      <c r="I7" t="s">
        <v>1069</v>
      </c>
      <c r="J7" t="s">
        <v>1070</v>
      </c>
      <c r="K7" t="s">
        <v>1071</v>
      </c>
      <c r="L7" t="s">
        <v>1072</v>
      </c>
      <c r="M7" t="s">
        <v>545</v>
      </c>
      <c r="N7" t="s">
        <v>546</v>
      </c>
      <c r="O7" t="s">
        <v>547</v>
      </c>
      <c r="P7" t="s">
        <v>548</v>
      </c>
      <c r="Q7" t="s">
        <v>549</v>
      </c>
      <c r="R7" t="s">
        <v>545</v>
      </c>
      <c r="S7" t="s">
        <v>550</v>
      </c>
      <c r="T7" t="s">
        <v>150</v>
      </c>
      <c r="U7" t="s">
        <v>551</v>
      </c>
      <c r="V7" t="s">
        <v>552</v>
      </c>
      <c r="W7" t="s">
        <v>553</v>
      </c>
      <c r="X7" t="s">
        <v>1073</v>
      </c>
      <c r="Y7" s="33" t="str">
        <f t="shared" si="0"/>
        <v>3</v>
      </c>
      <c r="Z7" s="33" t="str">
        <f>IF(T7="","",IF(AND(T7&lt;&gt;'Tabelas auxiliares'!$B$240,T7&lt;&gt;'Tabelas auxiliares'!$B$241),"FOLHA DE PESSOAL",IF(Y7='Tabelas auxiliares'!$A$241,"CUSTEIO",IF(Y7='Tabelas auxiliares'!$A$240,"INVESTIMENTO","ERRO - VERIFICAR"))))</f>
        <v>CUSTEIO</v>
      </c>
      <c r="AA7" s="26">
        <v>6300</v>
      </c>
      <c r="AC7" s="26">
        <v>4900</v>
      </c>
      <c r="AD7">
        <v>1400</v>
      </c>
    </row>
    <row r="8" spans="1:33" ht="14.45" customHeight="1" x14ac:dyDescent="0.25">
      <c r="A8" t="s">
        <v>534</v>
      </c>
      <c r="B8" s="54" t="s">
        <v>207</v>
      </c>
      <c r="C8" s="54" t="s">
        <v>535</v>
      </c>
      <c r="D8" t="s">
        <v>62</v>
      </c>
      <c r="E8" t="s">
        <v>105</v>
      </c>
      <c r="F8" s="33" t="str">
        <f>IFERROR(VLOOKUP(D8,'Tabelas auxiliares'!$A$3:$B$62,2,FALSE),"")</f>
        <v>PROAP - PNAES</v>
      </c>
      <c r="G8" s="33" t="str">
        <f>IFERROR(VLOOKUP($B8,'Tabelas auxiliares'!$A$66:$C$103,2,FALSE),"")</f>
        <v>ASSISTÊNCIA - SOCIAIS</v>
      </c>
      <c r="H8" s="33" t="str">
        <f>IFERROR(VLOOKUP($B8,'Tabelas auxiliares'!$A$66:$C$103,3,FALSE),"")</f>
        <v>AUXILIO MORADIA / AUXILIO CRECHE / AUXILIO TRANSPORTE / BOLSA PERMANENCIA / BOLSA AUXILIO ALIMENTACAO AOS ESTUDANTES DE GRADUACAO / MONITORIA DE AÇÕES AFIRMATIVAS</v>
      </c>
      <c r="I8" t="s">
        <v>1074</v>
      </c>
      <c r="J8" t="s">
        <v>1075</v>
      </c>
      <c r="K8" t="s">
        <v>1076</v>
      </c>
      <c r="L8" t="s">
        <v>1077</v>
      </c>
      <c r="M8" t="s">
        <v>545</v>
      </c>
      <c r="N8" t="s">
        <v>546</v>
      </c>
      <c r="O8" t="s">
        <v>547</v>
      </c>
      <c r="P8" t="s">
        <v>548</v>
      </c>
      <c r="Q8" t="s">
        <v>549</v>
      </c>
      <c r="R8" t="s">
        <v>545</v>
      </c>
      <c r="S8" t="s">
        <v>550</v>
      </c>
      <c r="T8" t="s">
        <v>150</v>
      </c>
      <c r="U8" t="s">
        <v>1078</v>
      </c>
      <c r="V8" t="s">
        <v>552</v>
      </c>
      <c r="W8" t="s">
        <v>553</v>
      </c>
      <c r="X8" t="s">
        <v>1079</v>
      </c>
      <c r="Y8" s="33" t="str">
        <f t="shared" si="0"/>
        <v>3</v>
      </c>
      <c r="Z8" s="33" t="str">
        <f>IF(T8="","",IF(AND(T8&lt;&gt;'Tabelas auxiliares'!$B$240,T8&lt;&gt;'Tabelas auxiliares'!$B$241),"FOLHA DE PESSOAL",IF(Y8='Tabelas auxiliares'!$A$241,"CUSTEIO",IF(Y8='Tabelas auxiliares'!$A$240,"INVESTIMENTO","ERRO - VERIFICAR"))))</f>
        <v>CUSTEIO</v>
      </c>
      <c r="AA8" s="26">
        <v>100</v>
      </c>
      <c r="AC8" s="26">
        <v>100</v>
      </c>
    </row>
    <row r="9" spans="1:33" ht="14.45" customHeight="1" x14ac:dyDescent="0.25">
      <c r="A9" t="s">
        <v>534</v>
      </c>
      <c r="B9" s="54" t="s">
        <v>207</v>
      </c>
      <c r="C9" s="54" t="s">
        <v>535</v>
      </c>
      <c r="D9" t="s">
        <v>62</v>
      </c>
      <c r="E9" t="s">
        <v>105</v>
      </c>
      <c r="F9" s="33" t="str">
        <f>IFERROR(VLOOKUP(D9,'Tabelas auxiliares'!$A$3:$B$62,2,FALSE),"")</f>
        <v>PROAP - PNAES</v>
      </c>
      <c r="G9" s="33" t="str">
        <f>IFERROR(VLOOKUP($B9,'Tabelas auxiliares'!$A$66:$C$103,2,FALSE),"")</f>
        <v>ASSISTÊNCIA - SOCIAIS</v>
      </c>
      <c r="H9" s="33" t="str">
        <f>IFERROR(VLOOKUP($B9,'Tabelas auxiliares'!$A$66:$C$103,3,FALSE),"")</f>
        <v>AUXILIO MORADIA / AUXILIO CRECHE / AUXILIO TRANSPORTE / BOLSA PERMANENCIA / BOLSA AUXILIO ALIMENTACAO AOS ESTUDANTES DE GRADUACAO / MONITORIA DE AÇÕES AFIRMATIVAS</v>
      </c>
      <c r="I9" t="s">
        <v>1080</v>
      </c>
      <c r="J9" t="s">
        <v>542</v>
      </c>
      <c r="K9" t="s">
        <v>1081</v>
      </c>
      <c r="L9" t="s">
        <v>544</v>
      </c>
      <c r="M9" t="s">
        <v>545</v>
      </c>
      <c r="N9" t="s">
        <v>546</v>
      </c>
      <c r="O9" t="s">
        <v>547</v>
      </c>
      <c r="P9" t="s">
        <v>548</v>
      </c>
      <c r="Q9" t="s">
        <v>549</v>
      </c>
      <c r="R9" t="s">
        <v>545</v>
      </c>
      <c r="S9" t="s">
        <v>550</v>
      </c>
      <c r="T9" t="s">
        <v>150</v>
      </c>
      <c r="U9" t="s">
        <v>551</v>
      </c>
      <c r="V9" t="s">
        <v>552</v>
      </c>
      <c r="W9" t="s">
        <v>553</v>
      </c>
      <c r="X9" t="s">
        <v>1082</v>
      </c>
      <c r="Y9" s="33" t="str">
        <f t="shared" si="0"/>
        <v>3</v>
      </c>
      <c r="Z9" s="33" t="str">
        <f>IF(T9="","",IF(AND(T9&lt;&gt;'Tabelas auxiliares'!$B$240,T9&lt;&gt;'Tabelas auxiliares'!$B$241),"FOLHA DE PESSOAL",IF(Y9='Tabelas auxiliares'!$A$241,"CUSTEIO",IF(Y9='Tabelas auxiliares'!$A$240,"INVESTIMENTO","ERRO - VERIFICAR"))))</f>
        <v>CUSTEIO</v>
      </c>
      <c r="AA9" s="26">
        <v>9800</v>
      </c>
      <c r="AC9" s="26">
        <v>700</v>
      </c>
      <c r="AD9">
        <v>9100</v>
      </c>
    </row>
    <row r="10" spans="1:33" ht="14.45" customHeight="1" x14ac:dyDescent="0.25">
      <c r="A10" t="s">
        <v>534</v>
      </c>
      <c r="B10" s="54" t="s">
        <v>207</v>
      </c>
      <c r="C10" s="54" t="s">
        <v>1033</v>
      </c>
      <c r="D10" t="s">
        <v>62</v>
      </c>
      <c r="E10" t="s">
        <v>105</v>
      </c>
      <c r="F10" s="33" t="str">
        <f>IFERROR(VLOOKUP(D10,'Tabelas auxiliares'!$A$3:$B$62,2,FALSE),"")</f>
        <v>PROAP - PNAES</v>
      </c>
      <c r="G10" s="33" t="str">
        <f>IFERROR(VLOOKUP($B10,'Tabelas auxiliares'!$A$66:$C$103,2,FALSE),"")</f>
        <v>ASSISTÊNCIA - SOCIAIS</v>
      </c>
      <c r="H10" s="33" t="str">
        <f>IFERROR(VLOOKUP($B10,'Tabelas auxiliares'!$A$66:$C$103,3,FALSE),"")</f>
        <v>AUXILIO MORADIA / AUXILIO CRECHE / AUXILIO TRANSPORTE / BOLSA PERMANENCIA / BOLSA AUXILIO ALIMENTACAO AOS ESTUDANTES DE GRADUACAO / MONITORIA DE AÇÕES AFIRMATIVAS</v>
      </c>
      <c r="I10" t="s">
        <v>1083</v>
      </c>
      <c r="J10" t="s">
        <v>1084</v>
      </c>
      <c r="K10" t="s">
        <v>1085</v>
      </c>
      <c r="L10" t="s">
        <v>1086</v>
      </c>
      <c r="M10" t="s">
        <v>545</v>
      </c>
      <c r="N10" t="s">
        <v>546</v>
      </c>
      <c r="O10" t="s">
        <v>547</v>
      </c>
      <c r="P10" t="s">
        <v>548</v>
      </c>
      <c r="Q10" t="s">
        <v>549</v>
      </c>
      <c r="R10" t="s">
        <v>545</v>
      </c>
      <c r="S10" t="s">
        <v>550</v>
      </c>
      <c r="T10" t="s">
        <v>150</v>
      </c>
      <c r="U10" t="s">
        <v>551</v>
      </c>
      <c r="V10" t="s">
        <v>552</v>
      </c>
      <c r="W10" t="s">
        <v>553</v>
      </c>
      <c r="X10" t="s">
        <v>1087</v>
      </c>
      <c r="Y10" s="33" t="str">
        <f t="shared" si="0"/>
        <v>3</v>
      </c>
      <c r="Z10" s="33" t="str">
        <f>IF(T10="","",IF(AND(T10&lt;&gt;'Tabelas auxiliares'!$B$240,T10&lt;&gt;'Tabelas auxiliares'!$B$241),"FOLHA DE PESSOAL",IF(Y10='Tabelas auxiliares'!$A$241,"CUSTEIO",IF(Y10='Tabelas auxiliares'!$A$240,"INVESTIMENTO","ERRO - VERIFICAR"))))</f>
        <v>CUSTEIO</v>
      </c>
      <c r="AA10" s="26">
        <v>700</v>
      </c>
      <c r="AC10" s="26">
        <v>700</v>
      </c>
    </row>
    <row r="11" spans="1:33" x14ac:dyDescent="0.25">
      <c r="A11" t="s">
        <v>534</v>
      </c>
      <c r="B11" s="54" t="s">
        <v>207</v>
      </c>
      <c r="C11" s="54" t="s">
        <v>1033</v>
      </c>
      <c r="D11" t="s">
        <v>62</v>
      </c>
      <c r="E11" t="s">
        <v>105</v>
      </c>
      <c r="F11" s="33" t="str">
        <f>IFERROR(VLOOKUP(D11,'Tabelas auxiliares'!$A$3:$B$62,2,FALSE),"")</f>
        <v>PROAP - PNAES</v>
      </c>
      <c r="G11" s="33" t="str">
        <f>IFERROR(VLOOKUP($B11,'Tabelas auxiliares'!$A$66:$C$103,2,FALSE),"")</f>
        <v>ASSISTÊNCIA - SOCIAIS</v>
      </c>
      <c r="H11" s="33" t="str">
        <f>IFERROR(VLOOKUP($B11,'Tabelas auxiliares'!$A$66:$C$103,3,FALSE),"")</f>
        <v>AUXILIO MORADIA / AUXILIO CRECHE / AUXILIO TRANSPORTE / BOLSA PERMANENCIA / BOLSA AUXILIO ALIMENTACAO AOS ESTUDANTES DE GRADUACAO / MONITORIA DE AÇÕES AFIRMATIVAS</v>
      </c>
      <c r="I11" t="s">
        <v>1088</v>
      </c>
      <c r="J11" t="s">
        <v>1084</v>
      </c>
      <c r="K11" t="s">
        <v>1089</v>
      </c>
      <c r="L11" t="s">
        <v>1086</v>
      </c>
      <c r="M11" t="s">
        <v>545</v>
      </c>
      <c r="N11" t="s">
        <v>546</v>
      </c>
      <c r="O11" t="s">
        <v>547</v>
      </c>
      <c r="P11" t="s">
        <v>548</v>
      </c>
      <c r="Q11" t="s">
        <v>549</v>
      </c>
      <c r="R11" t="s">
        <v>545</v>
      </c>
      <c r="S11" t="s">
        <v>550</v>
      </c>
      <c r="T11" t="s">
        <v>150</v>
      </c>
      <c r="U11" t="s">
        <v>551</v>
      </c>
      <c r="V11" t="s">
        <v>552</v>
      </c>
      <c r="W11" t="s">
        <v>553</v>
      </c>
      <c r="X11" t="s">
        <v>1090</v>
      </c>
      <c r="Y11" s="33" t="str">
        <f t="shared" si="0"/>
        <v>3</v>
      </c>
      <c r="Z11" s="33" t="str">
        <f>IF(T11="","",IF(AND(T11&lt;&gt;'Tabelas auxiliares'!$B$240,T11&lt;&gt;'Tabelas auxiliares'!$B$241),"FOLHA DE PESSOAL",IF(Y11='Tabelas auxiliares'!$A$241,"CUSTEIO",IF(Y11='Tabelas auxiliares'!$A$240,"INVESTIMENTO","ERRO - VERIFICAR"))))</f>
        <v>CUSTEIO</v>
      </c>
      <c r="AA11" s="26">
        <v>28600</v>
      </c>
      <c r="AC11" s="26">
        <v>28600</v>
      </c>
    </row>
    <row r="12" spans="1:33" ht="14.45" customHeight="1" x14ac:dyDescent="0.25">
      <c r="A12" t="s">
        <v>534</v>
      </c>
      <c r="B12" s="54" t="s">
        <v>207</v>
      </c>
      <c r="C12" s="54" t="s">
        <v>1033</v>
      </c>
      <c r="D12" t="s">
        <v>62</v>
      </c>
      <c r="E12" t="s">
        <v>105</v>
      </c>
      <c r="F12" s="33" t="str">
        <f>IFERROR(VLOOKUP(D12,'Tabelas auxiliares'!$A$3:$B$62,2,FALSE),"")</f>
        <v>PROAP - PNAES</v>
      </c>
      <c r="G12" s="33" t="str">
        <f>IFERROR(VLOOKUP($B12,'Tabelas auxiliares'!$A$66:$C$103,2,FALSE),"")</f>
        <v>ASSISTÊNCIA - SOCIAIS</v>
      </c>
      <c r="H12" s="33" t="str">
        <f>IFERROR(VLOOKUP($B12,'Tabelas auxiliares'!$A$66:$C$103,3,FALSE),"")</f>
        <v>AUXILIO MORADIA / AUXILIO CRECHE / AUXILIO TRANSPORTE / BOLSA PERMANENCIA / BOLSA AUXILIO ALIMENTACAO AOS ESTUDANTES DE GRADUACAO / MONITORIA DE AÇÕES AFIRMATIVAS</v>
      </c>
      <c r="I12" t="s">
        <v>1091</v>
      </c>
      <c r="J12" t="s">
        <v>1092</v>
      </c>
      <c r="K12" t="s">
        <v>1093</v>
      </c>
      <c r="L12" t="s">
        <v>1094</v>
      </c>
      <c r="M12" t="s">
        <v>545</v>
      </c>
      <c r="N12" t="s">
        <v>546</v>
      </c>
      <c r="O12" t="s">
        <v>547</v>
      </c>
      <c r="P12" t="s">
        <v>548</v>
      </c>
      <c r="Q12" t="s">
        <v>549</v>
      </c>
      <c r="R12" t="s">
        <v>545</v>
      </c>
      <c r="S12" t="s">
        <v>550</v>
      </c>
      <c r="T12" t="s">
        <v>150</v>
      </c>
      <c r="U12" t="s">
        <v>551</v>
      </c>
      <c r="V12" t="s">
        <v>552</v>
      </c>
      <c r="W12" t="s">
        <v>553</v>
      </c>
      <c r="X12" t="s">
        <v>1095</v>
      </c>
      <c r="Y12" s="33" t="str">
        <f t="shared" si="0"/>
        <v>3</v>
      </c>
      <c r="Z12" s="33" t="str">
        <f>IF(T12="","",IF(AND(T12&lt;&gt;'Tabelas auxiliares'!$B$240,T12&lt;&gt;'Tabelas auxiliares'!$B$241),"FOLHA DE PESSOAL",IF(Y12='Tabelas auxiliares'!$A$241,"CUSTEIO",IF(Y12='Tabelas auxiliares'!$A$240,"INVESTIMENTO","ERRO - VERIFICAR"))))</f>
        <v>CUSTEIO</v>
      </c>
      <c r="AA12" s="26">
        <v>3150</v>
      </c>
      <c r="AC12" s="26">
        <v>3150</v>
      </c>
    </row>
    <row r="13" spans="1:33" ht="14.45" customHeight="1" x14ac:dyDescent="0.25">
      <c r="A13" t="s">
        <v>534</v>
      </c>
      <c r="B13" s="54" t="s">
        <v>207</v>
      </c>
      <c r="C13" s="54" t="s">
        <v>1033</v>
      </c>
      <c r="D13" t="s">
        <v>62</v>
      </c>
      <c r="E13" t="s">
        <v>105</v>
      </c>
      <c r="F13" s="33" t="str">
        <f>IFERROR(VLOOKUP(D13,'Tabelas auxiliares'!$A$3:$B$62,2,FALSE),"")</f>
        <v>PROAP - PNAES</v>
      </c>
      <c r="G13" s="33" t="str">
        <f>IFERROR(VLOOKUP($B13,'Tabelas auxiliares'!$A$66:$C$103,2,FALSE),"")</f>
        <v>ASSISTÊNCIA - SOCIAIS</v>
      </c>
      <c r="H13" s="33" t="str">
        <f>IFERROR(VLOOKUP($B13,'Tabelas auxiliares'!$A$66:$C$103,3,FALSE),"")</f>
        <v>AUXILIO MORADIA / AUXILIO CRECHE / AUXILIO TRANSPORTE / BOLSA PERMANENCIA / BOLSA AUXILIO ALIMENTACAO AOS ESTUDANTES DE GRADUACAO / MONITORIA DE AÇÕES AFIRMATIVAS</v>
      </c>
      <c r="I13" t="s">
        <v>1096</v>
      </c>
      <c r="J13" t="s">
        <v>1097</v>
      </c>
      <c r="K13" t="s">
        <v>1098</v>
      </c>
      <c r="L13" t="s">
        <v>1099</v>
      </c>
      <c r="M13" t="s">
        <v>545</v>
      </c>
      <c r="N13" t="s">
        <v>546</v>
      </c>
      <c r="O13" t="s">
        <v>547</v>
      </c>
      <c r="P13" t="s">
        <v>548</v>
      </c>
      <c r="Q13" t="s">
        <v>549</v>
      </c>
      <c r="R13" t="s">
        <v>545</v>
      </c>
      <c r="S13" t="s">
        <v>550</v>
      </c>
      <c r="T13" t="s">
        <v>150</v>
      </c>
      <c r="U13" t="s">
        <v>551</v>
      </c>
      <c r="V13" t="s">
        <v>552</v>
      </c>
      <c r="W13" t="s">
        <v>553</v>
      </c>
      <c r="X13" t="s">
        <v>1100</v>
      </c>
      <c r="Y13" s="33" t="str">
        <f t="shared" si="0"/>
        <v>3</v>
      </c>
      <c r="Z13" s="33" t="str">
        <f>IF(T13="","",IF(AND(T13&lt;&gt;'Tabelas auxiliares'!$B$240,T13&lt;&gt;'Tabelas auxiliares'!$B$241),"FOLHA DE PESSOAL",IF(Y13='Tabelas auxiliares'!$A$241,"CUSTEIO",IF(Y13='Tabelas auxiliares'!$A$240,"INVESTIMENTO","ERRO - VERIFICAR"))))</f>
        <v>CUSTEIO</v>
      </c>
      <c r="AA13" s="26">
        <v>413700</v>
      </c>
      <c r="AC13">
        <v>413700</v>
      </c>
      <c r="AE13" s="26"/>
    </row>
    <row r="14" spans="1:33" ht="14.45" customHeight="1" x14ac:dyDescent="0.25">
      <c r="A14" t="s">
        <v>534</v>
      </c>
      <c r="B14" s="54" t="s">
        <v>207</v>
      </c>
      <c r="C14" s="54" t="s">
        <v>1033</v>
      </c>
      <c r="D14" t="s">
        <v>62</v>
      </c>
      <c r="E14" t="s">
        <v>105</v>
      </c>
      <c r="F14" s="33" t="str">
        <f>IFERROR(VLOOKUP(D14,'Tabelas auxiliares'!$A$3:$B$62,2,FALSE),"")</f>
        <v>PROAP - PNAES</v>
      </c>
      <c r="G14" s="33" t="str">
        <f>IFERROR(VLOOKUP($B14,'Tabelas auxiliares'!$A$66:$C$103,2,FALSE),"")</f>
        <v>ASSISTÊNCIA - SOCIAIS</v>
      </c>
      <c r="H14" s="33" t="str">
        <f>IFERROR(VLOOKUP($B14,'Tabelas auxiliares'!$A$66:$C$103,3,FALSE),"")</f>
        <v>AUXILIO MORADIA / AUXILIO CRECHE / AUXILIO TRANSPORTE / BOLSA PERMANENCIA / BOLSA AUXILIO ALIMENTACAO AOS ESTUDANTES DE GRADUACAO / MONITORIA DE AÇÕES AFIRMATIVAS</v>
      </c>
      <c r="I14" t="s">
        <v>1101</v>
      </c>
      <c r="J14" t="s">
        <v>1102</v>
      </c>
      <c r="K14" t="s">
        <v>1103</v>
      </c>
      <c r="L14" t="s">
        <v>1104</v>
      </c>
      <c r="M14" t="s">
        <v>1105</v>
      </c>
      <c r="N14" t="s">
        <v>546</v>
      </c>
      <c r="O14" t="s">
        <v>1106</v>
      </c>
      <c r="P14" t="s">
        <v>1107</v>
      </c>
      <c r="Q14" t="s">
        <v>549</v>
      </c>
      <c r="R14" t="s">
        <v>545</v>
      </c>
      <c r="S14" t="s">
        <v>550</v>
      </c>
      <c r="T14" t="s">
        <v>150</v>
      </c>
      <c r="U14" t="s">
        <v>1108</v>
      </c>
      <c r="V14" t="s">
        <v>1109</v>
      </c>
      <c r="W14" t="s">
        <v>1110</v>
      </c>
      <c r="X14" t="s">
        <v>1111</v>
      </c>
      <c r="Y14" s="33" t="str">
        <f t="shared" si="0"/>
        <v>3</v>
      </c>
      <c r="Z14" s="33" t="str">
        <f>IF(T14="","",IF(AND(T14&lt;&gt;'Tabelas auxiliares'!$B$240,T14&lt;&gt;'Tabelas auxiliares'!$B$241),"FOLHA DE PESSOAL",IF(Y14='Tabelas auxiliares'!$A$241,"CUSTEIO",IF(Y14='Tabelas auxiliares'!$A$240,"INVESTIMENTO","ERRO - VERIFICAR"))))</f>
        <v>CUSTEIO</v>
      </c>
      <c r="AA14" s="26">
        <v>571.24</v>
      </c>
      <c r="AC14">
        <v>571.24</v>
      </c>
      <c r="AE14" s="26"/>
    </row>
    <row r="15" spans="1:33" x14ac:dyDescent="0.25">
      <c r="A15" t="s">
        <v>534</v>
      </c>
      <c r="B15" s="54" t="s">
        <v>207</v>
      </c>
      <c r="C15" s="54" t="s">
        <v>1033</v>
      </c>
      <c r="D15" t="s">
        <v>62</v>
      </c>
      <c r="E15" t="s">
        <v>105</v>
      </c>
      <c r="F15" s="33" t="str">
        <f>IFERROR(VLOOKUP(D15,'Tabelas auxiliares'!$A$3:$B$62,2,FALSE),"")</f>
        <v>PROAP - PNAES</v>
      </c>
      <c r="G15" s="33" t="str">
        <f>IFERROR(VLOOKUP($B15,'Tabelas auxiliares'!$A$66:$C$103,2,FALSE),"")</f>
        <v>ASSISTÊNCIA - SOCIAIS</v>
      </c>
      <c r="H15" s="33" t="str">
        <f>IFERROR(VLOOKUP($B15,'Tabelas auxiliares'!$A$66:$C$103,3,FALSE),"")</f>
        <v>AUXILIO MORADIA / AUXILIO CRECHE / AUXILIO TRANSPORTE / BOLSA PERMANENCIA / BOLSA AUXILIO ALIMENTACAO AOS ESTUDANTES DE GRADUACAO / MONITORIA DE AÇÕES AFIRMATIVAS</v>
      </c>
      <c r="I15" t="s">
        <v>1112</v>
      </c>
      <c r="J15" t="s">
        <v>1102</v>
      </c>
      <c r="K15" t="s">
        <v>1113</v>
      </c>
      <c r="L15" t="s">
        <v>1114</v>
      </c>
      <c r="M15" t="s">
        <v>1105</v>
      </c>
      <c r="N15" t="s">
        <v>546</v>
      </c>
      <c r="O15" t="s">
        <v>547</v>
      </c>
      <c r="P15" t="s">
        <v>548</v>
      </c>
      <c r="Q15" t="s">
        <v>549</v>
      </c>
      <c r="R15" t="s">
        <v>545</v>
      </c>
      <c r="S15" t="s">
        <v>550</v>
      </c>
      <c r="T15" t="s">
        <v>150</v>
      </c>
      <c r="U15" t="s">
        <v>551</v>
      </c>
      <c r="V15" t="s">
        <v>1109</v>
      </c>
      <c r="W15" t="s">
        <v>1110</v>
      </c>
      <c r="X15" t="s">
        <v>1115</v>
      </c>
      <c r="Y15" s="33" t="str">
        <f t="shared" si="0"/>
        <v>3</v>
      </c>
      <c r="Z15" s="33" t="str">
        <f>IF(T15="","",IF(AND(T15&lt;&gt;'Tabelas auxiliares'!$B$240,T15&lt;&gt;'Tabelas auxiliares'!$B$241),"FOLHA DE PESSOAL",IF(Y15='Tabelas auxiliares'!$A$241,"CUSTEIO",IF(Y15='Tabelas auxiliares'!$A$240,"INVESTIMENTO","ERRO - VERIFICAR"))))</f>
        <v>CUSTEIO</v>
      </c>
      <c r="AA15" s="26">
        <v>572.39</v>
      </c>
      <c r="AC15">
        <v>572.39</v>
      </c>
      <c r="AE15" s="26"/>
    </row>
    <row r="16" spans="1:33" ht="14.45" customHeight="1" x14ac:dyDescent="0.25">
      <c r="A16" t="s">
        <v>534</v>
      </c>
      <c r="B16" s="54" t="s">
        <v>207</v>
      </c>
      <c r="C16" s="54" t="s">
        <v>1033</v>
      </c>
      <c r="D16" t="s">
        <v>62</v>
      </c>
      <c r="E16" t="s">
        <v>105</v>
      </c>
      <c r="F16" s="33" t="str">
        <f>IFERROR(VLOOKUP(D16,'Tabelas auxiliares'!$A$3:$B$62,2,FALSE),"")</f>
        <v>PROAP - PNAES</v>
      </c>
      <c r="G16" s="33" t="str">
        <f>IFERROR(VLOOKUP($B16,'Tabelas auxiliares'!$A$66:$C$103,2,FALSE),"")</f>
        <v>ASSISTÊNCIA - SOCIAIS</v>
      </c>
      <c r="H16" s="33" t="str">
        <f>IFERROR(VLOOKUP($B16,'Tabelas auxiliares'!$A$66:$C$103,3,FALSE),"")</f>
        <v>AUXILIO MORADIA / AUXILIO CRECHE / AUXILIO TRANSPORTE / BOLSA PERMANENCIA / BOLSA AUXILIO ALIMENTACAO AOS ESTUDANTES DE GRADUACAO / MONITORIA DE AÇÕES AFIRMATIVAS</v>
      </c>
      <c r="I16" t="s">
        <v>1112</v>
      </c>
      <c r="J16" t="s">
        <v>1102</v>
      </c>
      <c r="K16" t="s">
        <v>1116</v>
      </c>
      <c r="L16" t="s">
        <v>1114</v>
      </c>
      <c r="M16" t="s">
        <v>1105</v>
      </c>
      <c r="N16" t="s">
        <v>546</v>
      </c>
      <c r="O16" t="s">
        <v>547</v>
      </c>
      <c r="P16" t="s">
        <v>548</v>
      </c>
      <c r="Q16" t="s">
        <v>549</v>
      </c>
      <c r="R16" t="s">
        <v>545</v>
      </c>
      <c r="S16" t="s">
        <v>550</v>
      </c>
      <c r="T16" t="s">
        <v>150</v>
      </c>
      <c r="U16" t="s">
        <v>551</v>
      </c>
      <c r="V16" t="s">
        <v>1109</v>
      </c>
      <c r="W16" t="s">
        <v>1110</v>
      </c>
      <c r="X16" t="s">
        <v>1117</v>
      </c>
      <c r="Y16" s="33" t="str">
        <f t="shared" si="0"/>
        <v>3</v>
      </c>
      <c r="Z16" s="33" t="str">
        <f>IF(T16="","",IF(AND(T16&lt;&gt;'Tabelas auxiliares'!$B$240,T16&lt;&gt;'Tabelas auxiliares'!$B$241),"FOLHA DE PESSOAL",IF(Y16='Tabelas auxiliares'!$A$241,"CUSTEIO",IF(Y16='Tabelas auxiliares'!$A$240,"INVESTIMENTO","ERRO - VERIFICAR"))))</f>
        <v>CUSTEIO</v>
      </c>
      <c r="AA16" s="26">
        <v>1779.05</v>
      </c>
      <c r="AC16">
        <v>1779.05</v>
      </c>
      <c r="AE16" s="26"/>
    </row>
    <row r="17" spans="1:31" ht="14.45" customHeight="1" x14ac:dyDescent="0.25">
      <c r="A17" t="s">
        <v>534</v>
      </c>
      <c r="B17" s="54" t="s">
        <v>207</v>
      </c>
      <c r="C17" s="54" t="s">
        <v>1033</v>
      </c>
      <c r="D17" t="s">
        <v>62</v>
      </c>
      <c r="E17" t="s">
        <v>105</v>
      </c>
      <c r="F17" s="33" t="str">
        <f>IFERROR(VLOOKUP(D17,'Tabelas auxiliares'!$A$3:$B$62,2,FALSE),"")</f>
        <v>PROAP - PNAES</v>
      </c>
      <c r="G17" s="33" t="str">
        <f>IFERROR(VLOOKUP($B17,'Tabelas auxiliares'!$A$66:$C$103,2,FALSE),"")</f>
        <v>ASSISTÊNCIA - SOCIAIS</v>
      </c>
      <c r="H17" s="33" t="str">
        <f>IFERROR(VLOOKUP($B17,'Tabelas auxiliares'!$A$66:$C$103,3,FALSE),"")</f>
        <v>AUXILIO MORADIA / AUXILIO CRECHE / AUXILIO TRANSPORTE / BOLSA PERMANENCIA / BOLSA AUXILIO ALIMENTACAO AOS ESTUDANTES DE GRADUACAO / MONITORIA DE AÇÕES AFIRMATIVAS</v>
      </c>
      <c r="I17" t="s">
        <v>1112</v>
      </c>
      <c r="J17" t="s">
        <v>1102</v>
      </c>
      <c r="K17" t="s">
        <v>1118</v>
      </c>
      <c r="L17" t="s">
        <v>1114</v>
      </c>
      <c r="M17" t="s">
        <v>1105</v>
      </c>
      <c r="N17" t="s">
        <v>546</v>
      </c>
      <c r="O17" t="s">
        <v>547</v>
      </c>
      <c r="P17" t="s">
        <v>548</v>
      </c>
      <c r="Q17" t="s">
        <v>549</v>
      </c>
      <c r="R17" t="s">
        <v>545</v>
      </c>
      <c r="S17" t="s">
        <v>550</v>
      </c>
      <c r="T17" t="s">
        <v>150</v>
      </c>
      <c r="U17" t="s">
        <v>551</v>
      </c>
      <c r="V17" t="s">
        <v>1109</v>
      </c>
      <c r="W17" t="s">
        <v>1110</v>
      </c>
      <c r="X17" t="s">
        <v>1119</v>
      </c>
      <c r="Y17" s="33" t="str">
        <f t="shared" si="0"/>
        <v>3</v>
      </c>
      <c r="Z17" s="33" t="str">
        <f>IF(T17="","",IF(AND(T17&lt;&gt;'Tabelas auxiliares'!$B$240,T17&lt;&gt;'Tabelas auxiliares'!$B$241),"FOLHA DE PESSOAL",IF(Y17='Tabelas auxiliares'!$A$241,"CUSTEIO",IF(Y17='Tabelas auxiliares'!$A$240,"INVESTIMENTO","ERRO - VERIFICAR"))))</f>
        <v>CUSTEIO</v>
      </c>
      <c r="AA17" s="26">
        <v>1531.53</v>
      </c>
      <c r="AC17">
        <v>1531.53</v>
      </c>
      <c r="AE17" s="26"/>
    </row>
    <row r="18" spans="1:31" ht="14.45" customHeight="1" x14ac:dyDescent="0.25">
      <c r="A18" t="s">
        <v>534</v>
      </c>
      <c r="B18" s="54" t="s">
        <v>207</v>
      </c>
      <c r="C18" s="54" t="s">
        <v>1033</v>
      </c>
      <c r="D18" t="s">
        <v>62</v>
      </c>
      <c r="E18" t="s">
        <v>105</v>
      </c>
      <c r="F18" s="33" t="str">
        <f>IFERROR(VLOOKUP(D18,'Tabelas auxiliares'!$A$3:$B$62,2,FALSE),"")</f>
        <v>PROAP - PNAES</v>
      </c>
      <c r="G18" s="33" t="str">
        <f>IFERROR(VLOOKUP($B18,'Tabelas auxiliares'!$A$66:$C$103,2,FALSE),"")</f>
        <v>ASSISTÊNCIA - SOCIAIS</v>
      </c>
      <c r="H18" s="33" t="str">
        <f>IFERROR(VLOOKUP($B18,'Tabelas auxiliares'!$A$66:$C$103,3,FALSE),"")</f>
        <v>AUXILIO MORADIA / AUXILIO CRECHE / AUXILIO TRANSPORTE / BOLSA PERMANENCIA / BOLSA AUXILIO ALIMENTACAO AOS ESTUDANTES DE GRADUACAO / MONITORIA DE AÇÕES AFIRMATIVAS</v>
      </c>
      <c r="I18" t="s">
        <v>1112</v>
      </c>
      <c r="J18" t="s">
        <v>1102</v>
      </c>
      <c r="K18" t="s">
        <v>1120</v>
      </c>
      <c r="L18" t="s">
        <v>1114</v>
      </c>
      <c r="M18" t="s">
        <v>1105</v>
      </c>
      <c r="N18" t="s">
        <v>546</v>
      </c>
      <c r="O18" t="s">
        <v>547</v>
      </c>
      <c r="P18" t="s">
        <v>548</v>
      </c>
      <c r="Q18" t="s">
        <v>549</v>
      </c>
      <c r="R18" t="s">
        <v>545</v>
      </c>
      <c r="S18" t="s">
        <v>550</v>
      </c>
      <c r="T18" t="s">
        <v>150</v>
      </c>
      <c r="U18" t="s">
        <v>551</v>
      </c>
      <c r="V18" t="s">
        <v>1109</v>
      </c>
      <c r="W18" t="s">
        <v>1110</v>
      </c>
      <c r="X18" t="s">
        <v>1121</v>
      </c>
      <c r="Y18" s="33" t="str">
        <f t="shared" si="0"/>
        <v>3</v>
      </c>
      <c r="Z18" s="33" t="str">
        <f>IF(T18="","",IF(AND(T18&lt;&gt;'Tabelas auxiliares'!$B$240,T18&lt;&gt;'Tabelas auxiliares'!$B$241),"FOLHA DE PESSOAL",IF(Y18='Tabelas auxiliares'!$A$241,"CUSTEIO",IF(Y18='Tabelas auxiliares'!$A$240,"INVESTIMENTO","ERRO - VERIFICAR"))))</f>
        <v>CUSTEIO</v>
      </c>
      <c r="AA18" s="26">
        <v>680.68</v>
      </c>
      <c r="AC18">
        <v>680.68</v>
      </c>
      <c r="AE18" s="26"/>
    </row>
    <row r="19" spans="1:31" ht="14.45" customHeight="1" x14ac:dyDescent="0.25">
      <c r="A19" t="s">
        <v>534</v>
      </c>
      <c r="B19" s="54" t="s">
        <v>207</v>
      </c>
      <c r="C19" s="54" t="s">
        <v>1033</v>
      </c>
      <c r="D19" t="s">
        <v>62</v>
      </c>
      <c r="E19" t="s">
        <v>105</v>
      </c>
      <c r="F19" s="33" t="str">
        <f>IFERROR(VLOOKUP(D19,'Tabelas auxiliares'!$A$3:$B$62,2,FALSE),"")</f>
        <v>PROAP - PNAES</v>
      </c>
      <c r="G19" s="33" t="str">
        <f>IFERROR(VLOOKUP($B19,'Tabelas auxiliares'!$A$66:$C$103,2,FALSE),"")</f>
        <v>ASSISTÊNCIA - SOCIAIS</v>
      </c>
      <c r="H19" s="33" t="str">
        <f>IFERROR(VLOOKUP($B19,'Tabelas auxiliares'!$A$66:$C$103,3,FALSE),"")</f>
        <v>AUXILIO MORADIA / AUXILIO CRECHE / AUXILIO TRANSPORTE / BOLSA PERMANENCIA / BOLSA AUXILIO ALIMENTACAO AOS ESTUDANTES DE GRADUACAO / MONITORIA DE AÇÕES AFIRMATIVAS</v>
      </c>
      <c r="I19" t="s">
        <v>1112</v>
      </c>
      <c r="J19" t="s">
        <v>1102</v>
      </c>
      <c r="K19" t="s">
        <v>1122</v>
      </c>
      <c r="L19" t="s">
        <v>1114</v>
      </c>
      <c r="M19" t="s">
        <v>1105</v>
      </c>
      <c r="N19" t="s">
        <v>546</v>
      </c>
      <c r="O19" t="s">
        <v>547</v>
      </c>
      <c r="P19" t="s">
        <v>548</v>
      </c>
      <c r="Q19" t="s">
        <v>549</v>
      </c>
      <c r="R19" t="s">
        <v>545</v>
      </c>
      <c r="S19" t="s">
        <v>550</v>
      </c>
      <c r="T19" t="s">
        <v>150</v>
      </c>
      <c r="U19" t="s">
        <v>551</v>
      </c>
      <c r="V19" t="s">
        <v>1109</v>
      </c>
      <c r="W19" t="s">
        <v>1110</v>
      </c>
      <c r="X19" t="s">
        <v>1123</v>
      </c>
      <c r="Y19" s="33" t="str">
        <f t="shared" si="0"/>
        <v>3</v>
      </c>
      <c r="Z19" s="33" t="str">
        <f>IF(T19="","",IF(AND(T19&lt;&gt;'Tabelas auxiliares'!$B$240,T19&lt;&gt;'Tabelas auxiliares'!$B$241),"FOLHA DE PESSOAL",IF(Y19='Tabelas auxiliares'!$A$241,"CUSTEIO",IF(Y19='Tabelas auxiliares'!$A$240,"INVESTIMENTO","ERRO - VERIFICAR"))))</f>
        <v>CUSTEIO</v>
      </c>
      <c r="AA19" s="26">
        <v>974.61</v>
      </c>
      <c r="AC19">
        <v>974.61</v>
      </c>
      <c r="AE19" s="26"/>
    </row>
    <row r="20" spans="1:31" ht="14.45" customHeight="1" x14ac:dyDescent="0.25">
      <c r="A20" t="s">
        <v>534</v>
      </c>
      <c r="B20" s="54" t="s">
        <v>207</v>
      </c>
      <c r="C20" s="54" t="s">
        <v>1033</v>
      </c>
      <c r="D20" t="s">
        <v>62</v>
      </c>
      <c r="E20" t="s">
        <v>105</v>
      </c>
      <c r="F20" s="33" t="str">
        <f>IFERROR(VLOOKUP(D20,'Tabelas auxiliares'!$A$3:$B$62,2,FALSE),"")</f>
        <v>PROAP - PNAES</v>
      </c>
      <c r="G20" s="33" t="str">
        <f>IFERROR(VLOOKUP($B20,'Tabelas auxiliares'!$A$66:$C$103,2,FALSE),"")</f>
        <v>ASSISTÊNCIA - SOCIAIS</v>
      </c>
      <c r="H20" s="33" t="str">
        <f>IFERROR(VLOOKUP($B20,'Tabelas auxiliares'!$A$66:$C$103,3,FALSE),"")</f>
        <v>AUXILIO MORADIA / AUXILIO CRECHE / AUXILIO TRANSPORTE / BOLSA PERMANENCIA / BOLSA AUXILIO ALIMENTACAO AOS ESTUDANTES DE GRADUACAO / MONITORIA DE AÇÕES AFIRMATIVAS</v>
      </c>
      <c r="I20" t="s">
        <v>1112</v>
      </c>
      <c r="J20" t="s">
        <v>1102</v>
      </c>
      <c r="K20" t="s">
        <v>1124</v>
      </c>
      <c r="L20" t="s">
        <v>1114</v>
      </c>
      <c r="M20" t="s">
        <v>1105</v>
      </c>
      <c r="N20" t="s">
        <v>546</v>
      </c>
      <c r="O20" t="s">
        <v>547</v>
      </c>
      <c r="P20" t="s">
        <v>548</v>
      </c>
      <c r="Q20" t="s">
        <v>549</v>
      </c>
      <c r="R20" t="s">
        <v>545</v>
      </c>
      <c r="S20" t="s">
        <v>550</v>
      </c>
      <c r="T20" t="s">
        <v>150</v>
      </c>
      <c r="U20" t="s">
        <v>551</v>
      </c>
      <c r="V20" t="s">
        <v>1109</v>
      </c>
      <c r="W20" t="s">
        <v>1110</v>
      </c>
      <c r="X20" t="s">
        <v>1125</v>
      </c>
      <c r="Y20" s="33" t="str">
        <f t="shared" si="0"/>
        <v>3</v>
      </c>
      <c r="Z20" s="33" t="str">
        <f>IF(T20="","",IF(AND(T20&lt;&gt;'Tabelas auxiliares'!$B$240,T20&lt;&gt;'Tabelas auxiliares'!$B$241),"FOLHA DE PESSOAL",IF(Y20='Tabelas auxiliares'!$A$241,"CUSTEIO",IF(Y20='Tabelas auxiliares'!$A$240,"INVESTIMENTO","ERRO - VERIFICAR"))))</f>
        <v>CUSTEIO</v>
      </c>
      <c r="AA20" s="26">
        <v>2490.67</v>
      </c>
      <c r="AC20">
        <v>2490.67</v>
      </c>
      <c r="AE20" s="26"/>
    </row>
    <row r="21" spans="1:31" ht="14.45" customHeight="1" x14ac:dyDescent="0.25">
      <c r="A21" t="s">
        <v>534</v>
      </c>
      <c r="B21" s="54" t="s">
        <v>207</v>
      </c>
      <c r="C21" s="54" t="s">
        <v>1033</v>
      </c>
      <c r="D21" t="s">
        <v>62</v>
      </c>
      <c r="E21" t="s">
        <v>105</v>
      </c>
      <c r="F21" s="33" t="str">
        <f>IFERROR(VLOOKUP(D21,'Tabelas auxiliares'!$A$3:$B$62,2,FALSE),"")</f>
        <v>PROAP - PNAES</v>
      </c>
      <c r="G21" s="33" t="str">
        <f>IFERROR(VLOOKUP($B21,'Tabelas auxiliares'!$A$66:$C$103,2,FALSE),"")</f>
        <v>ASSISTÊNCIA - SOCIAIS</v>
      </c>
      <c r="H21" s="33" t="str">
        <f>IFERROR(VLOOKUP($B21,'Tabelas auxiliares'!$A$66:$C$103,3,FALSE),"")</f>
        <v>AUXILIO MORADIA / AUXILIO CRECHE / AUXILIO TRANSPORTE / BOLSA PERMANENCIA / BOLSA AUXILIO ALIMENTACAO AOS ESTUDANTES DE GRADUACAO / MONITORIA DE AÇÕES AFIRMATIVAS</v>
      </c>
      <c r="I21" t="s">
        <v>1126</v>
      </c>
      <c r="J21" t="s">
        <v>1127</v>
      </c>
      <c r="K21" t="s">
        <v>1128</v>
      </c>
      <c r="L21" t="s">
        <v>1129</v>
      </c>
      <c r="M21" t="s">
        <v>545</v>
      </c>
      <c r="N21" t="s">
        <v>546</v>
      </c>
      <c r="O21" t="s">
        <v>1106</v>
      </c>
      <c r="P21" t="s">
        <v>1107</v>
      </c>
      <c r="Q21" t="s">
        <v>549</v>
      </c>
      <c r="R21" t="s">
        <v>545</v>
      </c>
      <c r="S21" t="s">
        <v>550</v>
      </c>
      <c r="T21" t="s">
        <v>150</v>
      </c>
      <c r="U21" t="s">
        <v>1108</v>
      </c>
      <c r="V21" t="s">
        <v>552</v>
      </c>
      <c r="W21" t="s">
        <v>553</v>
      </c>
      <c r="X21" t="s">
        <v>1130</v>
      </c>
      <c r="Y21" s="33" t="str">
        <f t="shared" si="0"/>
        <v>3</v>
      </c>
      <c r="Z21" s="33" t="str">
        <f>IF(T21="","",IF(AND(T21&lt;&gt;'Tabelas auxiliares'!$B$240,T21&lt;&gt;'Tabelas auxiliares'!$B$241),"FOLHA DE PESSOAL",IF(Y21='Tabelas auxiliares'!$A$241,"CUSTEIO",IF(Y21='Tabelas auxiliares'!$A$240,"INVESTIMENTO","ERRO - VERIFICAR"))))</f>
        <v>CUSTEIO</v>
      </c>
      <c r="AA21" s="26">
        <v>6744</v>
      </c>
      <c r="AC21">
        <v>6744</v>
      </c>
      <c r="AE21" s="26"/>
    </row>
    <row r="22" spans="1:31" ht="14.45" customHeight="1" x14ac:dyDescent="0.25">
      <c r="A22" t="s">
        <v>534</v>
      </c>
      <c r="B22" s="54" t="s">
        <v>207</v>
      </c>
      <c r="C22" s="54" t="s">
        <v>1033</v>
      </c>
      <c r="D22" t="s">
        <v>62</v>
      </c>
      <c r="E22" t="s">
        <v>105</v>
      </c>
      <c r="F22" s="33" t="str">
        <f>IFERROR(VLOOKUP(D22,'Tabelas auxiliares'!$A$3:$B$62,2,FALSE),"")</f>
        <v>PROAP - PNAES</v>
      </c>
      <c r="G22" s="33" t="str">
        <f>IFERROR(VLOOKUP($B22,'Tabelas auxiliares'!$A$66:$C$103,2,FALSE),"")</f>
        <v>ASSISTÊNCIA - SOCIAIS</v>
      </c>
      <c r="H22" s="33" t="str">
        <f>IFERROR(VLOOKUP($B22,'Tabelas auxiliares'!$A$66:$C$103,3,FALSE),"")</f>
        <v>AUXILIO MORADIA / AUXILIO CRECHE / AUXILIO TRANSPORTE / BOLSA PERMANENCIA / BOLSA AUXILIO ALIMENTACAO AOS ESTUDANTES DE GRADUACAO / MONITORIA DE AÇÕES AFIRMATIVAS</v>
      </c>
      <c r="I22" t="s">
        <v>1131</v>
      </c>
      <c r="J22" t="s">
        <v>1092</v>
      </c>
      <c r="K22" t="s">
        <v>1132</v>
      </c>
      <c r="L22" t="s">
        <v>1094</v>
      </c>
      <c r="M22" t="s">
        <v>545</v>
      </c>
      <c r="N22" t="s">
        <v>546</v>
      </c>
      <c r="O22" t="s">
        <v>1106</v>
      </c>
      <c r="P22" t="s">
        <v>1107</v>
      </c>
      <c r="Q22" t="s">
        <v>549</v>
      </c>
      <c r="R22" t="s">
        <v>545</v>
      </c>
      <c r="S22" t="s">
        <v>550</v>
      </c>
      <c r="T22" t="s">
        <v>150</v>
      </c>
      <c r="U22" t="s">
        <v>1108</v>
      </c>
      <c r="V22" t="s">
        <v>552</v>
      </c>
      <c r="W22" t="s">
        <v>553</v>
      </c>
      <c r="X22" t="s">
        <v>1133</v>
      </c>
      <c r="Y22" s="33" t="str">
        <f t="shared" si="0"/>
        <v>3</v>
      </c>
      <c r="Z22" s="33" t="str">
        <f>IF(T22="","",IF(AND(T22&lt;&gt;'Tabelas auxiliares'!$B$240,T22&lt;&gt;'Tabelas auxiliares'!$B$241),"FOLHA DE PESSOAL",IF(Y22='Tabelas auxiliares'!$A$241,"CUSTEIO",IF(Y22='Tabelas auxiliares'!$A$240,"INVESTIMENTO","ERRO - VERIFICAR"))))</f>
        <v>CUSTEIO</v>
      </c>
      <c r="AA22" s="26">
        <v>119175</v>
      </c>
      <c r="AC22">
        <v>119175</v>
      </c>
      <c r="AE22" s="26"/>
    </row>
    <row r="23" spans="1:31" ht="14.45" customHeight="1" x14ac:dyDescent="0.25">
      <c r="A23" t="s">
        <v>534</v>
      </c>
      <c r="B23" s="54" t="s">
        <v>207</v>
      </c>
      <c r="C23" s="54" t="s">
        <v>1033</v>
      </c>
      <c r="D23" t="s">
        <v>62</v>
      </c>
      <c r="E23" t="s">
        <v>105</v>
      </c>
      <c r="F23" s="33" t="str">
        <f>IFERROR(VLOOKUP(D23,'Tabelas auxiliares'!$A$3:$B$62,2,FALSE),"")</f>
        <v>PROAP - PNAES</v>
      </c>
      <c r="G23" s="33" t="str">
        <f>IFERROR(VLOOKUP($B23,'Tabelas auxiliares'!$A$66:$C$103,2,FALSE),"")</f>
        <v>ASSISTÊNCIA - SOCIAIS</v>
      </c>
      <c r="H23" s="33" t="str">
        <f>IFERROR(VLOOKUP($B23,'Tabelas auxiliares'!$A$66:$C$103,3,FALSE),"")</f>
        <v>AUXILIO MORADIA / AUXILIO CRECHE / AUXILIO TRANSPORTE / BOLSA PERMANENCIA / BOLSA AUXILIO ALIMENTACAO AOS ESTUDANTES DE GRADUACAO / MONITORIA DE AÇÕES AFIRMATIVAS</v>
      </c>
      <c r="I23" t="s">
        <v>1069</v>
      </c>
      <c r="J23" t="s">
        <v>1097</v>
      </c>
      <c r="K23" t="s">
        <v>1134</v>
      </c>
      <c r="L23" t="s">
        <v>1135</v>
      </c>
      <c r="M23" t="s">
        <v>545</v>
      </c>
      <c r="N23" t="s">
        <v>546</v>
      </c>
      <c r="O23" t="s">
        <v>1106</v>
      </c>
      <c r="P23" t="s">
        <v>1107</v>
      </c>
      <c r="Q23" t="s">
        <v>549</v>
      </c>
      <c r="R23" t="s">
        <v>545</v>
      </c>
      <c r="S23" t="s">
        <v>550</v>
      </c>
      <c r="T23" t="s">
        <v>150</v>
      </c>
      <c r="U23" t="s">
        <v>1108</v>
      </c>
      <c r="V23" t="s">
        <v>552</v>
      </c>
      <c r="W23" t="s">
        <v>553</v>
      </c>
      <c r="X23" t="s">
        <v>1136</v>
      </c>
      <c r="Y23" s="33" t="str">
        <f t="shared" si="0"/>
        <v>3</v>
      </c>
      <c r="Z23" s="33" t="str">
        <f>IF(T23="","",IF(AND(T23&lt;&gt;'Tabelas auxiliares'!$B$240,T23&lt;&gt;'Tabelas auxiliares'!$B$241),"FOLHA DE PESSOAL",IF(Y23='Tabelas auxiliares'!$A$241,"CUSTEIO",IF(Y23='Tabelas auxiliares'!$A$240,"INVESTIMENTO","ERRO - VERIFICAR"))))</f>
        <v>CUSTEIO</v>
      </c>
      <c r="AA23" s="26">
        <v>455700</v>
      </c>
      <c r="AC23">
        <v>455700</v>
      </c>
      <c r="AE23" s="26"/>
    </row>
    <row r="24" spans="1:31" ht="14.45" customHeight="1" x14ac:dyDescent="0.25">
      <c r="A24" t="s">
        <v>534</v>
      </c>
      <c r="B24" s="54" t="s">
        <v>207</v>
      </c>
      <c r="C24" s="54" t="s">
        <v>1033</v>
      </c>
      <c r="D24" t="s">
        <v>62</v>
      </c>
      <c r="E24" t="s">
        <v>105</v>
      </c>
      <c r="F24" s="33" t="str">
        <f>IFERROR(VLOOKUP(D24,'Tabelas auxiliares'!$A$3:$B$62,2,FALSE),"")</f>
        <v>PROAP - PNAES</v>
      </c>
      <c r="G24" s="33" t="str">
        <f>IFERROR(VLOOKUP($B24,'Tabelas auxiliares'!$A$66:$C$103,2,FALSE),"")</f>
        <v>ASSISTÊNCIA - SOCIAIS</v>
      </c>
      <c r="H24" s="33" t="str">
        <f>IFERROR(VLOOKUP($B24,'Tabelas auxiliares'!$A$66:$C$103,3,FALSE),"")</f>
        <v>AUXILIO MORADIA / AUXILIO CRECHE / AUXILIO TRANSPORTE / BOLSA PERMANENCIA / BOLSA AUXILIO ALIMENTACAO AOS ESTUDANTES DE GRADUACAO / MONITORIA DE AÇÕES AFIRMATIVAS</v>
      </c>
      <c r="I24" t="s">
        <v>1055</v>
      </c>
      <c r="J24" t="s">
        <v>1137</v>
      </c>
      <c r="K24" t="s">
        <v>1138</v>
      </c>
      <c r="L24" t="s">
        <v>1139</v>
      </c>
      <c r="M24" t="s">
        <v>1105</v>
      </c>
      <c r="N24" t="s">
        <v>546</v>
      </c>
      <c r="O24" t="s">
        <v>1106</v>
      </c>
      <c r="P24" t="s">
        <v>1107</v>
      </c>
      <c r="Q24" t="s">
        <v>549</v>
      </c>
      <c r="R24" t="s">
        <v>545</v>
      </c>
      <c r="S24" t="s">
        <v>550</v>
      </c>
      <c r="T24" t="s">
        <v>150</v>
      </c>
      <c r="U24" t="s">
        <v>1108</v>
      </c>
      <c r="V24" t="s">
        <v>1109</v>
      </c>
      <c r="W24" t="s">
        <v>1110</v>
      </c>
      <c r="X24" t="s">
        <v>1140</v>
      </c>
      <c r="Y24" s="33" t="str">
        <f t="shared" si="0"/>
        <v>3</v>
      </c>
      <c r="Z24" s="33" t="str">
        <f>IF(T24="","",IF(AND(T24&lt;&gt;'Tabelas auxiliares'!$B$240,T24&lt;&gt;'Tabelas auxiliares'!$B$241),"FOLHA DE PESSOAL",IF(Y24='Tabelas auxiliares'!$A$241,"CUSTEIO",IF(Y24='Tabelas auxiliares'!$A$240,"INVESTIMENTO","ERRO - VERIFICAR"))))</f>
        <v>CUSTEIO</v>
      </c>
      <c r="AA24" s="26">
        <v>52018.8</v>
      </c>
      <c r="AC24">
        <v>52018.8</v>
      </c>
      <c r="AE24" s="26"/>
    </row>
    <row r="25" spans="1:31" x14ac:dyDescent="0.25">
      <c r="A25" t="s">
        <v>534</v>
      </c>
      <c r="B25" s="54" t="s">
        <v>207</v>
      </c>
      <c r="C25" s="54" t="s">
        <v>1033</v>
      </c>
      <c r="D25" t="s">
        <v>62</v>
      </c>
      <c r="E25" t="s">
        <v>105</v>
      </c>
      <c r="F25" s="33" t="str">
        <f>IFERROR(VLOOKUP(D25,'Tabelas auxiliares'!$A$3:$B$62,2,FALSE),"")</f>
        <v>PROAP - PNAES</v>
      </c>
      <c r="G25" s="33" t="str">
        <f>IFERROR(VLOOKUP($B25,'Tabelas auxiliares'!$A$66:$C$103,2,FALSE),"")</f>
        <v>ASSISTÊNCIA - SOCIAIS</v>
      </c>
      <c r="H25" s="33" t="str">
        <f>IFERROR(VLOOKUP($B25,'Tabelas auxiliares'!$A$66:$C$103,3,FALSE),"")</f>
        <v>AUXILIO MORADIA / AUXILIO CRECHE / AUXILIO TRANSPORTE / BOLSA PERMANENCIA / BOLSA AUXILIO ALIMENTACAO AOS ESTUDANTES DE GRADUACAO / MONITORIA DE AÇÕES AFIRMATIVAS</v>
      </c>
      <c r="I25" t="s">
        <v>1055</v>
      </c>
      <c r="J25" t="s">
        <v>1137</v>
      </c>
      <c r="K25" t="s">
        <v>1141</v>
      </c>
      <c r="L25" t="s">
        <v>1142</v>
      </c>
      <c r="M25" t="s">
        <v>1105</v>
      </c>
      <c r="N25" t="s">
        <v>546</v>
      </c>
      <c r="O25" t="s">
        <v>1106</v>
      </c>
      <c r="P25" t="s">
        <v>1107</v>
      </c>
      <c r="Q25" t="s">
        <v>549</v>
      </c>
      <c r="R25" t="s">
        <v>545</v>
      </c>
      <c r="S25" t="s">
        <v>550</v>
      </c>
      <c r="T25" t="s">
        <v>150</v>
      </c>
      <c r="U25" t="s">
        <v>1108</v>
      </c>
      <c r="V25" t="s">
        <v>1109</v>
      </c>
      <c r="W25" t="s">
        <v>1110</v>
      </c>
      <c r="X25" t="s">
        <v>1143</v>
      </c>
      <c r="Y25" s="33" t="str">
        <f t="shared" si="0"/>
        <v>3</v>
      </c>
      <c r="Z25" s="33" t="str">
        <f>IF(T25="","",IF(AND(T25&lt;&gt;'Tabelas auxiliares'!$B$240,T25&lt;&gt;'Tabelas auxiliares'!$B$241),"FOLHA DE PESSOAL",IF(Y25='Tabelas auxiliares'!$A$241,"CUSTEIO",IF(Y25='Tabelas auxiliares'!$A$240,"INVESTIMENTO","ERRO - VERIFICAR"))))</f>
        <v>CUSTEIO</v>
      </c>
      <c r="AA25" s="26">
        <v>75522.789999999994</v>
      </c>
      <c r="AC25">
        <v>75522.789999999994</v>
      </c>
      <c r="AE25" s="26"/>
    </row>
    <row r="26" spans="1:31" x14ac:dyDescent="0.25">
      <c r="A26" t="s">
        <v>534</v>
      </c>
      <c r="B26" s="54" t="s">
        <v>209</v>
      </c>
      <c r="C26" s="54" t="s">
        <v>535</v>
      </c>
      <c r="D26" t="s">
        <v>8</v>
      </c>
      <c r="E26" t="s">
        <v>105</v>
      </c>
      <c r="F26" s="33" t="str">
        <f>IFERROR(VLOOKUP(D26,'Tabelas auxiliares'!$A$3:$B$62,2,FALSE),"")</f>
        <v>PROPES - PRÓ-REITORIA DE PESQUISA / CEM</v>
      </c>
      <c r="G26" s="33" t="str">
        <f>IFERROR(VLOOKUP($B26,'Tabelas auxiliares'!$A$66:$C$103,2,FALSE),"")</f>
        <v>ASSISTÊNCIA - PESQUISA</v>
      </c>
      <c r="H26" s="33" t="str">
        <f>IFERROR(VLOOKUP($B26,'Tabelas auxiliares'!$A$66:$C$103,3,FALSE),"")</f>
        <v>BOLSAS DE INICIACAO CIENTIFICA / AUXILIO PARA EVENTOS ESTUDANTIS PESQUISA / AUXILIO PARA PARTICIPAÇÃO DE DOCENTES EM EVENTOS DE DIVULGAÇÃO CIENTIFICA E TECNOLÓGICA</v>
      </c>
      <c r="I26" t="s">
        <v>1144</v>
      </c>
      <c r="J26" t="s">
        <v>1145</v>
      </c>
      <c r="K26" t="s">
        <v>1146</v>
      </c>
      <c r="L26" t="s">
        <v>1147</v>
      </c>
      <c r="M26" t="s">
        <v>545</v>
      </c>
      <c r="N26" t="s">
        <v>569</v>
      </c>
      <c r="O26" t="s">
        <v>570</v>
      </c>
      <c r="P26" t="s">
        <v>571</v>
      </c>
      <c r="Q26" t="s">
        <v>549</v>
      </c>
      <c r="R26" t="s">
        <v>545</v>
      </c>
      <c r="S26" t="s">
        <v>1148</v>
      </c>
      <c r="T26" t="s">
        <v>150</v>
      </c>
      <c r="U26" t="s">
        <v>1149</v>
      </c>
      <c r="V26" t="s">
        <v>552</v>
      </c>
      <c r="W26" t="s">
        <v>553</v>
      </c>
      <c r="X26" t="s">
        <v>1150</v>
      </c>
      <c r="Y26" s="33" t="str">
        <f t="shared" si="0"/>
        <v>3</v>
      </c>
      <c r="Z26" s="33" t="str">
        <f>IF(T26="","",IF(AND(T26&lt;&gt;'Tabelas auxiliares'!$B$240,T26&lt;&gt;'Tabelas auxiliares'!$B$241),"FOLHA DE PESSOAL",IF(Y26='Tabelas auxiliares'!$A$241,"CUSTEIO",IF(Y26='Tabelas auxiliares'!$A$240,"INVESTIMENTO","ERRO - VERIFICAR"))))</f>
        <v>CUSTEIO</v>
      </c>
      <c r="AA26" s="26">
        <v>2100</v>
      </c>
      <c r="AC26">
        <v>2100</v>
      </c>
      <c r="AE26" s="26"/>
    </row>
    <row r="27" spans="1:31" ht="14.45" customHeight="1" x14ac:dyDescent="0.25">
      <c r="A27" t="s">
        <v>534</v>
      </c>
      <c r="B27" s="54" t="s">
        <v>209</v>
      </c>
      <c r="C27" s="54" t="s">
        <v>535</v>
      </c>
      <c r="D27" t="s">
        <v>8</v>
      </c>
      <c r="E27" t="s">
        <v>105</v>
      </c>
      <c r="F27" s="33" t="str">
        <f>IFERROR(VLOOKUP(D27,'Tabelas auxiliares'!$A$3:$B$62,2,FALSE),"")</f>
        <v>PROPES - PRÓ-REITORIA DE PESQUISA / CEM</v>
      </c>
      <c r="G27" s="33" t="str">
        <f>IFERROR(VLOOKUP($B27,'Tabelas auxiliares'!$A$66:$C$103,2,FALSE),"")</f>
        <v>ASSISTÊNCIA - PESQUISA</v>
      </c>
      <c r="H27" s="33" t="str">
        <f>IFERROR(VLOOKUP($B27,'Tabelas auxiliares'!$A$66:$C$103,3,FALSE),"")</f>
        <v>BOLSAS DE INICIACAO CIENTIFICA / AUXILIO PARA EVENTOS ESTUDANTIS PESQUISA / AUXILIO PARA PARTICIPAÇÃO DE DOCENTES EM EVENTOS DE DIVULGAÇÃO CIENTIFICA E TECNOLÓGICA</v>
      </c>
      <c r="I27" t="s">
        <v>1151</v>
      </c>
      <c r="J27" t="s">
        <v>1152</v>
      </c>
      <c r="K27" t="s">
        <v>1153</v>
      </c>
      <c r="L27" t="s">
        <v>1154</v>
      </c>
      <c r="M27" t="s">
        <v>545</v>
      </c>
      <c r="N27" t="s">
        <v>559</v>
      </c>
      <c r="O27" t="s">
        <v>560</v>
      </c>
      <c r="P27" t="s">
        <v>561</v>
      </c>
      <c r="Q27" t="s">
        <v>549</v>
      </c>
      <c r="R27" t="s">
        <v>545</v>
      </c>
      <c r="S27" t="s">
        <v>550</v>
      </c>
      <c r="T27" t="s">
        <v>150</v>
      </c>
      <c r="U27" t="s">
        <v>562</v>
      </c>
      <c r="V27" t="s">
        <v>552</v>
      </c>
      <c r="W27" t="s">
        <v>553</v>
      </c>
      <c r="X27" t="s">
        <v>1155</v>
      </c>
      <c r="Y27" s="33" t="str">
        <f t="shared" si="0"/>
        <v>3</v>
      </c>
      <c r="Z27" s="33" t="str">
        <f>IF(T27="","",IF(AND(T27&lt;&gt;'Tabelas auxiliares'!$B$240,T27&lt;&gt;'Tabelas auxiliares'!$B$241),"FOLHA DE PESSOAL",IF(Y27='Tabelas auxiliares'!$A$241,"CUSTEIO",IF(Y27='Tabelas auxiliares'!$A$240,"INVESTIMENTO","ERRO - VERIFICAR"))))</f>
        <v>CUSTEIO</v>
      </c>
      <c r="AA27" s="26">
        <v>24500</v>
      </c>
      <c r="AC27">
        <v>24500</v>
      </c>
      <c r="AE27" s="26"/>
    </row>
    <row r="28" spans="1:31" ht="14.45" customHeight="1" x14ac:dyDescent="0.25">
      <c r="A28" t="s">
        <v>534</v>
      </c>
      <c r="B28" s="54" t="s">
        <v>209</v>
      </c>
      <c r="C28" s="54" t="s">
        <v>535</v>
      </c>
      <c r="D28" t="s">
        <v>8</v>
      </c>
      <c r="E28" t="s">
        <v>105</v>
      </c>
      <c r="F28" s="33" t="str">
        <f>IFERROR(VLOOKUP(D28,'Tabelas auxiliares'!$A$3:$B$62,2,FALSE),"")</f>
        <v>PROPES - PRÓ-REITORIA DE PESQUISA / CEM</v>
      </c>
      <c r="G28" s="33" t="str">
        <f>IFERROR(VLOOKUP($B28,'Tabelas auxiliares'!$A$66:$C$103,2,FALSE),"")</f>
        <v>ASSISTÊNCIA - PESQUISA</v>
      </c>
      <c r="H28" s="33" t="str">
        <f>IFERROR(VLOOKUP($B28,'Tabelas auxiliares'!$A$66:$C$103,3,FALSE),"")</f>
        <v>BOLSAS DE INICIACAO CIENTIFICA / AUXILIO PARA EVENTOS ESTUDANTIS PESQUISA / AUXILIO PARA PARTICIPAÇÃO DE DOCENTES EM EVENTOS DE DIVULGAÇÃO CIENTIFICA E TECNOLÓGICA</v>
      </c>
      <c r="I28" t="s">
        <v>1156</v>
      </c>
      <c r="J28" t="s">
        <v>1157</v>
      </c>
      <c r="K28" t="s">
        <v>1158</v>
      </c>
      <c r="L28" t="s">
        <v>1159</v>
      </c>
      <c r="M28" t="s">
        <v>545</v>
      </c>
      <c r="N28" t="s">
        <v>569</v>
      </c>
      <c r="O28" t="s">
        <v>570</v>
      </c>
      <c r="P28" t="s">
        <v>571</v>
      </c>
      <c r="Q28" t="s">
        <v>549</v>
      </c>
      <c r="R28" t="s">
        <v>545</v>
      </c>
      <c r="S28" t="s">
        <v>581</v>
      </c>
      <c r="T28" t="s">
        <v>150</v>
      </c>
      <c r="U28" t="s">
        <v>572</v>
      </c>
      <c r="V28" t="s">
        <v>552</v>
      </c>
      <c r="W28" t="s">
        <v>553</v>
      </c>
      <c r="X28" t="s">
        <v>1160</v>
      </c>
      <c r="Y28" s="33" t="str">
        <f t="shared" si="0"/>
        <v>3</v>
      </c>
      <c r="Z28" s="33" t="str">
        <f>IF(T28="","",IF(AND(T28&lt;&gt;'Tabelas auxiliares'!$B$240,T28&lt;&gt;'Tabelas auxiliares'!$B$241),"FOLHA DE PESSOAL",IF(Y28='Tabelas auxiliares'!$A$241,"CUSTEIO",IF(Y28='Tabelas auxiliares'!$A$240,"INVESTIMENTO","ERRO - VERIFICAR"))))</f>
        <v>CUSTEIO</v>
      </c>
      <c r="AA28" s="26">
        <v>9130.4</v>
      </c>
      <c r="AC28">
        <v>9130.4</v>
      </c>
      <c r="AE28" s="26"/>
    </row>
    <row r="29" spans="1:31" ht="14.45" customHeight="1" x14ac:dyDescent="0.25">
      <c r="A29" t="s">
        <v>534</v>
      </c>
      <c r="B29" s="54" t="s">
        <v>209</v>
      </c>
      <c r="C29" s="54" t="s">
        <v>535</v>
      </c>
      <c r="D29" t="s">
        <v>8</v>
      </c>
      <c r="E29" t="s">
        <v>105</v>
      </c>
      <c r="F29" s="33" t="str">
        <f>IFERROR(VLOOKUP(D29,'Tabelas auxiliares'!$A$3:$B$62,2,FALSE),"")</f>
        <v>PROPES - PRÓ-REITORIA DE PESQUISA / CEM</v>
      </c>
      <c r="G29" s="33" t="str">
        <f>IFERROR(VLOOKUP($B29,'Tabelas auxiliares'!$A$66:$C$103,2,FALSE),"")</f>
        <v>ASSISTÊNCIA - PESQUISA</v>
      </c>
      <c r="H29" s="33" t="str">
        <f>IFERROR(VLOOKUP($B29,'Tabelas auxiliares'!$A$66:$C$103,3,FALSE),"")</f>
        <v>BOLSAS DE INICIACAO CIENTIFICA / AUXILIO PARA EVENTOS ESTUDANTIS PESQUISA / AUXILIO PARA PARTICIPAÇÃO DE DOCENTES EM EVENTOS DE DIVULGAÇÃO CIENTIFICA E TECNOLÓGICA</v>
      </c>
      <c r="I29" t="s">
        <v>1161</v>
      </c>
      <c r="J29" t="s">
        <v>1162</v>
      </c>
      <c r="K29" t="s">
        <v>1163</v>
      </c>
      <c r="L29" t="s">
        <v>1164</v>
      </c>
      <c r="M29" t="s">
        <v>545</v>
      </c>
      <c r="N29" t="s">
        <v>569</v>
      </c>
      <c r="O29" t="s">
        <v>570</v>
      </c>
      <c r="P29" t="s">
        <v>571</v>
      </c>
      <c r="Q29" t="s">
        <v>549</v>
      </c>
      <c r="R29" t="s">
        <v>545</v>
      </c>
      <c r="S29" t="s">
        <v>550</v>
      </c>
      <c r="T29" t="s">
        <v>150</v>
      </c>
      <c r="U29" t="s">
        <v>572</v>
      </c>
      <c r="V29" t="s">
        <v>552</v>
      </c>
      <c r="W29" t="s">
        <v>553</v>
      </c>
      <c r="X29" t="s">
        <v>1165</v>
      </c>
      <c r="Y29" s="33" t="str">
        <f t="shared" si="0"/>
        <v>3</v>
      </c>
      <c r="Z29" s="33" t="str">
        <f>IF(T29="","",IF(AND(T29&lt;&gt;'Tabelas auxiliares'!$B$240,T29&lt;&gt;'Tabelas auxiliares'!$B$241),"FOLHA DE PESSOAL",IF(Y29='Tabelas auxiliares'!$A$241,"CUSTEIO",IF(Y29='Tabelas auxiliares'!$A$240,"INVESTIMENTO","ERRO - VERIFICAR"))))</f>
        <v>CUSTEIO</v>
      </c>
      <c r="AA29" s="26">
        <v>2400</v>
      </c>
      <c r="AC29">
        <v>2400</v>
      </c>
      <c r="AE29" s="26"/>
    </row>
    <row r="30" spans="1:31" ht="14.45" customHeight="1" x14ac:dyDescent="0.25">
      <c r="A30" t="s">
        <v>534</v>
      </c>
      <c r="B30" s="54" t="s">
        <v>209</v>
      </c>
      <c r="C30" s="54" t="s">
        <v>535</v>
      </c>
      <c r="D30" t="s">
        <v>8</v>
      </c>
      <c r="E30" t="s">
        <v>105</v>
      </c>
      <c r="F30" s="33" t="str">
        <f>IFERROR(VLOOKUP(D30,'Tabelas auxiliares'!$A$3:$B$62,2,FALSE),"")</f>
        <v>PROPES - PRÓ-REITORIA DE PESQUISA / CEM</v>
      </c>
      <c r="G30" s="33" t="str">
        <f>IFERROR(VLOOKUP($B30,'Tabelas auxiliares'!$A$66:$C$103,2,FALSE),"")</f>
        <v>ASSISTÊNCIA - PESQUISA</v>
      </c>
      <c r="H30" s="33" t="str">
        <f>IFERROR(VLOOKUP($B30,'Tabelas auxiliares'!$A$66:$C$103,3,FALSE),"")</f>
        <v>BOLSAS DE INICIACAO CIENTIFICA / AUXILIO PARA EVENTOS ESTUDANTIS PESQUISA / AUXILIO PARA PARTICIPAÇÃO DE DOCENTES EM EVENTOS DE DIVULGAÇÃO CIENTIFICA E TECNOLÓGICA</v>
      </c>
      <c r="I30" t="s">
        <v>1166</v>
      </c>
      <c r="J30" t="s">
        <v>1167</v>
      </c>
      <c r="K30" t="s">
        <v>1168</v>
      </c>
      <c r="L30" t="s">
        <v>1169</v>
      </c>
      <c r="M30" t="s">
        <v>545</v>
      </c>
      <c r="N30" t="s">
        <v>559</v>
      </c>
      <c r="O30" t="s">
        <v>570</v>
      </c>
      <c r="P30" t="s">
        <v>1170</v>
      </c>
      <c r="Q30" t="s">
        <v>549</v>
      </c>
      <c r="R30" t="s">
        <v>545</v>
      </c>
      <c r="S30" t="s">
        <v>550</v>
      </c>
      <c r="T30" t="s">
        <v>150</v>
      </c>
      <c r="U30" t="s">
        <v>1171</v>
      </c>
      <c r="V30" t="s">
        <v>552</v>
      </c>
      <c r="W30" t="s">
        <v>553</v>
      </c>
      <c r="X30" t="s">
        <v>1172</v>
      </c>
      <c r="Y30" s="33" t="str">
        <f t="shared" si="0"/>
        <v>3</v>
      </c>
      <c r="Z30" s="33" t="str">
        <f>IF(T30="","",IF(AND(T30&lt;&gt;'Tabelas auxiliares'!$B$240,T30&lt;&gt;'Tabelas auxiliares'!$B$241),"FOLHA DE PESSOAL",IF(Y30='Tabelas auxiliares'!$A$241,"CUSTEIO",IF(Y30='Tabelas auxiliares'!$A$240,"INVESTIMENTO","ERRO - VERIFICAR"))))</f>
        <v>CUSTEIO</v>
      </c>
      <c r="AA30" s="26">
        <v>1400</v>
      </c>
      <c r="AD30">
        <v>1400</v>
      </c>
      <c r="AE30" s="26"/>
    </row>
    <row r="31" spans="1:31" ht="14.45" customHeight="1" x14ac:dyDescent="0.25">
      <c r="A31" t="s">
        <v>534</v>
      </c>
      <c r="B31" s="54" t="s">
        <v>209</v>
      </c>
      <c r="C31" s="54" t="s">
        <v>535</v>
      </c>
      <c r="D31" t="s">
        <v>8</v>
      </c>
      <c r="E31" t="s">
        <v>105</v>
      </c>
      <c r="F31" s="33" t="str">
        <f>IFERROR(VLOOKUP(D31,'Tabelas auxiliares'!$A$3:$B$62,2,FALSE),"")</f>
        <v>PROPES - PRÓ-REITORIA DE PESQUISA / CEM</v>
      </c>
      <c r="G31" s="33" t="str">
        <f>IFERROR(VLOOKUP($B31,'Tabelas auxiliares'!$A$66:$C$103,2,FALSE),"")</f>
        <v>ASSISTÊNCIA - PESQUISA</v>
      </c>
      <c r="H31" s="33" t="str">
        <f>IFERROR(VLOOKUP($B31,'Tabelas auxiliares'!$A$66:$C$103,3,FALSE),"")</f>
        <v>BOLSAS DE INICIACAO CIENTIFICA / AUXILIO PARA EVENTOS ESTUDANTIS PESQUISA / AUXILIO PARA PARTICIPAÇÃO DE DOCENTES EM EVENTOS DE DIVULGAÇÃO CIENTIFICA E TECNOLÓGICA</v>
      </c>
      <c r="I31" t="s">
        <v>1166</v>
      </c>
      <c r="J31" t="s">
        <v>1173</v>
      </c>
      <c r="K31" t="s">
        <v>1174</v>
      </c>
      <c r="L31" t="s">
        <v>1175</v>
      </c>
      <c r="M31" t="s">
        <v>545</v>
      </c>
      <c r="N31" t="s">
        <v>559</v>
      </c>
      <c r="O31" t="s">
        <v>570</v>
      </c>
      <c r="P31" t="s">
        <v>1170</v>
      </c>
      <c r="Q31" t="s">
        <v>549</v>
      </c>
      <c r="R31" t="s">
        <v>545</v>
      </c>
      <c r="S31" t="s">
        <v>550</v>
      </c>
      <c r="T31" t="s">
        <v>150</v>
      </c>
      <c r="U31" t="s">
        <v>1171</v>
      </c>
      <c r="V31" t="s">
        <v>552</v>
      </c>
      <c r="W31" t="s">
        <v>553</v>
      </c>
      <c r="X31" t="s">
        <v>1176</v>
      </c>
      <c r="Y31" s="33" t="str">
        <f t="shared" si="0"/>
        <v>3</v>
      </c>
      <c r="Z31" s="33" t="str">
        <f>IF(T31="","",IF(AND(T31&lt;&gt;'Tabelas auxiliares'!$B$240,T31&lt;&gt;'Tabelas auxiliares'!$B$241),"FOLHA DE PESSOAL",IF(Y31='Tabelas auxiliares'!$A$241,"CUSTEIO",IF(Y31='Tabelas auxiliares'!$A$240,"INVESTIMENTO","ERRO - VERIFICAR"))))</f>
        <v>CUSTEIO</v>
      </c>
      <c r="AA31" s="26">
        <v>18600</v>
      </c>
      <c r="AC31">
        <v>18600</v>
      </c>
      <c r="AE31" s="26"/>
    </row>
    <row r="32" spans="1:31" ht="14.45" customHeight="1" x14ac:dyDescent="0.25">
      <c r="A32" t="s">
        <v>534</v>
      </c>
      <c r="B32" s="54" t="s">
        <v>209</v>
      </c>
      <c r="C32" s="54" t="s">
        <v>535</v>
      </c>
      <c r="D32" t="s">
        <v>8</v>
      </c>
      <c r="E32" t="s">
        <v>105</v>
      </c>
      <c r="F32" s="33" t="str">
        <f>IFERROR(VLOOKUP(D32,'Tabelas auxiliares'!$A$3:$B$62,2,FALSE),"")</f>
        <v>PROPES - PRÓ-REITORIA DE PESQUISA / CEM</v>
      </c>
      <c r="G32" s="33" t="str">
        <f>IFERROR(VLOOKUP($B32,'Tabelas auxiliares'!$A$66:$C$103,2,FALSE),"")</f>
        <v>ASSISTÊNCIA - PESQUISA</v>
      </c>
      <c r="H32" s="33" t="str">
        <f>IFERROR(VLOOKUP($B32,'Tabelas auxiliares'!$A$66:$C$103,3,FALSE),"")</f>
        <v>BOLSAS DE INICIACAO CIENTIFICA / AUXILIO PARA EVENTOS ESTUDANTIS PESQUISA / AUXILIO PARA PARTICIPAÇÃO DE DOCENTES EM EVENTOS DE DIVULGAÇÃO CIENTIFICA E TECNOLÓGICA</v>
      </c>
      <c r="I32" t="s">
        <v>1166</v>
      </c>
      <c r="J32" t="s">
        <v>1177</v>
      </c>
      <c r="K32" t="s">
        <v>1178</v>
      </c>
      <c r="L32" t="s">
        <v>1179</v>
      </c>
      <c r="M32" t="s">
        <v>545</v>
      </c>
      <c r="N32" t="s">
        <v>559</v>
      </c>
      <c r="O32" t="s">
        <v>570</v>
      </c>
      <c r="P32" t="s">
        <v>1170</v>
      </c>
      <c r="Q32" t="s">
        <v>549</v>
      </c>
      <c r="R32" t="s">
        <v>545</v>
      </c>
      <c r="S32" t="s">
        <v>550</v>
      </c>
      <c r="T32" t="s">
        <v>150</v>
      </c>
      <c r="U32" t="s">
        <v>1171</v>
      </c>
      <c r="V32" t="s">
        <v>552</v>
      </c>
      <c r="W32" t="s">
        <v>553</v>
      </c>
      <c r="X32" t="s">
        <v>1180</v>
      </c>
      <c r="Y32" s="33" t="str">
        <f t="shared" si="0"/>
        <v>3</v>
      </c>
      <c r="Z32" s="33" t="str">
        <f>IF(T32="","",IF(AND(T32&lt;&gt;'Tabelas auxiliares'!$B$240,T32&lt;&gt;'Tabelas auxiliares'!$B$241),"FOLHA DE PESSOAL",IF(Y32='Tabelas auxiliares'!$A$241,"CUSTEIO",IF(Y32='Tabelas auxiliares'!$A$240,"INVESTIMENTO","ERRO - VERIFICAR"))))</f>
        <v>CUSTEIO</v>
      </c>
      <c r="AA32" s="26">
        <v>42700</v>
      </c>
      <c r="AC32">
        <v>700</v>
      </c>
      <c r="AD32">
        <v>42000</v>
      </c>
      <c r="AE32" s="26"/>
    </row>
    <row r="33" spans="1:31" ht="14.45" customHeight="1" x14ac:dyDescent="0.25">
      <c r="A33" t="s">
        <v>534</v>
      </c>
      <c r="B33" s="54" t="s">
        <v>209</v>
      </c>
      <c r="C33" s="54" t="s">
        <v>535</v>
      </c>
      <c r="D33" t="s">
        <v>8</v>
      </c>
      <c r="E33" t="s">
        <v>105</v>
      </c>
      <c r="F33" s="33" t="str">
        <f>IFERROR(VLOOKUP(D33,'Tabelas auxiliares'!$A$3:$B$62,2,FALSE),"")</f>
        <v>PROPES - PRÓ-REITORIA DE PESQUISA / CEM</v>
      </c>
      <c r="G33" s="33" t="str">
        <f>IFERROR(VLOOKUP($B33,'Tabelas auxiliares'!$A$66:$C$103,2,FALSE),"")</f>
        <v>ASSISTÊNCIA - PESQUISA</v>
      </c>
      <c r="H33" s="33" t="str">
        <f>IFERROR(VLOOKUP($B33,'Tabelas auxiliares'!$A$66:$C$103,3,FALSE),"")</f>
        <v>BOLSAS DE INICIACAO CIENTIFICA / AUXILIO PARA EVENTOS ESTUDANTIS PESQUISA / AUXILIO PARA PARTICIPAÇÃO DE DOCENTES EM EVENTOS DE DIVULGAÇÃO CIENTIFICA E TECNOLÓGICA</v>
      </c>
      <c r="I33" t="s">
        <v>1181</v>
      </c>
      <c r="J33" t="s">
        <v>1173</v>
      </c>
      <c r="K33" t="s">
        <v>1182</v>
      </c>
      <c r="L33" t="s">
        <v>1175</v>
      </c>
      <c r="M33" t="s">
        <v>545</v>
      </c>
      <c r="N33" t="s">
        <v>569</v>
      </c>
      <c r="O33" t="s">
        <v>570</v>
      </c>
      <c r="P33" t="s">
        <v>571</v>
      </c>
      <c r="Q33" t="s">
        <v>549</v>
      </c>
      <c r="R33" t="s">
        <v>545</v>
      </c>
      <c r="S33" t="s">
        <v>581</v>
      </c>
      <c r="T33" t="s">
        <v>150</v>
      </c>
      <c r="U33" t="s">
        <v>572</v>
      </c>
      <c r="V33" t="s">
        <v>552</v>
      </c>
      <c r="W33" t="s">
        <v>553</v>
      </c>
      <c r="X33" t="s">
        <v>1183</v>
      </c>
      <c r="Y33" s="33" t="str">
        <f t="shared" si="0"/>
        <v>3</v>
      </c>
      <c r="Z33" s="33" t="str">
        <f>IF(T33="","",IF(AND(T33&lt;&gt;'Tabelas auxiliares'!$B$240,T33&lt;&gt;'Tabelas auxiliares'!$B$241),"FOLHA DE PESSOAL",IF(Y33='Tabelas auxiliares'!$A$241,"CUSTEIO",IF(Y33='Tabelas auxiliares'!$A$240,"INVESTIMENTO","ERRO - VERIFICAR"))))</f>
        <v>CUSTEIO</v>
      </c>
      <c r="AA33" s="26">
        <v>3600</v>
      </c>
      <c r="AD33">
        <v>3600</v>
      </c>
      <c r="AE33" s="26"/>
    </row>
    <row r="34" spans="1:31" ht="14.45" customHeight="1" x14ac:dyDescent="0.25">
      <c r="A34" t="s">
        <v>534</v>
      </c>
      <c r="B34" s="54" t="s">
        <v>209</v>
      </c>
      <c r="C34" s="54" t="s">
        <v>535</v>
      </c>
      <c r="D34" t="s">
        <v>8</v>
      </c>
      <c r="E34" t="s">
        <v>105</v>
      </c>
      <c r="F34" s="33" t="str">
        <f>IFERROR(VLOOKUP(D34,'Tabelas auxiliares'!$A$3:$B$62,2,FALSE),"")</f>
        <v>PROPES - PRÓ-REITORIA DE PESQUISA / CEM</v>
      </c>
      <c r="G34" s="33" t="str">
        <f>IFERROR(VLOOKUP($B34,'Tabelas auxiliares'!$A$66:$C$103,2,FALSE),"")</f>
        <v>ASSISTÊNCIA - PESQUISA</v>
      </c>
      <c r="H34" s="33" t="str">
        <f>IFERROR(VLOOKUP($B34,'Tabelas auxiliares'!$A$66:$C$103,3,FALSE),"")</f>
        <v>BOLSAS DE INICIACAO CIENTIFICA / AUXILIO PARA EVENTOS ESTUDANTIS PESQUISA / AUXILIO PARA PARTICIPAÇÃO DE DOCENTES EM EVENTOS DE DIVULGAÇÃO CIENTIFICA E TECNOLÓGICA</v>
      </c>
      <c r="I34" t="s">
        <v>1181</v>
      </c>
      <c r="J34" t="s">
        <v>1177</v>
      </c>
      <c r="K34" t="s">
        <v>1184</v>
      </c>
      <c r="L34" t="s">
        <v>1179</v>
      </c>
      <c r="M34" t="s">
        <v>545</v>
      </c>
      <c r="N34" t="s">
        <v>569</v>
      </c>
      <c r="O34" t="s">
        <v>570</v>
      </c>
      <c r="P34" t="s">
        <v>571</v>
      </c>
      <c r="Q34" t="s">
        <v>549</v>
      </c>
      <c r="R34" t="s">
        <v>545</v>
      </c>
      <c r="S34" t="s">
        <v>581</v>
      </c>
      <c r="T34" t="s">
        <v>150</v>
      </c>
      <c r="U34" t="s">
        <v>572</v>
      </c>
      <c r="V34" t="s">
        <v>552</v>
      </c>
      <c r="W34" t="s">
        <v>553</v>
      </c>
      <c r="X34" t="s">
        <v>1185</v>
      </c>
      <c r="Y34" s="33" t="str">
        <f t="shared" si="0"/>
        <v>3</v>
      </c>
      <c r="Z34" s="33" t="str">
        <f>IF(T34="","",IF(AND(T34&lt;&gt;'Tabelas auxiliares'!$B$240,T34&lt;&gt;'Tabelas auxiliares'!$B$241),"FOLHA DE PESSOAL",IF(Y34='Tabelas auxiliares'!$A$241,"CUSTEIO",IF(Y34='Tabelas auxiliares'!$A$240,"INVESTIMENTO","ERRO - VERIFICAR"))))</f>
        <v>CUSTEIO</v>
      </c>
      <c r="AA34" s="26">
        <v>1400</v>
      </c>
      <c r="AC34">
        <v>1400</v>
      </c>
      <c r="AE34" s="26"/>
    </row>
    <row r="35" spans="1:31" ht="14.45" customHeight="1" x14ac:dyDescent="0.25">
      <c r="A35" t="s">
        <v>534</v>
      </c>
      <c r="B35" s="54" t="s">
        <v>209</v>
      </c>
      <c r="C35" s="54" t="s">
        <v>535</v>
      </c>
      <c r="D35" t="s">
        <v>8</v>
      </c>
      <c r="E35" t="s">
        <v>105</v>
      </c>
      <c r="F35" s="33" t="str">
        <f>IFERROR(VLOOKUP(D35,'Tabelas auxiliares'!$A$3:$B$62,2,FALSE),"")</f>
        <v>PROPES - PRÓ-REITORIA DE PESQUISA / CEM</v>
      </c>
      <c r="G35" s="33" t="str">
        <f>IFERROR(VLOOKUP($B35,'Tabelas auxiliares'!$A$66:$C$103,2,FALSE),"")</f>
        <v>ASSISTÊNCIA - PESQUISA</v>
      </c>
      <c r="H35" s="33" t="str">
        <f>IFERROR(VLOOKUP($B35,'Tabelas auxiliares'!$A$66:$C$103,3,FALSE),"")</f>
        <v>BOLSAS DE INICIACAO CIENTIFICA / AUXILIO PARA EVENTOS ESTUDANTIS PESQUISA / AUXILIO PARA PARTICIPAÇÃO DE DOCENTES EM EVENTOS DE DIVULGAÇÃO CIENTIFICA E TECNOLÓGICA</v>
      </c>
      <c r="I35" t="s">
        <v>1181</v>
      </c>
      <c r="J35" t="s">
        <v>1177</v>
      </c>
      <c r="K35" t="s">
        <v>1186</v>
      </c>
      <c r="L35" t="s">
        <v>1179</v>
      </c>
      <c r="M35" t="s">
        <v>545</v>
      </c>
      <c r="N35" t="s">
        <v>569</v>
      </c>
      <c r="O35" t="s">
        <v>570</v>
      </c>
      <c r="P35" t="s">
        <v>571</v>
      </c>
      <c r="Q35" t="s">
        <v>549</v>
      </c>
      <c r="R35" t="s">
        <v>545</v>
      </c>
      <c r="S35" t="s">
        <v>1187</v>
      </c>
      <c r="T35" t="s">
        <v>150</v>
      </c>
      <c r="U35" t="s">
        <v>572</v>
      </c>
      <c r="V35" t="s">
        <v>552</v>
      </c>
      <c r="W35" t="s">
        <v>553</v>
      </c>
      <c r="X35" t="s">
        <v>1188</v>
      </c>
      <c r="Y35" s="33" t="str">
        <f t="shared" si="0"/>
        <v>3</v>
      </c>
      <c r="Z35" s="33" t="str">
        <f>IF(T35="","",IF(AND(T35&lt;&gt;'Tabelas auxiliares'!$B$240,T35&lt;&gt;'Tabelas auxiliares'!$B$241),"FOLHA DE PESSOAL",IF(Y35='Tabelas auxiliares'!$A$241,"CUSTEIO",IF(Y35='Tabelas auxiliares'!$A$240,"INVESTIMENTO","ERRO - VERIFICAR"))))</f>
        <v>CUSTEIO</v>
      </c>
      <c r="AA35" s="26">
        <v>40600</v>
      </c>
      <c r="AC35">
        <v>40600</v>
      </c>
      <c r="AE35" s="26"/>
    </row>
    <row r="36" spans="1:31" ht="14.45" customHeight="1" x14ac:dyDescent="0.25">
      <c r="A36" t="s">
        <v>534</v>
      </c>
      <c r="B36" s="54" t="s">
        <v>209</v>
      </c>
      <c r="C36" s="54" t="s">
        <v>535</v>
      </c>
      <c r="D36" t="s">
        <v>8</v>
      </c>
      <c r="E36" t="s">
        <v>105</v>
      </c>
      <c r="F36" s="33" t="str">
        <f>IFERROR(VLOOKUP(D36,'Tabelas auxiliares'!$A$3:$B$62,2,FALSE),"")</f>
        <v>PROPES - PRÓ-REITORIA DE PESQUISA / CEM</v>
      </c>
      <c r="G36" s="33" t="str">
        <f>IFERROR(VLOOKUP($B36,'Tabelas auxiliares'!$A$66:$C$103,2,FALSE),"")</f>
        <v>ASSISTÊNCIA - PESQUISA</v>
      </c>
      <c r="H36" s="33" t="str">
        <f>IFERROR(VLOOKUP($B36,'Tabelas auxiliares'!$A$66:$C$103,3,FALSE),"")</f>
        <v>BOLSAS DE INICIACAO CIENTIFICA / AUXILIO PARA EVENTOS ESTUDANTIS PESQUISA / AUXILIO PARA PARTICIPAÇÃO DE DOCENTES EM EVENTOS DE DIVULGAÇÃO CIENTIFICA E TECNOLÓGICA</v>
      </c>
      <c r="I36" t="s">
        <v>1189</v>
      </c>
      <c r="J36" t="s">
        <v>1162</v>
      </c>
      <c r="K36" t="s">
        <v>1190</v>
      </c>
      <c r="L36" t="s">
        <v>1164</v>
      </c>
      <c r="M36" t="s">
        <v>545</v>
      </c>
      <c r="N36" t="s">
        <v>569</v>
      </c>
      <c r="O36" t="s">
        <v>570</v>
      </c>
      <c r="P36" t="s">
        <v>571</v>
      </c>
      <c r="Q36" t="s">
        <v>549</v>
      </c>
      <c r="R36" t="s">
        <v>545</v>
      </c>
      <c r="S36" t="s">
        <v>1187</v>
      </c>
      <c r="T36" t="s">
        <v>150</v>
      </c>
      <c r="U36" t="s">
        <v>572</v>
      </c>
      <c r="V36" t="s">
        <v>552</v>
      </c>
      <c r="W36" t="s">
        <v>553</v>
      </c>
      <c r="X36" t="s">
        <v>1191</v>
      </c>
      <c r="Y36" s="33" t="str">
        <f t="shared" si="0"/>
        <v>3</v>
      </c>
      <c r="Z36" s="33" t="str">
        <f>IF(T36="","",IF(AND(T36&lt;&gt;'Tabelas auxiliares'!$B$240,T36&lt;&gt;'Tabelas auxiliares'!$B$241),"FOLHA DE PESSOAL",IF(Y36='Tabelas auxiliares'!$A$241,"CUSTEIO",IF(Y36='Tabelas auxiliares'!$A$240,"INVESTIMENTO","ERRO - VERIFICAR"))))</f>
        <v>CUSTEIO</v>
      </c>
      <c r="AA36" s="26">
        <v>800</v>
      </c>
      <c r="AC36" s="26"/>
      <c r="AD36">
        <v>800</v>
      </c>
    </row>
    <row r="37" spans="1:31" ht="14.45" customHeight="1" x14ac:dyDescent="0.25">
      <c r="A37" t="s">
        <v>534</v>
      </c>
      <c r="B37" s="54" t="s">
        <v>209</v>
      </c>
      <c r="C37" s="54" t="s">
        <v>535</v>
      </c>
      <c r="D37" t="s">
        <v>8</v>
      </c>
      <c r="E37" t="s">
        <v>105</v>
      </c>
      <c r="F37" s="33" t="str">
        <f>IFERROR(VLOOKUP(D37,'Tabelas auxiliares'!$A$3:$B$62,2,FALSE),"")</f>
        <v>PROPES - PRÓ-REITORIA DE PESQUISA / CEM</v>
      </c>
      <c r="G37" s="33" t="str">
        <f>IFERROR(VLOOKUP($B37,'Tabelas auxiliares'!$A$66:$C$103,2,FALSE),"")</f>
        <v>ASSISTÊNCIA - PESQUISA</v>
      </c>
      <c r="H37" s="33" t="str">
        <f>IFERROR(VLOOKUP($B37,'Tabelas auxiliares'!$A$66:$C$103,3,FALSE),"")</f>
        <v>BOLSAS DE INICIACAO CIENTIFICA / AUXILIO PARA EVENTOS ESTUDANTIS PESQUISA / AUXILIO PARA PARTICIPAÇÃO DE DOCENTES EM EVENTOS DE DIVULGAÇÃO CIENTIFICA E TECNOLÓGICA</v>
      </c>
      <c r="I37" t="s">
        <v>1189</v>
      </c>
      <c r="J37" t="s">
        <v>1162</v>
      </c>
      <c r="K37" t="s">
        <v>1192</v>
      </c>
      <c r="L37" t="s">
        <v>1164</v>
      </c>
      <c r="M37" t="s">
        <v>545</v>
      </c>
      <c r="N37" t="s">
        <v>569</v>
      </c>
      <c r="O37" t="s">
        <v>570</v>
      </c>
      <c r="P37" t="s">
        <v>571</v>
      </c>
      <c r="Q37" t="s">
        <v>549</v>
      </c>
      <c r="R37" t="s">
        <v>545</v>
      </c>
      <c r="S37" t="s">
        <v>581</v>
      </c>
      <c r="T37" t="s">
        <v>150</v>
      </c>
      <c r="U37" t="s">
        <v>572</v>
      </c>
      <c r="V37" t="s">
        <v>552</v>
      </c>
      <c r="W37" t="s">
        <v>553</v>
      </c>
      <c r="X37" t="s">
        <v>1193</v>
      </c>
      <c r="Y37" s="33" t="str">
        <f t="shared" si="0"/>
        <v>3</v>
      </c>
      <c r="Z37" s="33" t="str">
        <f>IF(T37="","",IF(AND(T37&lt;&gt;'Tabelas auxiliares'!$B$240,T37&lt;&gt;'Tabelas auxiliares'!$B$241),"FOLHA DE PESSOAL",IF(Y37='Tabelas auxiliares'!$A$241,"CUSTEIO",IF(Y37='Tabelas auxiliares'!$A$240,"INVESTIMENTO","ERRO - VERIFICAR"))))</f>
        <v>CUSTEIO</v>
      </c>
      <c r="AA37" s="26">
        <v>1600</v>
      </c>
      <c r="AC37" s="26"/>
      <c r="AD37">
        <v>1600</v>
      </c>
    </row>
    <row r="38" spans="1:31" ht="14.45" customHeight="1" x14ac:dyDescent="0.25">
      <c r="A38" t="s">
        <v>534</v>
      </c>
      <c r="B38" s="54" t="s">
        <v>209</v>
      </c>
      <c r="C38" s="54" t="s">
        <v>535</v>
      </c>
      <c r="D38" t="s">
        <v>8</v>
      </c>
      <c r="E38" t="s">
        <v>105</v>
      </c>
      <c r="F38" s="33" t="str">
        <f>IFERROR(VLOOKUP(D38,'Tabelas auxiliares'!$A$3:$B$62,2,FALSE),"")</f>
        <v>PROPES - PRÓ-REITORIA DE PESQUISA / CEM</v>
      </c>
      <c r="G38" s="33" t="str">
        <f>IFERROR(VLOOKUP($B38,'Tabelas auxiliares'!$A$66:$C$103,2,FALSE),"")</f>
        <v>ASSISTÊNCIA - PESQUISA</v>
      </c>
      <c r="H38" s="33" t="str">
        <f>IFERROR(VLOOKUP($B38,'Tabelas auxiliares'!$A$66:$C$103,3,FALSE),"")</f>
        <v>BOLSAS DE INICIACAO CIENTIFICA / AUXILIO PARA EVENTOS ESTUDANTIS PESQUISA / AUXILIO PARA PARTICIPAÇÃO DE DOCENTES EM EVENTOS DE DIVULGAÇÃO CIENTIFICA E TECNOLÓGICA</v>
      </c>
      <c r="I38" t="s">
        <v>1194</v>
      </c>
      <c r="J38" t="s">
        <v>1167</v>
      </c>
      <c r="K38" t="s">
        <v>1195</v>
      </c>
      <c r="L38" t="s">
        <v>1169</v>
      </c>
      <c r="M38" t="s">
        <v>545</v>
      </c>
      <c r="N38" t="s">
        <v>569</v>
      </c>
      <c r="O38" t="s">
        <v>570</v>
      </c>
      <c r="P38" t="s">
        <v>571</v>
      </c>
      <c r="Q38" t="s">
        <v>549</v>
      </c>
      <c r="R38" t="s">
        <v>545</v>
      </c>
      <c r="S38" t="s">
        <v>581</v>
      </c>
      <c r="T38" t="s">
        <v>150</v>
      </c>
      <c r="U38" t="s">
        <v>572</v>
      </c>
      <c r="V38" t="s">
        <v>552</v>
      </c>
      <c r="W38" t="s">
        <v>553</v>
      </c>
      <c r="X38" t="s">
        <v>1196</v>
      </c>
      <c r="Y38" s="33" t="str">
        <f t="shared" si="0"/>
        <v>3</v>
      </c>
      <c r="Z38" s="33" t="str">
        <f>IF(T38="","",IF(AND(T38&lt;&gt;'Tabelas auxiliares'!$B$240,T38&lt;&gt;'Tabelas auxiliares'!$B$241),"FOLHA DE PESSOAL",IF(Y38='Tabelas auxiliares'!$A$241,"CUSTEIO",IF(Y38='Tabelas auxiliares'!$A$240,"INVESTIMENTO","ERRO - VERIFICAR"))))</f>
        <v>CUSTEIO</v>
      </c>
      <c r="AA38" s="26">
        <v>61600</v>
      </c>
      <c r="AC38" s="26"/>
      <c r="AD38">
        <v>61600</v>
      </c>
    </row>
    <row r="39" spans="1:31" ht="14.45" customHeight="1" x14ac:dyDescent="0.25">
      <c r="A39" t="s">
        <v>534</v>
      </c>
      <c r="B39" s="54" t="s">
        <v>209</v>
      </c>
      <c r="C39" s="54" t="s">
        <v>535</v>
      </c>
      <c r="D39" t="s">
        <v>77</v>
      </c>
      <c r="E39" t="s">
        <v>105</v>
      </c>
      <c r="F39" s="33" t="str">
        <f>IFERROR(VLOOKUP(D39,'Tabelas auxiliares'!$A$3:$B$62,2,FALSE),"")</f>
        <v>AGÊNCIA DE INOVAÇÃO</v>
      </c>
      <c r="G39" s="33" t="str">
        <f>IFERROR(VLOOKUP($B39,'Tabelas auxiliares'!$A$66:$C$103,2,FALSE),"")</f>
        <v>ASSISTÊNCIA - PESQUISA</v>
      </c>
      <c r="H39" s="33" t="str">
        <f>IFERROR(VLOOKUP($B39,'Tabelas auxiliares'!$A$66:$C$103,3,FALSE),"")</f>
        <v>BOLSAS DE INICIACAO CIENTIFICA / AUXILIO PARA EVENTOS ESTUDANTIS PESQUISA / AUXILIO PARA PARTICIPAÇÃO DE DOCENTES EM EVENTOS DE DIVULGAÇÃO CIENTIFICA E TECNOLÓGICA</v>
      </c>
      <c r="I39" t="s">
        <v>1197</v>
      </c>
      <c r="J39" t="s">
        <v>1198</v>
      </c>
      <c r="K39" t="s">
        <v>1199</v>
      </c>
      <c r="L39" t="s">
        <v>1200</v>
      </c>
      <c r="M39" t="s">
        <v>545</v>
      </c>
      <c r="N39" t="s">
        <v>559</v>
      </c>
      <c r="O39" t="s">
        <v>560</v>
      </c>
      <c r="P39" t="s">
        <v>561</v>
      </c>
      <c r="Q39" t="s">
        <v>549</v>
      </c>
      <c r="R39" t="s">
        <v>545</v>
      </c>
      <c r="S39" t="s">
        <v>550</v>
      </c>
      <c r="T39" t="s">
        <v>150</v>
      </c>
      <c r="U39" t="s">
        <v>562</v>
      </c>
      <c r="V39" t="s">
        <v>552</v>
      </c>
      <c r="W39" t="s">
        <v>553</v>
      </c>
      <c r="X39" t="s">
        <v>1201</v>
      </c>
      <c r="Y39" s="33" t="str">
        <f t="shared" si="0"/>
        <v>3</v>
      </c>
      <c r="Z39" s="33" t="str">
        <f>IF(T39="","",IF(AND(T39&lt;&gt;'Tabelas auxiliares'!$B$240,T39&lt;&gt;'Tabelas auxiliares'!$B$241),"FOLHA DE PESSOAL",IF(Y39='Tabelas auxiliares'!$A$241,"CUSTEIO",IF(Y39='Tabelas auxiliares'!$A$240,"INVESTIMENTO","ERRO - VERIFICAR"))))</f>
        <v>CUSTEIO</v>
      </c>
      <c r="AA39" s="26">
        <v>8400</v>
      </c>
      <c r="AC39" s="26">
        <v>8400</v>
      </c>
    </row>
    <row r="40" spans="1:31" ht="14.45" customHeight="1" x14ac:dyDescent="0.25">
      <c r="A40" t="s">
        <v>534</v>
      </c>
      <c r="B40" s="54" t="s">
        <v>209</v>
      </c>
      <c r="C40" s="54" t="s">
        <v>535</v>
      </c>
      <c r="D40" t="s">
        <v>77</v>
      </c>
      <c r="E40" t="s">
        <v>105</v>
      </c>
      <c r="F40" s="33" t="str">
        <f>IFERROR(VLOOKUP(D40,'Tabelas auxiliares'!$A$3:$B$62,2,FALSE),"")</f>
        <v>AGÊNCIA DE INOVAÇÃO</v>
      </c>
      <c r="G40" s="33" t="str">
        <f>IFERROR(VLOOKUP($B40,'Tabelas auxiliares'!$A$66:$C$103,2,FALSE),"")</f>
        <v>ASSISTÊNCIA - PESQUISA</v>
      </c>
      <c r="H40" s="33" t="str">
        <f>IFERROR(VLOOKUP($B40,'Tabelas auxiliares'!$A$66:$C$103,3,FALSE),"")</f>
        <v>BOLSAS DE INICIACAO CIENTIFICA / AUXILIO PARA EVENTOS ESTUDANTIS PESQUISA / AUXILIO PARA PARTICIPAÇÃO DE DOCENTES EM EVENTOS DE DIVULGAÇÃO CIENTIFICA E TECNOLÓGICA</v>
      </c>
      <c r="I40" t="s">
        <v>1197</v>
      </c>
      <c r="J40" t="s">
        <v>1198</v>
      </c>
      <c r="K40" t="s">
        <v>1202</v>
      </c>
      <c r="L40" t="s">
        <v>1203</v>
      </c>
      <c r="M40" t="s">
        <v>545</v>
      </c>
      <c r="N40" t="s">
        <v>569</v>
      </c>
      <c r="O40" t="s">
        <v>570</v>
      </c>
      <c r="P40" t="s">
        <v>571</v>
      </c>
      <c r="Q40" t="s">
        <v>549</v>
      </c>
      <c r="R40" t="s">
        <v>545</v>
      </c>
      <c r="S40" t="s">
        <v>550</v>
      </c>
      <c r="T40" t="s">
        <v>150</v>
      </c>
      <c r="U40" t="s">
        <v>572</v>
      </c>
      <c r="V40" t="s">
        <v>552</v>
      </c>
      <c r="W40" t="s">
        <v>553</v>
      </c>
      <c r="X40" t="s">
        <v>1204</v>
      </c>
      <c r="Y40" s="33" t="str">
        <f t="shared" si="0"/>
        <v>3</v>
      </c>
      <c r="Z40" s="33" t="str">
        <f>IF(T40="","",IF(AND(T40&lt;&gt;'Tabelas auxiliares'!$B$240,T40&lt;&gt;'Tabelas auxiliares'!$B$241),"FOLHA DE PESSOAL",IF(Y40='Tabelas auxiliares'!$A$241,"CUSTEIO",IF(Y40='Tabelas auxiliares'!$A$240,"INVESTIMENTO","ERRO - VERIFICAR"))))</f>
        <v>CUSTEIO</v>
      </c>
      <c r="AA40" s="26">
        <v>14000</v>
      </c>
      <c r="AC40">
        <v>14000</v>
      </c>
      <c r="AE40" s="26"/>
    </row>
    <row r="41" spans="1:31" ht="14.45" customHeight="1" x14ac:dyDescent="0.25">
      <c r="A41" t="s">
        <v>534</v>
      </c>
      <c r="B41" s="54" t="s">
        <v>209</v>
      </c>
      <c r="C41" s="54" t="s">
        <v>535</v>
      </c>
      <c r="D41" t="s">
        <v>77</v>
      </c>
      <c r="E41" t="s">
        <v>105</v>
      </c>
      <c r="F41" s="33" t="str">
        <f>IFERROR(VLOOKUP(D41,'Tabelas auxiliares'!$A$3:$B$62,2,FALSE),"")</f>
        <v>AGÊNCIA DE INOVAÇÃO</v>
      </c>
      <c r="G41" s="33" t="str">
        <f>IFERROR(VLOOKUP($B41,'Tabelas auxiliares'!$A$66:$C$103,2,FALSE),"")</f>
        <v>ASSISTÊNCIA - PESQUISA</v>
      </c>
      <c r="H41" s="33" t="str">
        <f>IFERROR(VLOOKUP($B41,'Tabelas auxiliares'!$A$66:$C$103,3,FALSE),"")</f>
        <v>BOLSAS DE INICIACAO CIENTIFICA / AUXILIO PARA EVENTOS ESTUDANTIS PESQUISA / AUXILIO PARA PARTICIPAÇÃO DE DOCENTES EM EVENTOS DE DIVULGAÇÃO CIENTIFICA E TECNOLÓGICA</v>
      </c>
      <c r="I41" t="s">
        <v>1205</v>
      </c>
      <c r="J41" t="s">
        <v>1206</v>
      </c>
      <c r="K41" t="s">
        <v>1207</v>
      </c>
      <c r="L41" t="s">
        <v>1208</v>
      </c>
      <c r="M41" t="s">
        <v>545</v>
      </c>
      <c r="N41" t="s">
        <v>569</v>
      </c>
      <c r="O41" t="s">
        <v>570</v>
      </c>
      <c r="P41" t="s">
        <v>571</v>
      </c>
      <c r="Q41" t="s">
        <v>549</v>
      </c>
      <c r="R41" t="s">
        <v>545</v>
      </c>
      <c r="S41" t="s">
        <v>550</v>
      </c>
      <c r="T41" t="s">
        <v>150</v>
      </c>
      <c r="U41" t="s">
        <v>572</v>
      </c>
      <c r="V41" t="s">
        <v>552</v>
      </c>
      <c r="W41" t="s">
        <v>553</v>
      </c>
      <c r="X41" t="s">
        <v>1209</v>
      </c>
      <c r="Y41" s="33" t="str">
        <f t="shared" si="0"/>
        <v>3</v>
      </c>
      <c r="Z41" s="33" t="str">
        <f>IF(T41="","",IF(AND(T41&lt;&gt;'Tabelas auxiliares'!$B$240,T41&lt;&gt;'Tabelas auxiliares'!$B$241),"FOLHA DE PESSOAL",IF(Y41='Tabelas auxiliares'!$A$241,"CUSTEIO",IF(Y41='Tabelas auxiliares'!$A$240,"INVESTIMENTO","ERRO - VERIFICAR"))))</f>
        <v>CUSTEIO</v>
      </c>
      <c r="AA41" s="26">
        <v>7700</v>
      </c>
      <c r="AD41">
        <v>7700</v>
      </c>
      <c r="AE41" s="26"/>
    </row>
    <row r="42" spans="1:31" x14ac:dyDescent="0.25">
      <c r="A42" t="s">
        <v>534</v>
      </c>
      <c r="B42" s="54" t="s">
        <v>210</v>
      </c>
      <c r="C42" s="54" t="s">
        <v>1033</v>
      </c>
      <c r="D42" t="s">
        <v>62</v>
      </c>
      <c r="E42" t="s">
        <v>105</v>
      </c>
      <c r="F42" s="33" t="str">
        <f>IFERROR(VLOOKUP(D42,'Tabelas auxiliares'!$A$3:$B$62,2,FALSE),"")</f>
        <v>PROAP - PNAES</v>
      </c>
      <c r="G42" s="33" t="str">
        <f>IFERROR(VLOOKUP($B42,'Tabelas auxiliares'!$A$66:$C$103,2,FALSE),"")</f>
        <v>ASSISTÊNCIA - EXTENSÃO</v>
      </c>
      <c r="H42" s="33" t="str">
        <f>IFERROR(VLOOKUP($B42,'Tabelas auxiliares'!$A$66:$C$103,3,FALSE),"")</f>
        <v xml:space="preserve">BOLSAS DE EXTENSAO / TAXA DE INSCRICAO DE EVENTOS / AUXILIO PARA EVENTO </v>
      </c>
      <c r="I42" t="s">
        <v>1210</v>
      </c>
      <c r="J42" t="s">
        <v>1211</v>
      </c>
      <c r="K42" t="s">
        <v>1212</v>
      </c>
      <c r="L42" t="s">
        <v>1213</v>
      </c>
      <c r="M42" t="s">
        <v>545</v>
      </c>
      <c r="N42" t="s">
        <v>546</v>
      </c>
      <c r="O42" t="s">
        <v>547</v>
      </c>
      <c r="P42" t="s">
        <v>548</v>
      </c>
      <c r="Q42" t="s">
        <v>549</v>
      </c>
      <c r="R42" t="s">
        <v>545</v>
      </c>
      <c r="S42" t="s">
        <v>550</v>
      </c>
      <c r="T42" t="s">
        <v>150</v>
      </c>
      <c r="U42" t="s">
        <v>1078</v>
      </c>
      <c r="V42" t="s">
        <v>552</v>
      </c>
      <c r="W42" t="s">
        <v>553</v>
      </c>
      <c r="X42" t="s">
        <v>1214</v>
      </c>
      <c r="Y42" s="33" t="str">
        <f t="shared" si="0"/>
        <v>3</v>
      </c>
      <c r="Z42" s="33" t="str">
        <f>IF(T42="","",IF(AND(T42&lt;&gt;'Tabelas auxiliares'!$B$240,T42&lt;&gt;'Tabelas auxiliares'!$B$241),"FOLHA DE PESSOAL",IF(Y42='Tabelas auxiliares'!$A$241,"CUSTEIO",IF(Y42='Tabelas auxiliares'!$A$240,"INVESTIMENTO","ERRO - VERIFICAR"))))</f>
        <v>CUSTEIO</v>
      </c>
      <c r="AA42" s="26">
        <v>1200</v>
      </c>
      <c r="AC42">
        <v>1200</v>
      </c>
      <c r="AE42" s="26"/>
    </row>
    <row r="43" spans="1:31" x14ac:dyDescent="0.25">
      <c r="A43" t="s">
        <v>534</v>
      </c>
      <c r="B43" s="54" t="s">
        <v>210</v>
      </c>
      <c r="C43" s="54" t="s">
        <v>536</v>
      </c>
      <c r="D43" t="s">
        <v>48</v>
      </c>
      <c r="E43" t="s">
        <v>105</v>
      </c>
      <c r="F43" s="33" t="str">
        <f>IFERROR(VLOOKUP(D43,'Tabelas auxiliares'!$A$3:$B$62,2,FALSE),"")</f>
        <v>PROEC - PRÓ-REITORIA DE EXTENSÃO E CULTURA</v>
      </c>
      <c r="G43" s="33" t="str">
        <f>IFERROR(VLOOKUP($B43,'Tabelas auxiliares'!$A$66:$C$103,2,FALSE),"")</f>
        <v>ASSISTÊNCIA - EXTENSÃO</v>
      </c>
      <c r="H43" s="33" t="str">
        <f>IFERROR(VLOOKUP($B43,'Tabelas auxiliares'!$A$66:$C$103,3,FALSE),"")</f>
        <v xml:space="preserve">BOLSAS DE EXTENSAO / TAXA DE INSCRICAO DE EVENTOS / AUXILIO PARA EVENTO </v>
      </c>
      <c r="I43" t="s">
        <v>1215</v>
      </c>
      <c r="J43" t="s">
        <v>1216</v>
      </c>
      <c r="K43" t="s">
        <v>1217</v>
      </c>
      <c r="L43" t="s">
        <v>1218</v>
      </c>
      <c r="M43" t="s">
        <v>545</v>
      </c>
      <c r="N43" t="s">
        <v>559</v>
      </c>
      <c r="O43" t="s">
        <v>570</v>
      </c>
      <c r="P43" t="s">
        <v>1170</v>
      </c>
      <c r="Q43" t="s">
        <v>549</v>
      </c>
      <c r="R43" t="s">
        <v>545</v>
      </c>
      <c r="S43" t="s">
        <v>550</v>
      </c>
      <c r="T43" t="s">
        <v>150</v>
      </c>
      <c r="U43" t="s">
        <v>1171</v>
      </c>
      <c r="V43" t="s">
        <v>552</v>
      </c>
      <c r="W43" t="s">
        <v>553</v>
      </c>
      <c r="X43" t="s">
        <v>1219</v>
      </c>
      <c r="Y43" s="33" t="str">
        <f t="shared" si="0"/>
        <v>3</v>
      </c>
      <c r="Z43" s="33" t="str">
        <f>IF(T43="","",IF(AND(T43&lt;&gt;'Tabelas auxiliares'!$B$240,T43&lt;&gt;'Tabelas auxiliares'!$B$241),"FOLHA DE PESSOAL",IF(Y43='Tabelas auxiliares'!$A$241,"CUSTEIO",IF(Y43='Tabelas auxiliares'!$A$240,"INVESTIMENTO","ERRO - VERIFICAR"))))</f>
        <v>CUSTEIO</v>
      </c>
      <c r="AA43" s="26">
        <v>9999</v>
      </c>
      <c r="AC43">
        <v>9999</v>
      </c>
      <c r="AE43" s="26"/>
    </row>
    <row r="44" spans="1:31" x14ac:dyDescent="0.25">
      <c r="A44" t="s">
        <v>534</v>
      </c>
      <c r="B44" s="54" t="s">
        <v>210</v>
      </c>
      <c r="C44" s="54" t="s">
        <v>536</v>
      </c>
      <c r="D44" t="s">
        <v>48</v>
      </c>
      <c r="E44" t="s">
        <v>105</v>
      </c>
      <c r="F44" s="33" t="str">
        <f>IFERROR(VLOOKUP(D44,'Tabelas auxiliares'!$A$3:$B$62,2,FALSE),"")</f>
        <v>PROEC - PRÓ-REITORIA DE EXTENSÃO E CULTURA</v>
      </c>
      <c r="G44" s="33" t="str">
        <f>IFERROR(VLOOKUP($B44,'Tabelas auxiliares'!$A$66:$C$103,2,FALSE),"")</f>
        <v>ASSISTÊNCIA - EXTENSÃO</v>
      </c>
      <c r="H44" s="33" t="str">
        <f>IFERROR(VLOOKUP($B44,'Tabelas auxiliares'!$A$66:$C$103,3,FALSE),"")</f>
        <v xml:space="preserve">BOLSAS DE EXTENSAO / TAXA DE INSCRICAO DE EVENTOS / AUXILIO PARA EVENTO </v>
      </c>
      <c r="I44" t="s">
        <v>1220</v>
      </c>
      <c r="J44" t="s">
        <v>1221</v>
      </c>
      <c r="K44" t="s">
        <v>1222</v>
      </c>
      <c r="L44" t="s">
        <v>1223</v>
      </c>
      <c r="M44" t="s">
        <v>545</v>
      </c>
      <c r="N44" t="s">
        <v>559</v>
      </c>
      <c r="O44" t="s">
        <v>570</v>
      </c>
      <c r="P44" t="s">
        <v>1170</v>
      </c>
      <c r="Q44" t="s">
        <v>549</v>
      </c>
      <c r="R44" t="s">
        <v>545</v>
      </c>
      <c r="S44" t="s">
        <v>550</v>
      </c>
      <c r="T44" t="s">
        <v>150</v>
      </c>
      <c r="U44" t="s">
        <v>1171</v>
      </c>
      <c r="V44" t="s">
        <v>552</v>
      </c>
      <c r="W44" t="s">
        <v>553</v>
      </c>
      <c r="X44" t="s">
        <v>1224</v>
      </c>
      <c r="Y44" s="33" t="str">
        <f t="shared" si="0"/>
        <v>3</v>
      </c>
      <c r="Z44" s="33" t="str">
        <f>IF(T44="","",IF(AND(T44&lt;&gt;'Tabelas auxiliares'!$B$240,T44&lt;&gt;'Tabelas auxiliares'!$B$241),"FOLHA DE PESSOAL",IF(Y44='Tabelas auxiliares'!$A$241,"CUSTEIO",IF(Y44='Tabelas auxiliares'!$A$240,"INVESTIMENTO","ERRO - VERIFICAR"))))</f>
        <v>CUSTEIO</v>
      </c>
      <c r="AA44" s="26">
        <v>2100</v>
      </c>
      <c r="AC44">
        <v>2100</v>
      </c>
      <c r="AE44" s="26"/>
    </row>
    <row r="45" spans="1:31" x14ac:dyDescent="0.25">
      <c r="A45" t="s">
        <v>534</v>
      </c>
      <c r="B45" s="54" t="s">
        <v>210</v>
      </c>
      <c r="C45" s="54" t="s">
        <v>536</v>
      </c>
      <c r="D45" t="s">
        <v>48</v>
      </c>
      <c r="E45" t="s">
        <v>105</v>
      </c>
      <c r="F45" s="33" t="str">
        <f>IFERROR(VLOOKUP(D45,'Tabelas auxiliares'!$A$3:$B$62,2,FALSE),"")</f>
        <v>PROEC - PRÓ-REITORIA DE EXTENSÃO E CULTURA</v>
      </c>
      <c r="G45" s="33" t="str">
        <f>IFERROR(VLOOKUP($B45,'Tabelas auxiliares'!$A$66:$C$103,2,FALSE),"")</f>
        <v>ASSISTÊNCIA - EXTENSÃO</v>
      </c>
      <c r="H45" s="33" t="str">
        <f>IFERROR(VLOOKUP($B45,'Tabelas auxiliares'!$A$66:$C$103,3,FALSE),"")</f>
        <v xml:space="preserve">BOLSAS DE EXTENSAO / TAXA DE INSCRICAO DE EVENTOS / AUXILIO PARA EVENTO </v>
      </c>
      <c r="I45" t="s">
        <v>1225</v>
      </c>
      <c r="J45" t="s">
        <v>1226</v>
      </c>
      <c r="K45" t="s">
        <v>1227</v>
      </c>
      <c r="L45" t="s">
        <v>1228</v>
      </c>
      <c r="M45" t="s">
        <v>545</v>
      </c>
      <c r="N45" t="s">
        <v>559</v>
      </c>
      <c r="O45" t="s">
        <v>570</v>
      </c>
      <c r="P45" t="s">
        <v>1170</v>
      </c>
      <c r="Q45" t="s">
        <v>549</v>
      </c>
      <c r="R45" t="s">
        <v>545</v>
      </c>
      <c r="S45" t="s">
        <v>550</v>
      </c>
      <c r="T45" t="s">
        <v>150</v>
      </c>
      <c r="U45" t="s">
        <v>1171</v>
      </c>
      <c r="V45" t="s">
        <v>552</v>
      </c>
      <c r="W45" t="s">
        <v>553</v>
      </c>
      <c r="X45" t="s">
        <v>1229</v>
      </c>
      <c r="Y45" s="33" t="str">
        <f t="shared" si="0"/>
        <v>3</v>
      </c>
      <c r="Z45" s="33" t="str">
        <f>IF(T45="","",IF(AND(T45&lt;&gt;'Tabelas auxiliares'!$B$240,T45&lt;&gt;'Tabelas auxiliares'!$B$241),"FOLHA DE PESSOAL",IF(Y45='Tabelas auxiliares'!$A$241,"CUSTEIO",IF(Y45='Tabelas auxiliares'!$A$240,"INVESTIMENTO","ERRO - VERIFICAR"))))</f>
        <v>CUSTEIO</v>
      </c>
      <c r="AA45" s="26">
        <v>6300</v>
      </c>
      <c r="AC45">
        <v>4200</v>
      </c>
      <c r="AD45">
        <v>2100</v>
      </c>
      <c r="AE45" s="26"/>
    </row>
    <row r="46" spans="1:31" x14ac:dyDescent="0.25">
      <c r="A46" t="s">
        <v>534</v>
      </c>
      <c r="B46" s="54" t="s">
        <v>211</v>
      </c>
      <c r="C46" s="54" t="s">
        <v>1032</v>
      </c>
      <c r="D46" t="s">
        <v>46</v>
      </c>
      <c r="E46" t="s">
        <v>105</v>
      </c>
      <c r="F46" s="33" t="str">
        <f>IFERROR(VLOOKUP(D46,'Tabelas auxiliares'!$A$3:$B$62,2,FALSE),"")</f>
        <v>PROGRAD - PRÓ-REITORIA DE GRADUAÇÃO</v>
      </c>
      <c r="G46" s="33" t="str">
        <f>IFERROR(VLOOKUP($B46,'Tabelas auxiliares'!$A$66:$C$103,2,FALSE),"")</f>
        <v>ASSISTÊNCIA - GRADUAÇÃO</v>
      </c>
      <c r="H46" s="33" t="str">
        <f>IFERROR(VLOOKUP($B46,'Tabelas auxiliares'!$A$66:$C$103,3,FALSE),"")</f>
        <v>MONITORIA ACADEMICA DA GRADUACAO / MONITORIA SEMIPRESENCIAL / AUXILIO PARA EVENTOS ESTUDANTIS / AUXILIO PARA ATIVIDADE EXTRASSALA / AUXILIO ACESSIBILIDADE / MONITORIA INCLUSIVA</v>
      </c>
      <c r="I46" t="s">
        <v>1230</v>
      </c>
      <c r="J46" t="s">
        <v>1231</v>
      </c>
      <c r="K46" t="s">
        <v>1232</v>
      </c>
      <c r="L46" t="s">
        <v>1233</v>
      </c>
      <c r="M46" t="s">
        <v>545</v>
      </c>
      <c r="N46" t="s">
        <v>569</v>
      </c>
      <c r="O46" t="s">
        <v>570</v>
      </c>
      <c r="P46" t="s">
        <v>571</v>
      </c>
      <c r="Q46" t="s">
        <v>549</v>
      </c>
      <c r="R46" t="s">
        <v>545</v>
      </c>
      <c r="S46" t="s">
        <v>550</v>
      </c>
      <c r="T46" t="s">
        <v>150</v>
      </c>
      <c r="U46" t="s">
        <v>1149</v>
      </c>
      <c r="V46" t="s">
        <v>552</v>
      </c>
      <c r="W46" t="s">
        <v>553</v>
      </c>
      <c r="X46" t="s">
        <v>1234</v>
      </c>
      <c r="Y46" s="33" t="str">
        <f t="shared" si="0"/>
        <v>3</v>
      </c>
      <c r="Z46" s="33" t="str">
        <f>IF(T46="","",IF(AND(T46&lt;&gt;'Tabelas auxiliares'!$B$240,T46&lt;&gt;'Tabelas auxiliares'!$B$241),"FOLHA DE PESSOAL",IF(Y46='Tabelas auxiliares'!$A$241,"CUSTEIO",IF(Y46='Tabelas auxiliares'!$A$240,"INVESTIMENTO","ERRO - VERIFICAR"))))</f>
        <v>CUSTEIO</v>
      </c>
      <c r="AA46" s="26">
        <v>7700</v>
      </c>
      <c r="AC46">
        <v>7700</v>
      </c>
      <c r="AE46" s="26"/>
    </row>
    <row r="47" spans="1:31" x14ac:dyDescent="0.25">
      <c r="A47" t="s">
        <v>534</v>
      </c>
      <c r="B47" s="54" t="s">
        <v>211</v>
      </c>
      <c r="C47" s="54" t="s">
        <v>1032</v>
      </c>
      <c r="D47" t="s">
        <v>46</v>
      </c>
      <c r="E47" t="s">
        <v>105</v>
      </c>
      <c r="F47" s="33" t="str">
        <f>IFERROR(VLOOKUP(D47,'Tabelas auxiliares'!$A$3:$B$62,2,FALSE),"")</f>
        <v>PROGRAD - PRÓ-REITORIA DE GRADUAÇÃO</v>
      </c>
      <c r="G47" s="33" t="str">
        <f>IFERROR(VLOOKUP($B47,'Tabelas auxiliares'!$A$66:$C$103,2,FALSE),"")</f>
        <v>ASSISTÊNCIA - GRADUAÇÃO</v>
      </c>
      <c r="H47" s="33" t="str">
        <f>IFERROR(VLOOKUP($B47,'Tabelas auxiliares'!$A$66:$C$103,3,FALSE),"")</f>
        <v>MONITORIA ACADEMICA DA GRADUACAO / MONITORIA SEMIPRESENCIAL / AUXILIO PARA EVENTOS ESTUDANTIS / AUXILIO PARA ATIVIDADE EXTRASSALA / AUXILIO ACESSIBILIDADE / MONITORIA INCLUSIVA</v>
      </c>
      <c r="I47" t="s">
        <v>1235</v>
      </c>
      <c r="J47" t="s">
        <v>1236</v>
      </c>
      <c r="K47" t="s">
        <v>1237</v>
      </c>
      <c r="L47" t="s">
        <v>1238</v>
      </c>
      <c r="M47" t="s">
        <v>545</v>
      </c>
      <c r="N47" t="s">
        <v>569</v>
      </c>
      <c r="O47" t="s">
        <v>570</v>
      </c>
      <c r="P47" t="s">
        <v>571</v>
      </c>
      <c r="Q47" t="s">
        <v>549</v>
      </c>
      <c r="R47" t="s">
        <v>545</v>
      </c>
      <c r="S47" t="s">
        <v>550</v>
      </c>
      <c r="T47" t="s">
        <v>150</v>
      </c>
      <c r="U47" t="s">
        <v>572</v>
      </c>
      <c r="V47" t="s">
        <v>552</v>
      </c>
      <c r="W47" t="s">
        <v>553</v>
      </c>
      <c r="X47" t="s">
        <v>1239</v>
      </c>
      <c r="Y47" s="33" t="str">
        <f t="shared" si="0"/>
        <v>3</v>
      </c>
      <c r="Z47" s="33" t="str">
        <f>IF(T47="","",IF(AND(T47&lt;&gt;'Tabelas auxiliares'!$B$240,T47&lt;&gt;'Tabelas auxiliares'!$B$241),"FOLHA DE PESSOAL",IF(Y47='Tabelas auxiliares'!$A$241,"CUSTEIO",IF(Y47='Tabelas auxiliares'!$A$240,"INVESTIMENTO","ERRO - VERIFICAR"))))</f>
        <v>CUSTEIO</v>
      </c>
      <c r="AA47" s="26">
        <v>43400</v>
      </c>
      <c r="AC47">
        <v>43400</v>
      </c>
    </row>
    <row r="48" spans="1:31" x14ac:dyDescent="0.25">
      <c r="A48" t="s">
        <v>534</v>
      </c>
      <c r="B48" s="54" t="s">
        <v>211</v>
      </c>
      <c r="C48" s="54" t="s">
        <v>1032</v>
      </c>
      <c r="D48" t="s">
        <v>46</v>
      </c>
      <c r="E48" t="s">
        <v>105</v>
      </c>
      <c r="F48" s="33" t="str">
        <f>IFERROR(VLOOKUP(D48,'Tabelas auxiliares'!$A$3:$B$62,2,FALSE),"")</f>
        <v>PROGRAD - PRÓ-REITORIA DE GRADUAÇÃO</v>
      </c>
      <c r="G48" s="33" t="str">
        <f>IFERROR(VLOOKUP($B48,'Tabelas auxiliares'!$A$66:$C$103,2,FALSE),"")</f>
        <v>ASSISTÊNCIA - GRADUAÇÃO</v>
      </c>
      <c r="H48" s="33" t="str">
        <f>IFERROR(VLOOKUP($B48,'Tabelas auxiliares'!$A$66:$C$103,3,FALSE),"")</f>
        <v>MONITORIA ACADEMICA DA GRADUACAO / MONITORIA SEMIPRESENCIAL / AUXILIO PARA EVENTOS ESTUDANTIS / AUXILIO PARA ATIVIDADE EXTRASSALA / AUXILIO ACESSIBILIDADE / MONITORIA INCLUSIVA</v>
      </c>
      <c r="I48" t="s">
        <v>1240</v>
      </c>
      <c r="J48" t="s">
        <v>1241</v>
      </c>
      <c r="K48" t="s">
        <v>1242</v>
      </c>
      <c r="L48" t="s">
        <v>1243</v>
      </c>
      <c r="M48" t="s">
        <v>545</v>
      </c>
      <c r="N48" t="s">
        <v>569</v>
      </c>
      <c r="O48" t="s">
        <v>570</v>
      </c>
      <c r="P48" t="s">
        <v>571</v>
      </c>
      <c r="Q48" t="s">
        <v>549</v>
      </c>
      <c r="R48" t="s">
        <v>545</v>
      </c>
      <c r="S48" t="s">
        <v>550</v>
      </c>
      <c r="T48" t="s">
        <v>150</v>
      </c>
      <c r="U48" t="s">
        <v>572</v>
      </c>
      <c r="V48" t="s">
        <v>552</v>
      </c>
      <c r="W48" t="s">
        <v>553</v>
      </c>
      <c r="X48" t="s">
        <v>1244</v>
      </c>
      <c r="Y48" s="33" t="str">
        <f t="shared" si="0"/>
        <v>3</v>
      </c>
      <c r="Z48" s="33" t="str">
        <f>IF(T48="","",IF(AND(T48&lt;&gt;'Tabelas auxiliares'!$B$240,T48&lt;&gt;'Tabelas auxiliares'!$B$241),"FOLHA DE PESSOAL",IF(Y48='Tabelas auxiliares'!$A$241,"CUSTEIO",IF(Y48='Tabelas auxiliares'!$A$240,"INVESTIMENTO","ERRO - VERIFICAR"))))</f>
        <v>CUSTEIO</v>
      </c>
      <c r="AA48" s="26">
        <v>700</v>
      </c>
      <c r="AC48">
        <v>700</v>
      </c>
    </row>
    <row r="49" spans="1:32" x14ac:dyDescent="0.25">
      <c r="A49" t="s">
        <v>534</v>
      </c>
      <c r="B49" s="54" t="s">
        <v>211</v>
      </c>
      <c r="C49" s="54" t="s">
        <v>1032</v>
      </c>
      <c r="D49" t="s">
        <v>46</v>
      </c>
      <c r="E49" t="s">
        <v>105</v>
      </c>
      <c r="F49" s="33" t="str">
        <f>IFERROR(VLOOKUP(D49,'Tabelas auxiliares'!$A$3:$B$62,2,FALSE),"")</f>
        <v>PROGRAD - PRÓ-REITORIA DE GRADUAÇÃO</v>
      </c>
      <c r="G49" s="33" t="str">
        <f>IFERROR(VLOOKUP($B49,'Tabelas auxiliares'!$A$66:$C$103,2,FALSE),"")</f>
        <v>ASSISTÊNCIA - GRADUAÇÃO</v>
      </c>
      <c r="H49" s="33" t="str">
        <f>IFERROR(VLOOKUP($B49,'Tabelas auxiliares'!$A$66:$C$103,3,FALSE),"")</f>
        <v>MONITORIA ACADEMICA DA GRADUACAO / MONITORIA SEMIPRESENCIAL / AUXILIO PARA EVENTOS ESTUDANTIS / AUXILIO PARA ATIVIDADE EXTRASSALA / AUXILIO ACESSIBILIDADE / MONITORIA INCLUSIVA</v>
      </c>
      <c r="I49" t="s">
        <v>1245</v>
      </c>
      <c r="J49" t="s">
        <v>1070</v>
      </c>
      <c r="K49" t="s">
        <v>1246</v>
      </c>
      <c r="L49" t="s">
        <v>1072</v>
      </c>
      <c r="M49" t="s">
        <v>545</v>
      </c>
      <c r="N49" t="s">
        <v>569</v>
      </c>
      <c r="O49" t="s">
        <v>570</v>
      </c>
      <c r="P49" t="s">
        <v>571</v>
      </c>
      <c r="Q49" t="s">
        <v>549</v>
      </c>
      <c r="R49" t="s">
        <v>545</v>
      </c>
      <c r="S49" t="s">
        <v>550</v>
      </c>
      <c r="T49" t="s">
        <v>150</v>
      </c>
      <c r="U49" t="s">
        <v>572</v>
      </c>
      <c r="V49" t="s">
        <v>552</v>
      </c>
      <c r="W49" t="s">
        <v>553</v>
      </c>
      <c r="X49" t="s">
        <v>1247</v>
      </c>
      <c r="Y49" s="33" t="str">
        <f t="shared" si="0"/>
        <v>3</v>
      </c>
      <c r="Z49" s="33" t="str">
        <f>IF(T49="","",IF(AND(T49&lt;&gt;'Tabelas auxiliares'!$B$240,T49&lt;&gt;'Tabelas auxiliares'!$B$241),"FOLHA DE PESSOAL",IF(Y49='Tabelas auxiliares'!$A$241,"CUSTEIO",IF(Y49='Tabelas auxiliares'!$A$240,"INVESTIMENTO","ERRO - VERIFICAR"))))</f>
        <v>CUSTEIO</v>
      </c>
      <c r="AA49" s="26">
        <v>700</v>
      </c>
      <c r="AD49">
        <v>700</v>
      </c>
    </row>
    <row r="50" spans="1:32" x14ac:dyDescent="0.25">
      <c r="A50" t="s">
        <v>534</v>
      </c>
      <c r="B50" s="54" t="s">
        <v>211</v>
      </c>
      <c r="C50" s="54" t="s">
        <v>1032</v>
      </c>
      <c r="D50" t="s">
        <v>46</v>
      </c>
      <c r="E50" t="s">
        <v>105</v>
      </c>
      <c r="F50" s="33" t="str">
        <f>IFERROR(VLOOKUP(D50,'Tabelas auxiliares'!$A$3:$B$62,2,FALSE),"")</f>
        <v>PROGRAD - PRÓ-REITORIA DE GRADUAÇÃO</v>
      </c>
      <c r="G50" s="33" t="str">
        <f>IFERROR(VLOOKUP($B50,'Tabelas auxiliares'!$A$66:$C$103,2,FALSE),"")</f>
        <v>ASSISTÊNCIA - GRADUAÇÃO</v>
      </c>
      <c r="H50" s="33" t="str">
        <f>IFERROR(VLOOKUP($B50,'Tabelas auxiliares'!$A$66:$C$103,3,FALSE),"")</f>
        <v>MONITORIA ACADEMICA DA GRADUACAO / MONITORIA SEMIPRESENCIAL / AUXILIO PARA EVENTOS ESTUDANTIS / AUXILIO PARA ATIVIDADE EXTRASSALA / AUXILIO ACESSIBILIDADE / MONITORIA INCLUSIVA</v>
      </c>
      <c r="I50" t="s">
        <v>1064</v>
      </c>
      <c r="J50" t="s">
        <v>1248</v>
      </c>
      <c r="K50" t="s">
        <v>1249</v>
      </c>
      <c r="L50" t="s">
        <v>1250</v>
      </c>
      <c r="M50" t="s">
        <v>545</v>
      </c>
      <c r="N50" t="s">
        <v>559</v>
      </c>
      <c r="O50" t="s">
        <v>570</v>
      </c>
      <c r="P50" t="s">
        <v>1170</v>
      </c>
      <c r="Q50" t="s">
        <v>549</v>
      </c>
      <c r="R50" t="s">
        <v>545</v>
      </c>
      <c r="S50" t="s">
        <v>1187</v>
      </c>
      <c r="T50" t="s">
        <v>150</v>
      </c>
      <c r="U50" t="s">
        <v>1171</v>
      </c>
      <c r="V50" t="s">
        <v>552</v>
      </c>
      <c r="W50" t="s">
        <v>553</v>
      </c>
      <c r="X50" t="s">
        <v>1251</v>
      </c>
      <c r="Y50" s="33" t="str">
        <f t="shared" si="0"/>
        <v>3</v>
      </c>
      <c r="Z50" s="33" t="str">
        <f>IF(T50="","",IF(AND(T50&lt;&gt;'Tabelas auxiliares'!$B$240,T50&lt;&gt;'Tabelas auxiliares'!$B$241),"FOLHA DE PESSOAL",IF(Y50='Tabelas auxiliares'!$A$241,"CUSTEIO",IF(Y50='Tabelas auxiliares'!$A$240,"INVESTIMENTO","ERRO - VERIFICAR"))))</f>
        <v>CUSTEIO</v>
      </c>
      <c r="AA50" s="26">
        <v>5600</v>
      </c>
      <c r="AC50">
        <v>2100</v>
      </c>
      <c r="AD50">
        <v>3500</v>
      </c>
    </row>
    <row r="51" spans="1:32" x14ac:dyDescent="0.25">
      <c r="A51" t="s">
        <v>534</v>
      </c>
      <c r="B51" s="54" t="s">
        <v>211</v>
      </c>
      <c r="C51" s="54" t="s">
        <v>1032</v>
      </c>
      <c r="D51" t="s">
        <v>46</v>
      </c>
      <c r="E51" t="s">
        <v>105</v>
      </c>
      <c r="F51" s="33" t="str">
        <f>IFERROR(VLOOKUP(D51,'Tabelas auxiliares'!$A$3:$B$62,2,FALSE),"")</f>
        <v>PROGRAD - PRÓ-REITORIA DE GRADUAÇÃO</v>
      </c>
      <c r="G51" s="33" t="str">
        <f>IFERROR(VLOOKUP($B51,'Tabelas auxiliares'!$A$66:$C$103,2,FALSE),"")</f>
        <v>ASSISTÊNCIA - GRADUAÇÃO</v>
      </c>
      <c r="H51" s="33" t="str">
        <f>IFERROR(VLOOKUP($B51,'Tabelas auxiliares'!$A$66:$C$103,3,FALSE),"")</f>
        <v>MONITORIA ACADEMICA DA GRADUACAO / MONITORIA SEMIPRESENCIAL / AUXILIO PARA EVENTOS ESTUDANTIS / AUXILIO PARA ATIVIDADE EXTRASSALA / AUXILIO ACESSIBILIDADE / MONITORIA INCLUSIVA</v>
      </c>
      <c r="I51" t="s">
        <v>1064</v>
      </c>
      <c r="J51" t="s">
        <v>1248</v>
      </c>
      <c r="K51" t="s">
        <v>1252</v>
      </c>
      <c r="L51" t="s">
        <v>1250</v>
      </c>
      <c r="M51" t="s">
        <v>545</v>
      </c>
      <c r="N51" t="s">
        <v>559</v>
      </c>
      <c r="O51" t="s">
        <v>570</v>
      </c>
      <c r="P51" t="s">
        <v>1170</v>
      </c>
      <c r="Q51" t="s">
        <v>549</v>
      </c>
      <c r="R51" t="s">
        <v>545</v>
      </c>
      <c r="S51" t="s">
        <v>550</v>
      </c>
      <c r="T51" t="s">
        <v>150</v>
      </c>
      <c r="U51" t="s">
        <v>1171</v>
      </c>
      <c r="V51" t="s">
        <v>552</v>
      </c>
      <c r="W51" t="s">
        <v>553</v>
      </c>
      <c r="X51" t="s">
        <v>1253</v>
      </c>
      <c r="Y51" s="33" t="str">
        <f t="shared" si="0"/>
        <v>3</v>
      </c>
      <c r="Z51" s="33" t="str">
        <f>IF(T51="","",IF(AND(T51&lt;&gt;'Tabelas auxiliares'!$B$240,T51&lt;&gt;'Tabelas auxiliares'!$B$241),"FOLHA DE PESSOAL",IF(Y51='Tabelas auxiliares'!$A$241,"CUSTEIO",IF(Y51='Tabelas auxiliares'!$A$240,"INVESTIMENTO","ERRO - VERIFICAR"))))</f>
        <v>CUSTEIO</v>
      </c>
      <c r="AA51" s="26">
        <v>9800</v>
      </c>
      <c r="AD51">
        <v>9800</v>
      </c>
    </row>
    <row r="52" spans="1:32" x14ac:dyDescent="0.25">
      <c r="A52" t="s">
        <v>534</v>
      </c>
      <c r="B52" s="54" t="s">
        <v>212</v>
      </c>
      <c r="C52" s="54" t="s">
        <v>1034</v>
      </c>
      <c r="D52" t="s">
        <v>66</v>
      </c>
      <c r="E52" t="s">
        <v>105</v>
      </c>
      <c r="F52" s="33" t="str">
        <f>IFERROR(VLOOKUP(D52,'Tabelas auxiliares'!$A$3:$B$62,2,FALSE),"")</f>
        <v>PROPG - PRÓ-REITORIA DE PÓS-GRADUAÇÃO</v>
      </c>
      <c r="G52" s="33" t="str">
        <f>IFERROR(VLOOKUP($B52,'Tabelas auxiliares'!$A$66:$C$103,2,FALSE),"")</f>
        <v>ASSISTÊNCIA - PÓS-GRADUAÇÃO</v>
      </c>
      <c r="H52" s="33" t="str">
        <f>IFERROR(VLOOKUP($B52,'Tabelas auxiliares'!$A$66:$C$103,3,FALSE),"")</f>
        <v>BOLSAS DE MESTRADO E DOUTORADO / PARTICIPACAO EM EVENTO CIENTIFICO / IMPRESSAO E POSTAGEM DE DISSERTACOES DE MESTRADO / IMPRESSAO E POSTAGEM DE TESES DE DOUTORADO</v>
      </c>
      <c r="I52" t="s">
        <v>1083</v>
      </c>
      <c r="J52" t="s">
        <v>1254</v>
      </c>
      <c r="K52" t="s">
        <v>1255</v>
      </c>
      <c r="L52" t="s">
        <v>1256</v>
      </c>
      <c r="M52" t="s">
        <v>545</v>
      </c>
      <c r="N52" t="s">
        <v>559</v>
      </c>
      <c r="O52" t="s">
        <v>560</v>
      </c>
      <c r="P52" t="s">
        <v>561</v>
      </c>
      <c r="Q52" t="s">
        <v>549</v>
      </c>
      <c r="R52" t="s">
        <v>545</v>
      </c>
      <c r="S52" t="s">
        <v>550</v>
      </c>
      <c r="T52" t="s">
        <v>150</v>
      </c>
      <c r="U52" t="s">
        <v>562</v>
      </c>
      <c r="V52" t="s">
        <v>552</v>
      </c>
      <c r="W52" t="s">
        <v>553</v>
      </c>
      <c r="X52" t="s">
        <v>1257</v>
      </c>
      <c r="Y52" s="33" t="str">
        <f t="shared" si="0"/>
        <v>3</v>
      </c>
      <c r="Z52" s="33" t="str">
        <f>IF(T52="","",IF(AND(T52&lt;&gt;'Tabelas auxiliares'!$B$240,T52&lt;&gt;'Tabelas auxiliares'!$B$241),"FOLHA DE PESSOAL",IF(Y52='Tabelas auxiliares'!$A$241,"CUSTEIO",IF(Y52='Tabelas auxiliares'!$A$240,"INVESTIMENTO","ERRO - VERIFICAR"))))</f>
        <v>CUSTEIO</v>
      </c>
      <c r="AA52" s="26">
        <v>29400</v>
      </c>
      <c r="AC52">
        <v>29400</v>
      </c>
    </row>
    <row r="53" spans="1:32" x14ac:dyDescent="0.25">
      <c r="A53" t="s">
        <v>534</v>
      </c>
      <c r="B53" s="54" t="s">
        <v>212</v>
      </c>
      <c r="C53" s="54" t="s">
        <v>1034</v>
      </c>
      <c r="D53" t="s">
        <v>66</v>
      </c>
      <c r="E53" t="s">
        <v>105</v>
      </c>
      <c r="F53" s="33" t="str">
        <f>IFERROR(VLOOKUP(D53,'Tabelas auxiliares'!$A$3:$B$62,2,FALSE),"")</f>
        <v>PROPG - PRÓ-REITORIA DE PÓS-GRADUAÇÃO</v>
      </c>
      <c r="G53" s="33" t="str">
        <f>IFERROR(VLOOKUP($B53,'Tabelas auxiliares'!$A$66:$C$103,2,FALSE),"")</f>
        <v>ASSISTÊNCIA - PÓS-GRADUAÇÃO</v>
      </c>
      <c r="H53" s="33" t="str">
        <f>IFERROR(VLOOKUP($B53,'Tabelas auxiliares'!$A$66:$C$103,3,FALSE),"")</f>
        <v>BOLSAS DE MESTRADO E DOUTORADO / PARTICIPACAO EM EVENTO CIENTIFICO / IMPRESSAO E POSTAGEM DE DISSERTACOES DE MESTRADO / IMPRESSAO E POSTAGEM DE TESES DE DOUTORADO</v>
      </c>
      <c r="I53" t="s">
        <v>1258</v>
      </c>
      <c r="J53" t="s">
        <v>1254</v>
      </c>
      <c r="K53" t="s">
        <v>1259</v>
      </c>
      <c r="L53" t="s">
        <v>1256</v>
      </c>
      <c r="M53" t="s">
        <v>545</v>
      </c>
      <c r="N53" t="s">
        <v>569</v>
      </c>
      <c r="O53" t="s">
        <v>570</v>
      </c>
      <c r="P53" t="s">
        <v>571</v>
      </c>
      <c r="Q53" t="s">
        <v>549</v>
      </c>
      <c r="R53" t="s">
        <v>545</v>
      </c>
      <c r="S53" t="s">
        <v>550</v>
      </c>
      <c r="T53" t="s">
        <v>150</v>
      </c>
      <c r="U53" t="s">
        <v>572</v>
      </c>
      <c r="V53" t="s">
        <v>552</v>
      </c>
      <c r="W53" t="s">
        <v>553</v>
      </c>
      <c r="X53" t="s">
        <v>1260</v>
      </c>
      <c r="Y53" s="33" t="str">
        <f t="shared" si="0"/>
        <v>3</v>
      </c>
      <c r="Z53" s="33" t="str">
        <f>IF(T53="","",IF(AND(T53&lt;&gt;'Tabelas auxiliares'!$B$240,T53&lt;&gt;'Tabelas auxiliares'!$B$241),"FOLHA DE PESSOAL",IF(Y53='Tabelas auxiliares'!$A$241,"CUSTEIO",IF(Y53='Tabelas auxiliares'!$A$240,"INVESTIMENTO","ERRO - VERIFICAR"))))</f>
        <v>CUSTEIO</v>
      </c>
      <c r="AA53" s="26">
        <v>31500</v>
      </c>
      <c r="AD53">
        <v>31500</v>
      </c>
    </row>
    <row r="54" spans="1:32" x14ac:dyDescent="0.25">
      <c r="A54" t="s">
        <v>534</v>
      </c>
      <c r="B54" s="54" t="s">
        <v>212</v>
      </c>
      <c r="C54" s="54" t="s">
        <v>1034</v>
      </c>
      <c r="D54" t="s">
        <v>66</v>
      </c>
      <c r="E54" t="s">
        <v>105</v>
      </c>
      <c r="F54" s="33" t="str">
        <f>IFERROR(VLOOKUP(D54,'Tabelas auxiliares'!$A$3:$B$62,2,FALSE),"")</f>
        <v>PROPG - PRÓ-REITORIA DE PÓS-GRADUAÇÃO</v>
      </c>
      <c r="G54" s="33" t="str">
        <f>IFERROR(VLOOKUP($B54,'Tabelas auxiliares'!$A$66:$C$103,2,FALSE),"")</f>
        <v>ASSISTÊNCIA - PÓS-GRADUAÇÃO</v>
      </c>
      <c r="H54" s="33" t="str">
        <f>IFERROR(VLOOKUP($B54,'Tabelas auxiliares'!$A$66:$C$103,3,FALSE),"")</f>
        <v>BOLSAS DE MESTRADO E DOUTORADO / PARTICIPACAO EM EVENTO CIENTIFICO / IMPRESSAO E POSTAGEM DE DISSERTACOES DE MESTRADO / IMPRESSAO E POSTAGEM DE TESES DE DOUTORADO</v>
      </c>
      <c r="I54" t="s">
        <v>1205</v>
      </c>
      <c r="J54" t="s">
        <v>1254</v>
      </c>
      <c r="K54" t="s">
        <v>1261</v>
      </c>
      <c r="L54" t="s">
        <v>1256</v>
      </c>
      <c r="M54" t="s">
        <v>545</v>
      </c>
      <c r="N54" t="s">
        <v>569</v>
      </c>
      <c r="O54" t="s">
        <v>570</v>
      </c>
      <c r="P54" t="s">
        <v>571</v>
      </c>
      <c r="Q54" t="s">
        <v>549</v>
      </c>
      <c r="R54" t="s">
        <v>545</v>
      </c>
      <c r="S54" t="s">
        <v>581</v>
      </c>
      <c r="T54" t="s">
        <v>150</v>
      </c>
      <c r="U54" t="s">
        <v>572</v>
      </c>
      <c r="V54" t="s">
        <v>552</v>
      </c>
      <c r="W54" t="s">
        <v>553</v>
      </c>
      <c r="X54" t="s">
        <v>1262</v>
      </c>
      <c r="Y54" s="33" t="str">
        <f t="shared" si="0"/>
        <v>3</v>
      </c>
      <c r="Z54" s="33" t="str">
        <f>IF(T54="","",IF(AND(T54&lt;&gt;'Tabelas auxiliares'!$B$240,T54&lt;&gt;'Tabelas auxiliares'!$B$241),"FOLHA DE PESSOAL",IF(Y54='Tabelas auxiliares'!$A$241,"CUSTEIO",IF(Y54='Tabelas auxiliares'!$A$240,"INVESTIMENTO","ERRO - VERIFICAR"))))</f>
        <v>CUSTEIO</v>
      </c>
      <c r="AA54" s="26">
        <v>147000</v>
      </c>
      <c r="AC54" s="26">
        <v>37800</v>
      </c>
      <c r="AD54">
        <v>109200</v>
      </c>
      <c r="AE54" s="26"/>
    </row>
    <row r="55" spans="1:32" x14ac:dyDescent="0.25">
      <c r="A55" t="s">
        <v>534</v>
      </c>
      <c r="B55" s="54" t="s">
        <v>212</v>
      </c>
      <c r="C55" s="54" t="s">
        <v>1035</v>
      </c>
      <c r="D55" t="s">
        <v>66</v>
      </c>
      <c r="E55" t="s">
        <v>105</v>
      </c>
      <c r="F55" s="33" t="str">
        <f>IFERROR(VLOOKUP(D55,'Tabelas auxiliares'!$A$3:$B$62,2,FALSE),"")</f>
        <v>PROPG - PRÓ-REITORIA DE PÓS-GRADUAÇÃO</v>
      </c>
      <c r="G55" s="33" t="str">
        <f>IFERROR(VLOOKUP($B55,'Tabelas auxiliares'!$A$66:$C$103,2,FALSE),"")</f>
        <v>ASSISTÊNCIA - PÓS-GRADUAÇÃO</v>
      </c>
      <c r="H55" s="33" t="str">
        <f>IFERROR(VLOOKUP($B55,'Tabelas auxiliares'!$A$66:$C$103,3,FALSE),"")</f>
        <v>BOLSAS DE MESTRADO E DOUTORADO / PARTICIPACAO EM EVENTO CIENTIFICO / IMPRESSAO E POSTAGEM DE DISSERTACOES DE MESTRADO / IMPRESSAO E POSTAGEM DE TESES DE DOUTORADO</v>
      </c>
      <c r="I55" t="s">
        <v>1263</v>
      </c>
      <c r="J55" t="s">
        <v>1254</v>
      </c>
      <c r="K55" t="s">
        <v>1264</v>
      </c>
      <c r="L55" t="s">
        <v>1256</v>
      </c>
      <c r="M55" t="s">
        <v>545</v>
      </c>
      <c r="N55" t="s">
        <v>569</v>
      </c>
      <c r="O55" t="s">
        <v>570</v>
      </c>
      <c r="P55" t="s">
        <v>571</v>
      </c>
      <c r="Q55" t="s">
        <v>549</v>
      </c>
      <c r="R55" t="s">
        <v>545</v>
      </c>
      <c r="S55" t="s">
        <v>550</v>
      </c>
      <c r="T55" t="s">
        <v>150</v>
      </c>
      <c r="U55" t="s">
        <v>1149</v>
      </c>
      <c r="V55" t="s">
        <v>552</v>
      </c>
      <c r="W55" t="s">
        <v>553</v>
      </c>
      <c r="X55" t="s">
        <v>1265</v>
      </c>
      <c r="Y55" s="33" t="str">
        <f t="shared" si="0"/>
        <v>3</v>
      </c>
      <c r="Z55" s="33" t="str">
        <f>IF(T55="","",IF(AND(T55&lt;&gt;'Tabelas auxiliares'!$B$240,T55&lt;&gt;'Tabelas auxiliares'!$B$241),"FOLHA DE PESSOAL",IF(Y55='Tabelas auxiliares'!$A$241,"CUSTEIO",IF(Y55='Tabelas auxiliares'!$A$240,"INVESTIMENTO","ERRO - VERIFICAR"))))</f>
        <v>CUSTEIO</v>
      </c>
      <c r="AA55" s="26">
        <v>4660</v>
      </c>
      <c r="AC55" s="26">
        <v>4660</v>
      </c>
    </row>
    <row r="56" spans="1:32" x14ac:dyDescent="0.25">
      <c r="A56" t="s">
        <v>534</v>
      </c>
      <c r="B56" s="54" t="s">
        <v>212</v>
      </c>
      <c r="C56" s="54" t="s">
        <v>1035</v>
      </c>
      <c r="D56" t="s">
        <v>66</v>
      </c>
      <c r="E56" t="s">
        <v>105</v>
      </c>
      <c r="F56" s="33" t="str">
        <f>IFERROR(VLOOKUP(D56,'Tabelas auxiliares'!$A$3:$B$62,2,FALSE),"")</f>
        <v>PROPG - PRÓ-REITORIA DE PÓS-GRADUAÇÃO</v>
      </c>
      <c r="G56" s="33" t="str">
        <f>IFERROR(VLOOKUP($B56,'Tabelas auxiliares'!$A$66:$C$103,2,FALSE),"")</f>
        <v>ASSISTÊNCIA - PÓS-GRADUAÇÃO</v>
      </c>
      <c r="H56" s="33" t="str">
        <f>IFERROR(VLOOKUP($B56,'Tabelas auxiliares'!$A$66:$C$103,3,FALSE),"")</f>
        <v>BOLSAS DE MESTRADO E DOUTORADO / PARTICIPACAO EM EVENTO CIENTIFICO / IMPRESSAO E POSTAGEM DE DISSERTACOES DE MESTRADO / IMPRESSAO E POSTAGEM DE TESES DE DOUTORADO</v>
      </c>
      <c r="I56" t="s">
        <v>1266</v>
      </c>
      <c r="J56" t="s">
        <v>1254</v>
      </c>
      <c r="K56" t="s">
        <v>1267</v>
      </c>
      <c r="L56" t="s">
        <v>1256</v>
      </c>
      <c r="M56" t="s">
        <v>545</v>
      </c>
      <c r="N56" t="s">
        <v>569</v>
      </c>
      <c r="O56" t="s">
        <v>570</v>
      </c>
      <c r="P56" t="s">
        <v>571</v>
      </c>
      <c r="Q56" t="s">
        <v>549</v>
      </c>
      <c r="R56" t="s">
        <v>545</v>
      </c>
      <c r="S56" t="s">
        <v>550</v>
      </c>
      <c r="T56" t="s">
        <v>150</v>
      </c>
      <c r="U56" t="s">
        <v>1149</v>
      </c>
      <c r="V56" t="s">
        <v>552</v>
      </c>
      <c r="W56" t="s">
        <v>553</v>
      </c>
      <c r="X56" t="s">
        <v>1268</v>
      </c>
      <c r="Y56" s="33" t="str">
        <f t="shared" si="0"/>
        <v>3</v>
      </c>
      <c r="Z56" s="33" t="str">
        <f>IF(T56="","",IF(AND(T56&lt;&gt;'Tabelas auxiliares'!$B$240,T56&lt;&gt;'Tabelas auxiliares'!$B$241),"FOLHA DE PESSOAL",IF(Y56='Tabelas auxiliares'!$A$241,"CUSTEIO",IF(Y56='Tabelas auxiliares'!$A$240,"INVESTIMENTO","ERRO - VERIFICAR"))))</f>
        <v>CUSTEIO</v>
      </c>
      <c r="AA56" s="26">
        <v>1000</v>
      </c>
      <c r="AC56">
        <v>1000</v>
      </c>
    </row>
    <row r="57" spans="1:32" x14ac:dyDescent="0.25">
      <c r="A57" t="s">
        <v>534</v>
      </c>
      <c r="B57" s="54" t="s">
        <v>212</v>
      </c>
      <c r="C57" s="54" t="s">
        <v>1035</v>
      </c>
      <c r="D57" t="s">
        <v>66</v>
      </c>
      <c r="E57" t="s">
        <v>105</v>
      </c>
      <c r="F57" s="33" t="str">
        <f>IFERROR(VLOOKUP(D57,'Tabelas auxiliares'!$A$3:$B$62,2,FALSE),"")</f>
        <v>PROPG - PRÓ-REITORIA DE PÓS-GRADUAÇÃO</v>
      </c>
      <c r="G57" s="33" t="str">
        <f>IFERROR(VLOOKUP($B57,'Tabelas auxiliares'!$A$66:$C$103,2,FALSE),"")</f>
        <v>ASSISTÊNCIA - PÓS-GRADUAÇÃO</v>
      </c>
      <c r="H57" s="33" t="str">
        <f>IFERROR(VLOOKUP($B57,'Tabelas auxiliares'!$A$66:$C$103,3,FALSE),"")</f>
        <v>BOLSAS DE MESTRADO E DOUTORADO / PARTICIPACAO EM EVENTO CIENTIFICO / IMPRESSAO E POSTAGEM DE DISSERTACOES DE MESTRADO / IMPRESSAO E POSTAGEM DE TESES DE DOUTORADO</v>
      </c>
      <c r="I57" t="s">
        <v>1258</v>
      </c>
      <c r="J57" t="s">
        <v>1254</v>
      </c>
      <c r="K57" t="s">
        <v>1269</v>
      </c>
      <c r="L57" t="s">
        <v>1270</v>
      </c>
      <c r="M57" t="s">
        <v>545</v>
      </c>
      <c r="N57" t="s">
        <v>559</v>
      </c>
      <c r="O57" t="s">
        <v>570</v>
      </c>
      <c r="P57" t="s">
        <v>1170</v>
      </c>
      <c r="Q57" t="s">
        <v>549</v>
      </c>
      <c r="R57" t="s">
        <v>545</v>
      </c>
      <c r="S57" t="s">
        <v>550</v>
      </c>
      <c r="T57" t="s">
        <v>150</v>
      </c>
      <c r="U57" t="s">
        <v>1171</v>
      </c>
      <c r="V57" t="s">
        <v>552</v>
      </c>
      <c r="W57" t="s">
        <v>553</v>
      </c>
      <c r="X57" t="s">
        <v>1271</v>
      </c>
      <c r="Y57" s="33" t="str">
        <f t="shared" si="0"/>
        <v>3</v>
      </c>
      <c r="Z57" s="33" t="str">
        <f>IF(T57="","",IF(AND(T57&lt;&gt;'Tabelas auxiliares'!$B$240,T57&lt;&gt;'Tabelas auxiliares'!$B$241),"FOLHA DE PESSOAL",IF(Y57='Tabelas auxiliares'!$A$241,"CUSTEIO",IF(Y57='Tabelas auxiliares'!$A$240,"INVESTIMENTO","ERRO - VERIFICAR"))))</f>
        <v>CUSTEIO</v>
      </c>
      <c r="AA57" s="26">
        <v>31000</v>
      </c>
      <c r="AD57">
        <v>31000</v>
      </c>
    </row>
    <row r="58" spans="1:32" x14ac:dyDescent="0.25">
      <c r="A58" t="s">
        <v>534</v>
      </c>
      <c r="B58" s="54" t="s">
        <v>212</v>
      </c>
      <c r="C58" s="54" t="s">
        <v>1035</v>
      </c>
      <c r="D58" t="s">
        <v>66</v>
      </c>
      <c r="E58" t="s">
        <v>105</v>
      </c>
      <c r="F58" s="33" t="str">
        <f>IFERROR(VLOOKUP(D58,'Tabelas auxiliares'!$A$3:$B$62,2,FALSE),"")</f>
        <v>PROPG - PRÓ-REITORIA DE PÓS-GRADUAÇÃO</v>
      </c>
      <c r="G58" s="33" t="str">
        <f>IFERROR(VLOOKUP($B58,'Tabelas auxiliares'!$A$66:$C$103,2,FALSE),"")</f>
        <v>ASSISTÊNCIA - PÓS-GRADUAÇÃO</v>
      </c>
      <c r="H58" s="33" t="str">
        <f>IFERROR(VLOOKUP($B58,'Tabelas auxiliares'!$A$66:$C$103,3,FALSE),"")</f>
        <v>BOLSAS DE MESTRADO E DOUTORADO / PARTICIPACAO EM EVENTO CIENTIFICO / IMPRESSAO E POSTAGEM DE DISSERTACOES DE MESTRADO / IMPRESSAO E POSTAGEM DE TESES DE DOUTORADO</v>
      </c>
      <c r="I58" t="s">
        <v>1205</v>
      </c>
      <c r="J58" t="s">
        <v>1254</v>
      </c>
      <c r="K58" t="s">
        <v>1272</v>
      </c>
      <c r="L58" t="s">
        <v>1270</v>
      </c>
      <c r="M58" t="s">
        <v>545</v>
      </c>
      <c r="N58" t="s">
        <v>569</v>
      </c>
      <c r="O58" t="s">
        <v>570</v>
      </c>
      <c r="P58" t="s">
        <v>571</v>
      </c>
      <c r="Q58" t="s">
        <v>549</v>
      </c>
      <c r="R58" t="s">
        <v>545</v>
      </c>
      <c r="S58" t="s">
        <v>550</v>
      </c>
      <c r="T58" t="s">
        <v>150</v>
      </c>
      <c r="U58" t="s">
        <v>572</v>
      </c>
      <c r="V58" t="s">
        <v>552</v>
      </c>
      <c r="W58" t="s">
        <v>553</v>
      </c>
      <c r="X58" t="s">
        <v>1273</v>
      </c>
      <c r="Y58" s="33" t="str">
        <f t="shared" si="0"/>
        <v>3</v>
      </c>
      <c r="Z58" s="33" t="str">
        <f>IF(T58="","",IF(AND(T58&lt;&gt;'Tabelas auxiliares'!$B$240,T58&lt;&gt;'Tabelas auxiliares'!$B$241),"FOLHA DE PESSOAL",IF(Y58='Tabelas auxiliares'!$A$241,"CUSTEIO",IF(Y58='Tabelas auxiliares'!$A$240,"INVESTIMENTO","ERRO - VERIFICAR"))))</f>
        <v>CUSTEIO</v>
      </c>
      <c r="AA58" s="26">
        <v>58900</v>
      </c>
      <c r="AD58">
        <v>58900</v>
      </c>
    </row>
    <row r="59" spans="1:32" x14ac:dyDescent="0.25">
      <c r="A59" t="s">
        <v>534</v>
      </c>
      <c r="B59" s="54" t="s">
        <v>212</v>
      </c>
      <c r="C59" s="54" t="s">
        <v>1035</v>
      </c>
      <c r="D59" t="s">
        <v>66</v>
      </c>
      <c r="E59" t="s">
        <v>105</v>
      </c>
      <c r="F59" s="33" t="str">
        <f>IFERROR(VLOOKUP(D59,'Tabelas auxiliares'!$A$3:$B$62,2,FALSE),"")</f>
        <v>PROPG - PRÓ-REITORIA DE PÓS-GRADUAÇÃO</v>
      </c>
      <c r="G59" s="33" t="str">
        <f>IFERROR(VLOOKUP($B59,'Tabelas auxiliares'!$A$66:$C$103,2,FALSE),"")</f>
        <v>ASSISTÊNCIA - PÓS-GRADUAÇÃO</v>
      </c>
      <c r="H59" s="33" t="str">
        <f>IFERROR(VLOOKUP($B59,'Tabelas auxiliares'!$A$66:$C$103,3,FALSE),"")</f>
        <v>BOLSAS DE MESTRADO E DOUTORADO / PARTICIPACAO EM EVENTO CIENTIFICO / IMPRESSAO E POSTAGEM DE DISSERTACOES DE MESTRADO / IMPRESSAO E POSTAGEM DE TESES DE DOUTORADO</v>
      </c>
      <c r="I59" t="s">
        <v>1205</v>
      </c>
      <c r="J59" t="s">
        <v>1254</v>
      </c>
      <c r="K59" t="s">
        <v>1274</v>
      </c>
      <c r="L59" t="s">
        <v>1270</v>
      </c>
      <c r="M59" t="s">
        <v>545</v>
      </c>
      <c r="N59" t="s">
        <v>569</v>
      </c>
      <c r="O59" t="s">
        <v>570</v>
      </c>
      <c r="P59" t="s">
        <v>571</v>
      </c>
      <c r="Q59" t="s">
        <v>549</v>
      </c>
      <c r="R59" t="s">
        <v>545</v>
      </c>
      <c r="S59" t="s">
        <v>581</v>
      </c>
      <c r="T59" t="s">
        <v>150</v>
      </c>
      <c r="U59" t="s">
        <v>572</v>
      </c>
      <c r="V59" t="s">
        <v>552</v>
      </c>
      <c r="W59" t="s">
        <v>553</v>
      </c>
      <c r="X59" t="s">
        <v>1275</v>
      </c>
      <c r="Y59" s="33" t="str">
        <f t="shared" si="0"/>
        <v>3</v>
      </c>
      <c r="Z59" s="33" t="str">
        <f>IF(T59="","",IF(AND(T59&lt;&gt;'Tabelas auxiliares'!$B$240,T59&lt;&gt;'Tabelas auxiliares'!$B$241),"FOLHA DE PESSOAL",IF(Y59='Tabelas auxiliares'!$A$241,"CUSTEIO",IF(Y59='Tabelas auxiliares'!$A$240,"INVESTIMENTO","ERRO - VERIFICAR"))))</f>
        <v>CUSTEIO</v>
      </c>
      <c r="AA59" s="26">
        <v>142600</v>
      </c>
      <c r="AC59">
        <v>34100</v>
      </c>
      <c r="AD59">
        <v>108500</v>
      </c>
    </row>
    <row r="60" spans="1:32" x14ac:dyDescent="0.25">
      <c r="A60" t="s">
        <v>534</v>
      </c>
      <c r="B60" s="54" t="s">
        <v>213</v>
      </c>
      <c r="C60" s="54" t="s">
        <v>1036</v>
      </c>
      <c r="D60" t="s">
        <v>62</v>
      </c>
      <c r="E60" t="s">
        <v>105</v>
      </c>
      <c r="F60" s="33" t="str">
        <f>IFERROR(VLOOKUP(D60,'Tabelas auxiliares'!$A$3:$B$62,2,FALSE),"")</f>
        <v>PROAP - PNAES</v>
      </c>
      <c r="G60" s="33" t="str">
        <f>IFERROR(VLOOKUP($B60,'Tabelas auxiliares'!$A$66:$C$103,2,FALSE),"")</f>
        <v>ASSISTÊNCIA - RU</v>
      </c>
      <c r="H60" s="33" t="str">
        <f>IFERROR(VLOOKUP($B60,'Tabelas auxiliares'!$A$66:$C$103,3,FALSE),"")</f>
        <v>SUBSIDIO PARA PAGAMENTO DE REFEICOES NO RESTAURANTE UNIVERSITARIO PARA ALUNOS DA GRADUACAO /  SUBSIDIO DE ALIMENTACAO NO RU PÓS / SUBSIDIO DE ALIMENTACAO NO RU ESPECIALIZAÇÃO</v>
      </c>
      <c r="I60" t="s">
        <v>1276</v>
      </c>
      <c r="J60" t="s">
        <v>1277</v>
      </c>
      <c r="K60" t="s">
        <v>1278</v>
      </c>
      <c r="L60" t="s">
        <v>1279</v>
      </c>
      <c r="M60" t="s">
        <v>1280</v>
      </c>
      <c r="N60" t="s">
        <v>569</v>
      </c>
      <c r="O60" t="s">
        <v>570</v>
      </c>
      <c r="P60" t="s">
        <v>1051</v>
      </c>
      <c r="Q60" t="s">
        <v>549</v>
      </c>
      <c r="R60" t="s">
        <v>545</v>
      </c>
      <c r="S60" t="s">
        <v>550</v>
      </c>
      <c r="T60" t="s">
        <v>150</v>
      </c>
      <c r="U60" t="s">
        <v>1281</v>
      </c>
      <c r="V60" t="s">
        <v>1109</v>
      </c>
      <c r="W60" t="s">
        <v>1110</v>
      </c>
      <c r="X60" t="s">
        <v>1282</v>
      </c>
      <c r="Y60" s="33" t="str">
        <f t="shared" si="0"/>
        <v>3</v>
      </c>
      <c r="Z60" s="33" t="str">
        <f>IF(T60="","",IF(AND(T60&lt;&gt;'Tabelas auxiliares'!$B$240,T60&lt;&gt;'Tabelas auxiliares'!$B$241),"FOLHA DE PESSOAL",IF(Y60='Tabelas auxiliares'!$A$241,"CUSTEIO",IF(Y60='Tabelas auxiliares'!$A$240,"INVESTIMENTO","ERRO - VERIFICAR"))))</f>
        <v>CUSTEIO</v>
      </c>
      <c r="AA60" s="26"/>
      <c r="AB60">
        <v>101860.98</v>
      </c>
      <c r="AF60">
        <v>101860.98</v>
      </c>
    </row>
    <row r="61" spans="1:32" x14ac:dyDescent="0.25">
      <c r="A61" t="s">
        <v>534</v>
      </c>
      <c r="B61" s="54" t="s">
        <v>213</v>
      </c>
      <c r="C61" s="54" t="s">
        <v>1036</v>
      </c>
      <c r="D61" t="s">
        <v>62</v>
      </c>
      <c r="E61" t="s">
        <v>105</v>
      </c>
      <c r="F61" s="33" t="str">
        <f>IFERROR(VLOOKUP(D61,'Tabelas auxiliares'!$A$3:$B$62,2,FALSE),"")</f>
        <v>PROAP - PNAES</v>
      </c>
      <c r="G61" s="33" t="str">
        <f>IFERROR(VLOOKUP($B61,'Tabelas auxiliares'!$A$66:$C$103,2,FALSE),"")</f>
        <v>ASSISTÊNCIA - RU</v>
      </c>
      <c r="H61" s="33" t="str">
        <f>IFERROR(VLOOKUP($B61,'Tabelas auxiliares'!$A$66:$C$103,3,FALSE),"")</f>
        <v>SUBSIDIO PARA PAGAMENTO DE REFEICOES NO RESTAURANTE UNIVERSITARIO PARA ALUNOS DA GRADUACAO /  SUBSIDIO DE ALIMENTACAO NO RU PÓS / SUBSIDIO DE ALIMENTACAO NO RU ESPECIALIZAÇÃO</v>
      </c>
      <c r="I61" t="s">
        <v>1283</v>
      </c>
      <c r="J61" t="s">
        <v>1284</v>
      </c>
      <c r="K61" t="s">
        <v>1285</v>
      </c>
      <c r="L61" t="s">
        <v>1286</v>
      </c>
      <c r="M61" t="s">
        <v>1105</v>
      </c>
      <c r="N61" t="s">
        <v>546</v>
      </c>
      <c r="O61" t="s">
        <v>1106</v>
      </c>
      <c r="P61" t="s">
        <v>1107</v>
      </c>
      <c r="Q61" t="s">
        <v>549</v>
      </c>
      <c r="R61" t="s">
        <v>545</v>
      </c>
      <c r="S61" t="s">
        <v>550</v>
      </c>
      <c r="T61" t="s">
        <v>150</v>
      </c>
      <c r="U61" t="s">
        <v>1108</v>
      </c>
      <c r="V61" t="s">
        <v>1109</v>
      </c>
      <c r="W61" t="s">
        <v>1110</v>
      </c>
      <c r="X61" t="s">
        <v>1287</v>
      </c>
      <c r="Y61" s="33" t="str">
        <f t="shared" si="0"/>
        <v>3</v>
      </c>
      <c r="Z61" s="33" t="str">
        <f>IF(T61="","",IF(AND(T61&lt;&gt;'Tabelas auxiliares'!$B$240,T61&lt;&gt;'Tabelas auxiliares'!$B$241),"FOLHA DE PESSOAL",IF(Y61='Tabelas auxiliares'!$A$241,"CUSTEIO",IF(Y61='Tabelas auxiliares'!$A$240,"INVESTIMENTO","ERRO - VERIFICAR"))))</f>
        <v>CUSTEIO</v>
      </c>
      <c r="AA61" s="26">
        <v>82853.5</v>
      </c>
      <c r="AC61">
        <v>82853.5</v>
      </c>
    </row>
    <row r="62" spans="1:32" x14ac:dyDescent="0.25">
      <c r="A62" t="s">
        <v>534</v>
      </c>
      <c r="B62" s="54" t="s">
        <v>213</v>
      </c>
      <c r="C62" s="54" t="s">
        <v>1036</v>
      </c>
      <c r="D62" t="s">
        <v>62</v>
      </c>
      <c r="E62" t="s">
        <v>105</v>
      </c>
      <c r="F62" s="33" t="str">
        <f>IFERROR(VLOOKUP(D62,'Tabelas auxiliares'!$A$3:$B$62,2,FALSE),"")</f>
        <v>PROAP - PNAES</v>
      </c>
      <c r="G62" s="33" t="str">
        <f>IFERROR(VLOOKUP($B62,'Tabelas auxiliares'!$A$66:$C$103,2,FALSE),"")</f>
        <v>ASSISTÊNCIA - RU</v>
      </c>
      <c r="H62" s="33" t="str">
        <f>IFERROR(VLOOKUP($B62,'Tabelas auxiliares'!$A$66:$C$103,3,FALSE),"")</f>
        <v>SUBSIDIO PARA PAGAMENTO DE REFEICOES NO RESTAURANTE UNIVERSITARIO PARA ALUNOS DA GRADUACAO /  SUBSIDIO DE ALIMENTACAO NO RU PÓS / SUBSIDIO DE ALIMENTACAO NO RU ESPECIALIZAÇÃO</v>
      </c>
      <c r="I62" t="s">
        <v>1069</v>
      </c>
      <c r="J62" t="s">
        <v>1284</v>
      </c>
      <c r="K62" t="s">
        <v>1288</v>
      </c>
      <c r="L62" t="s">
        <v>1289</v>
      </c>
      <c r="M62" t="s">
        <v>1105</v>
      </c>
      <c r="N62" t="s">
        <v>546</v>
      </c>
      <c r="O62" t="s">
        <v>1106</v>
      </c>
      <c r="P62" t="s">
        <v>1107</v>
      </c>
      <c r="Q62" t="s">
        <v>549</v>
      </c>
      <c r="R62" t="s">
        <v>545</v>
      </c>
      <c r="S62" t="s">
        <v>550</v>
      </c>
      <c r="T62" t="s">
        <v>150</v>
      </c>
      <c r="U62" t="s">
        <v>1108</v>
      </c>
      <c r="V62" t="s">
        <v>1109</v>
      </c>
      <c r="W62" t="s">
        <v>1110</v>
      </c>
      <c r="X62" t="s">
        <v>1290</v>
      </c>
      <c r="Y62" s="33" t="str">
        <f t="shared" si="0"/>
        <v>3</v>
      </c>
      <c r="Z62" s="33" t="str">
        <f>IF(T62="","",IF(AND(T62&lt;&gt;'Tabelas auxiliares'!$B$240,T62&lt;&gt;'Tabelas auxiliares'!$B$241),"FOLHA DE PESSOAL",IF(Y62='Tabelas auxiliares'!$A$241,"CUSTEIO",IF(Y62='Tabelas auxiliares'!$A$240,"INVESTIMENTO","ERRO - VERIFICAR"))))</f>
        <v>CUSTEIO</v>
      </c>
      <c r="AA62" s="26">
        <v>832023</v>
      </c>
      <c r="AC62">
        <v>832023</v>
      </c>
    </row>
    <row r="63" spans="1:32" x14ac:dyDescent="0.25">
      <c r="A63" t="s">
        <v>534</v>
      </c>
      <c r="B63" s="54" t="s">
        <v>213</v>
      </c>
      <c r="C63" s="54" t="s">
        <v>1037</v>
      </c>
      <c r="D63" t="s">
        <v>66</v>
      </c>
      <c r="E63" t="s">
        <v>105</v>
      </c>
      <c r="F63" s="33" t="str">
        <f>IFERROR(VLOOKUP(D63,'Tabelas auxiliares'!$A$3:$B$62,2,FALSE),"")</f>
        <v>PROPG - PRÓ-REITORIA DE PÓS-GRADUAÇÃO</v>
      </c>
      <c r="G63" s="33" t="str">
        <f>IFERROR(VLOOKUP($B63,'Tabelas auxiliares'!$A$66:$C$103,2,FALSE),"")</f>
        <v>ASSISTÊNCIA - RU</v>
      </c>
      <c r="H63" s="33" t="str">
        <f>IFERROR(VLOOKUP($B63,'Tabelas auxiliares'!$A$66:$C$103,3,FALSE),"")</f>
        <v>SUBSIDIO PARA PAGAMENTO DE REFEICOES NO RESTAURANTE UNIVERSITARIO PARA ALUNOS DA GRADUACAO /  SUBSIDIO DE ALIMENTACAO NO RU PÓS / SUBSIDIO DE ALIMENTACAO NO RU ESPECIALIZAÇÃO</v>
      </c>
      <c r="I63" t="s">
        <v>1291</v>
      </c>
      <c r="J63" t="s">
        <v>1292</v>
      </c>
      <c r="K63" t="s">
        <v>1293</v>
      </c>
      <c r="L63" t="s">
        <v>1294</v>
      </c>
      <c r="M63" t="s">
        <v>1105</v>
      </c>
      <c r="N63" t="s">
        <v>569</v>
      </c>
      <c r="O63" t="s">
        <v>570</v>
      </c>
      <c r="P63" t="s">
        <v>571</v>
      </c>
      <c r="Q63" t="s">
        <v>549</v>
      </c>
      <c r="R63" t="s">
        <v>545</v>
      </c>
      <c r="S63" t="s">
        <v>550</v>
      </c>
      <c r="T63" t="s">
        <v>150</v>
      </c>
      <c r="U63" t="s">
        <v>572</v>
      </c>
      <c r="V63" t="s">
        <v>1109</v>
      </c>
      <c r="W63" t="s">
        <v>1110</v>
      </c>
      <c r="X63" t="s">
        <v>1295</v>
      </c>
      <c r="Y63" s="33" t="str">
        <f t="shared" si="0"/>
        <v>3</v>
      </c>
      <c r="Z63" s="33" t="str">
        <f>IF(T63="","",IF(AND(T63&lt;&gt;'Tabelas auxiliares'!$B$240,T63&lt;&gt;'Tabelas auxiliares'!$B$241),"FOLHA DE PESSOAL",IF(Y63='Tabelas auxiliares'!$A$241,"CUSTEIO",IF(Y63='Tabelas auxiliares'!$A$240,"INVESTIMENTO","ERRO - VERIFICAR"))))</f>
        <v>CUSTEIO</v>
      </c>
      <c r="AA63" s="26">
        <v>15423.32</v>
      </c>
      <c r="AC63">
        <v>15423.32</v>
      </c>
    </row>
    <row r="64" spans="1:32" x14ac:dyDescent="0.25">
      <c r="A64" t="s">
        <v>534</v>
      </c>
      <c r="B64" s="54" t="s">
        <v>213</v>
      </c>
      <c r="C64" s="54" t="s">
        <v>1037</v>
      </c>
      <c r="D64" t="s">
        <v>66</v>
      </c>
      <c r="E64" t="s">
        <v>105</v>
      </c>
      <c r="F64" s="33" t="str">
        <f>IFERROR(VLOOKUP(D64,'Tabelas auxiliares'!$A$3:$B$62,2,FALSE),"")</f>
        <v>PROPG - PRÓ-REITORIA DE PÓS-GRADUAÇÃO</v>
      </c>
      <c r="G64" s="33" t="str">
        <f>IFERROR(VLOOKUP($B64,'Tabelas auxiliares'!$A$66:$C$103,2,FALSE),"")</f>
        <v>ASSISTÊNCIA - RU</v>
      </c>
      <c r="H64" s="33" t="str">
        <f>IFERROR(VLOOKUP($B64,'Tabelas auxiliares'!$A$66:$C$103,3,FALSE),"")</f>
        <v>SUBSIDIO PARA PAGAMENTO DE REFEICOES NO RESTAURANTE UNIVERSITARIO PARA ALUNOS DA GRADUACAO /  SUBSIDIO DE ALIMENTACAO NO RU PÓS / SUBSIDIO DE ALIMENTACAO NO RU ESPECIALIZAÇÃO</v>
      </c>
      <c r="I64" t="s">
        <v>1069</v>
      </c>
      <c r="J64" t="s">
        <v>1292</v>
      </c>
      <c r="K64" t="s">
        <v>1296</v>
      </c>
      <c r="L64" t="s">
        <v>1294</v>
      </c>
      <c r="M64" t="s">
        <v>1105</v>
      </c>
      <c r="N64" t="s">
        <v>569</v>
      </c>
      <c r="O64" t="s">
        <v>570</v>
      </c>
      <c r="P64" t="s">
        <v>571</v>
      </c>
      <c r="Q64" t="s">
        <v>549</v>
      </c>
      <c r="R64" t="s">
        <v>545</v>
      </c>
      <c r="S64" t="s">
        <v>550</v>
      </c>
      <c r="T64" t="s">
        <v>150</v>
      </c>
      <c r="U64" t="s">
        <v>572</v>
      </c>
      <c r="V64" t="s">
        <v>1109</v>
      </c>
      <c r="W64" t="s">
        <v>1110</v>
      </c>
      <c r="X64" t="s">
        <v>1297</v>
      </c>
      <c r="Y64" s="33" t="str">
        <f t="shared" si="0"/>
        <v>3</v>
      </c>
      <c r="Z64" s="33" t="str">
        <f>IF(T64="","",IF(AND(T64&lt;&gt;'Tabelas auxiliares'!$B$240,T64&lt;&gt;'Tabelas auxiliares'!$B$241),"FOLHA DE PESSOAL",IF(Y64='Tabelas auxiliares'!$A$241,"CUSTEIO",IF(Y64='Tabelas auxiliares'!$A$240,"INVESTIMENTO","ERRO - VERIFICAR"))))</f>
        <v>CUSTEIO</v>
      </c>
      <c r="AA64" s="26">
        <v>40115.050000000003</v>
      </c>
      <c r="AC64" s="26">
        <v>40115.050000000003</v>
      </c>
    </row>
    <row r="65" spans="1:32" x14ac:dyDescent="0.25">
      <c r="A65" t="s">
        <v>534</v>
      </c>
      <c r="B65" s="54" t="s">
        <v>215</v>
      </c>
      <c r="C65" s="54" t="s">
        <v>1032</v>
      </c>
      <c r="D65" t="s">
        <v>46</v>
      </c>
      <c r="E65" t="s">
        <v>105</v>
      </c>
      <c r="F65" s="33" t="str">
        <f>IFERROR(VLOOKUP(D65,'Tabelas auxiliares'!$A$3:$B$62,2,FALSE),"")</f>
        <v>PROGRAD - PRÓ-REITORIA DE GRADUAÇÃO</v>
      </c>
      <c r="G65" s="33" t="str">
        <f>IFERROR(VLOOKUP($B65,'Tabelas auxiliares'!$A$66:$C$103,2,FALSE),"")</f>
        <v>AUXÍLIO DISCENTES</v>
      </c>
      <c r="H65" s="33" t="str">
        <f>IFERROR(VLOOKUP($B65,'Tabelas auxiliares'!$A$66:$C$103,3,FALSE),"")</f>
        <v>AUXÍLIO DISCENTES</v>
      </c>
      <c r="I65" t="s">
        <v>1298</v>
      </c>
      <c r="J65" t="s">
        <v>1299</v>
      </c>
      <c r="K65" t="s">
        <v>1300</v>
      </c>
      <c r="L65" t="s">
        <v>1301</v>
      </c>
      <c r="M65" t="s">
        <v>1302</v>
      </c>
      <c r="N65" t="s">
        <v>569</v>
      </c>
      <c r="O65" t="s">
        <v>570</v>
      </c>
      <c r="P65" t="s">
        <v>571</v>
      </c>
      <c r="Q65" t="s">
        <v>549</v>
      </c>
      <c r="R65" t="s">
        <v>545</v>
      </c>
      <c r="S65" t="s">
        <v>550</v>
      </c>
      <c r="T65" t="s">
        <v>150</v>
      </c>
      <c r="U65" t="s">
        <v>572</v>
      </c>
      <c r="V65" t="s">
        <v>573</v>
      </c>
      <c r="W65" t="s">
        <v>574</v>
      </c>
      <c r="X65" t="s">
        <v>1303</v>
      </c>
      <c r="Y65" s="33" t="str">
        <f t="shared" si="0"/>
        <v>3</v>
      </c>
      <c r="Z65" s="33" t="str">
        <f>IF(T65="","",IF(AND(T65&lt;&gt;'Tabelas auxiliares'!$B$240,T65&lt;&gt;'Tabelas auxiliares'!$B$241),"FOLHA DE PESSOAL",IF(Y65='Tabelas auxiliares'!$A$241,"CUSTEIO",IF(Y65='Tabelas auxiliares'!$A$240,"INVESTIMENTO","ERRO - VERIFICAR"))))</f>
        <v>CUSTEIO</v>
      </c>
      <c r="AA65" s="26">
        <v>2352.66</v>
      </c>
      <c r="AC65" s="26">
        <v>2352.66</v>
      </c>
    </row>
    <row r="66" spans="1:32" x14ac:dyDescent="0.25">
      <c r="A66" t="s">
        <v>534</v>
      </c>
      <c r="B66" s="54" t="s">
        <v>225</v>
      </c>
      <c r="C66" s="54" t="s">
        <v>1032</v>
      </c>
      <c r="D66" t="s">
        <v>34</v>
      </c>
      <c r="E66" t="s">
        <v>105</v>
      </c>
      <c r="F66" s="33" t="str">
        <f>IFERROR(VLOOKUP(D66,'Tabelas auxiliares'!$A$3:$B$62,2,FALSE),"")</f>
        <v>CECS - CENTRO DE ENG., MODELAGEM E CIÊNCIAS SOCIAIS APLICADAS</v>
      </c>
      <c r="G66" s="33" t="str">
        <f>IFERROR(VLOOKUP($B66,'Tabelas auxiliares'!$A$66:$C$103,2,FALSE),"")</f>
        <v>EQUIPAMENTOS LABORATÓRIOS</v>
      </c>
      <c r="H66" s="33" t="str">
        <f>IFERROR(VLOOKUP($B66,'Tabelas auxiliares'!$A$66:$C$103,3,FALSE),"")</f>
        <v>AQUISICAO POR IMPORTACAO / EQUIPAMENTOS NOVOS / MANUTENÇÃO DE EQUIPAMENTOS LABORATORIAIS</v>
      </c>
      <c r="I66" t="s">
        <v>1126</v>
      </c>
      <c r="J66" t="s">
        <v>1304</v>
      </c>
      <c r="K66" t="s">
        <v>1305</v>
      </c>
      <c r="L66" t="s">
        <v>1306</v>
      </c>
      <c r="M66" t="s">
        <v>1307</v>
      </c>
      <c r="N66" t="s">
        <v>1308</v>
      </c>
      <c r="O66" t="s">
        <v>570</v>
      </c>
      <c r="P66" t="s">
        <v>1309</v>
      </c>
      <c r="Q66" t="s">
        <v>549</v>
      </c>
      <c r="R66" t="s">
        <v>545</v>
      </c>
      <c r="S66" t="s">
        <v>550</v>
      </c>
      <c r="T66" t="s">
        <v>150</v>
      </c>
      <c r="U66" t="s">
        <v>1310</v>
      </c>
      <c r="V66" t="s">
        <v>1311</v>
      </c>
      <c r="W66" t="s">
        <v>1312</v>
      </c>
      <c r="X66" t="s">
        <v>1313</v>
      </c>
      <c r="Y66" s="33" t="str">
        <f t="shared" si="0"/>
        <v>4</v>
      </c>
      <c r="Z66" s="33" t="str">
        <f>IF(T66="","",IF(AND(T66&lt;&gt;'Tabelas auxiliares'!$B$240,T66&lt;&gt;'Tabelas auxiliares'!$B$241),"FOLHA DE PESSOAL",IF(Y66='Tabelas auxiliares'!$A$241,"CUSTEIO",IF(Y66='Tabelas auxiliares'!$A$240,"INVESTIMENTO","ERRO - VERIFICAR"))))</f>
        <v>INVESTIMENTO</v>
      </c>
      <c r="AA66" s="26">
        <v>2000</v>
      </c>
      <c r="AC66" s="26">
        <v>2000</v>
      </c>
    </row>
    <row r="67" spans="1:32" x14ac:dyDescent="0.25">
      <c r="A67" t="s">
        <v>534</v>
      </c>
      <c r="B67" s="54" t="s">
        <v>225</v>
      </c>
      <c r="C67" s="54" t="s">
        <v>1032</v>
      </c>
      <c r="D67" t="s">
        <v>34</v>
      </c>
      <c r="E67" t="s">
        <v>105</v>
      </c>
      <c r="F67" s="33" t="str">
        <f>IFERROR(VLOOKUP(D67,'Tabelas auxiliares'!$A$3:$B$62,2,FALSE),"")</f>
        <v>CECS - CENTRO DE ENG., MODELAGEM E CIÊNCIAS SOCIAIS APLICADAS</v>
      </c>
      <c r="G67" s="33" t="str">
        <f>IFERROR(VLOOKUP($B67,'Tabelas auxiliares'!$A$66:$C$103,2,FALSE),"")</f>
        <v>EQUIPAMENTOS LABORATÓRIOS</v>
      </c>
      <c r="H67" s="33" t="str">
        <f>IFERROR(VLOOKUP($B67,'Tabelas auxiliares'!$A$66:$C$103,3,FALSE),"")</f>
        <v>AQUISICAO POR IMPORTACAO / EQUIPAMENTOS NOVOS / MANUTENÇÃO DE EQUIPAMENTOS LABORATORIAIS</v>
      </c>
      <c r="I67" t="s">
        <v>1126</v>
      </c>
      <c r="J67" t="s">
        <v>1304</v>
      </c>
      <c r="K67" t="s">
        <v>1314</v>
      </c>
      <c r="L67" t="s">
        <v>1306</v>
      </c>
      <c r="M67" t="s">
        <v>1315</v>
      </c>
      <c r="N67" t="s">
        <v>1308</v>
      </c>
      <c r="O67" t="s">
        <v>570</v>
      </c>
      <c r="P67" t="s">
        <v>1309</v>
      </c>
      <c r="Q67" t="s">
        <v>549</v>
      </c>
      <c r="R67" t="s">
        <v>545</v>
      </c>
      <c r="S67" t="s">
        <v>550</v>
      </c>
      <c r="T67" t="s">
        <v>150</v>
      </c>
      <c r="U67" t="s">
        <v>1310</v>
      </c>
      <c r="V67" t="s">
        <v>1311</v>
      </c>
      <c r="W67" t="s">
        <v>1312</v>
      </c>
      <c r="X67" t="s">
        <v>1316</v>
      </c>
      <c r="Y67" s="33" t="str">
        <f t="shared" si="0"/>
        <v>4</v>
      </c>
      <c r="Z67" s="33" t="str">
        <f>IF(T67="","",IF(AND(T67&lt;&gt;'Tabelas auxiliares'!$B$240,T67&lt;&gt;'Tabelas auxiliares'!$B$241),"FOLHA DE PESSOAL",IF(Y67='Tabelas auxiliares'!$A$241,"CUSTEIO",IF(Y67='Tabelas auxiliares'!$A$240,"INVESTIMENTO","ERRO - VERIFICAR"))))</f>
        <v>INVESTIMENTO</v>
      </c>
      <c r="AA67" s="26">
        <v>6040</v>
      </c>
      <c r="AC67" s="26">
        <v>6040</v>
      </c>
    </row>
    <row r="68" spans="1:32" x14ac:dyDescent="0.25">
      <c r="A68" t="s">
        <v>534</v>
      </c>
      <c r="B68" s="54" t="s">
        <v>225</v>
      </c>
      <c r="C68" s="54" t="s">
        <v>1032</v>
      </c>
      <c r="D68" t="s">
        <v>34</v>
      </c>
      <c r="E68" t="s">
        <v>105</v>
      </c>
      <c r="F68" s="33" t="str">
        <f>IFERROR(VLOOKUP(D68,'Tabelas auxiliares'!$A$3:$B$62,2,FALSE),"")</f>
        <v>CECS - CENTRO DE ENG., MODELAGEM E CIÊNCIAS SOCIAIS APLICADAS</v>
      </c>
      <c r="G68" s="33" t="str">
        <f>IFERROR(VLOOKUP($B68,'Tabelas auxiliares'!$A$66:$C$103,2,FALSE),"")</f>
        <v>EQUIPAMENTOS LABORATÓRIOS</v>
      </c>
      <c r="H68" s="33" t="str">
        <f>IFERROR(VLOOKUP($B68,'Tabelas auxiliares'!$A$66:$C$103,3,FALSE),"")</f>
        <v>AQUISICAO POR IMPORTACAO / EQUIPAMENTOS NOVOS / MANUTENÇÃO DE EQUIPAMENTOS LABORATORIAIS</v>
      </c>
      <c r="I68" t="s">
        <v>1126</v>
      </c>
      <c r="J68" t="s">
        <v>1304</v>
      </c>
      <c r="K68" t="s">
        <v>1317</v>
      </c>
      <c r="L68" t="s">
        <v>1306</v>
      </c>
      <c r="M68" t="s">
        <v>1318</v>
      </c>
      <c r="N68" t="s">
        <v>1308</v>
      </c>
      <c r="O68" t="s">
        <v>570</v>
      </c>
      <c r="P68" t="s">
        <v>1309</v>
      </c>
      <c r="Q68" t="s">
        <v>549</v>
      </c>
      <c r="R68" t="s">
        <v>545</v>
      </c>
      <c r="S68" t="s">
        <v>550</v>
      </c>
      <c r="T68" t="s">
        <v>150</v>
      </c>
      <c r="U68" t="s">
        <v>1310</v>
      </c>
      <c r="V68" t="s">
        <v>1319</v>
      </c>
      <c r="W68" t="s">
        <v>1320</v>
      </c>
      <c r="X68" t="s">
        <v>1321</v>
      </c>
      <c r="Y68" s="33" t="str">
        <f t="shared" ref="Y68:Y131" si="1">LEFT(V68,1)</f>
        <v>4</v>
      </c>
      <c r="Z68" s="33" t="str">
        <f>IF(T68="","",IF(AND(T68&lt;&gt;'Tabelas auxiliares'!$B$240,T68&lt;&gt;'Tabelas auxiliares'!$B$241),"FOLHA DE PESSOAL",IF(Y68='Tabelas auxiliares'!$A$241,"CUSTEIO",IF(Y68='Tabelas auxiliares'!$A$240,"INVESTIMENTO","ERRO - VERIFICAR"))))</f>
        <v>INVESTIMENTO</v>
      </c>
      <c r="AA68" s="26">
        <v>7700</v>
      </c>
      <c r="AC68" s="26">
        <v>7700</v>
      </c>
    </row>
    <row r="69" spans="1:32" x14ac:dyDescent="0.25">
      <c r="A69" t="s">
        <v>534</v>
      </c>
      <c r="B69" s="54" t="s">
        <v>225</v>
      </c>
      <c r="C69" s="54" t="s">
        <v>1032</v>
      </c>
      <c r="D69" t="s">
        <v>34</v>
      </c>
      <c r="E69" t="s">
        <v>105</v>
      </c>
      <c r="F69" s="33" t="str">
        <f>IFERROR(VLOOKUP(D69,'Tabelas auxiliares'!$A$3:$B$62,2,FALSE),"")</f>
        <v>CECS - CENTRO DE ENG., MODELAGEM E CIÊNCIAS SOCIAIS APLICADAS</v>
      </c>
      <c r="G69" s="33" t="str">
        <f>IFERROR(VLOOKUP($B69,'Tabelas auxiliares'!$A$66:$C$103,2,FALSE),"")</f>
        <v>EQUIPAMENTOS LABORATÓRIOS</v>
      </c>
      <c r="H69" s="33" t="str">
        <f>IFERROR(VLOOKUP($B69,'Tabelas auxiliares'!$A$66:$C$103,3,FALSE),"")</f>
        <v>AQUISICAO POR IMPORTACAO / EQUIPAMENTOS NOVOS / MANUTENÇÃO DE EQUIPAMENTOS LABORATORIAIS</v>
      </c>
      <c r="I69" t="s">
        <v>1126</v>
      </c>
      <c r="J69" t="s">
        <v>1304</v>
      </c>
      <c r="K69" t="s">
        <v>1322</v>
      </c>
      <c r="L69" t="s">
        <v>1306</v>
      </c>
      <c r="M69" t="s">
        <v>1323</v>
      </c>
      <c r="N69" t="s">
        <v>1308</v>
      </c>
      <c r="O69" t="s">
        <v>570</v>
      </c>
      <c r="P69" t="s">
        <v>1309</v>
      </c>
      <c r="Q69" t="s">
        <v>549</v>
      </c>
      <c r="R69" t="s">
        <v>545</v>
      </c>
      <c r="S69" t="s">
        <v>550</v>
      </c>
      <c r="T69" t="s">
        <v>150</v>
      </c>
      <c r="U69" t="s">
        <v>1310</v>
      </c>
      <c r="V69" t="s">
        <v>1311</v>
      </c>
      <c r="W69" t="s">
        <v>1312</v>
      </c>
      <c r="X69" t="s">
        <v>1324</v>
      </c>
      <c r="Y69" s="33" t="str">
        <f t="shared" si="1"/>
        <v>4</v>
      </c>
      <c r="Z69" s="33" t="str">
        <f>IF(T69="","",IF(AND(T69&lt;&gt;'Tabelas auxiliares'!$B$240,T69&lt;&gt;'Tabelas auxiliares'!$B$241),"FOLHA DE PESSOAL",IF(Y69='Tabelas auxiliares'!$A$241,"CUSTEIO",IF(Y69='Tabelas auxiliares'!$A$240,"INVESTIMENTO","ERRO - VERIFICAR"))))</f>
        <v>INVESTIMENTO</v>
      </c>
      <c r="AA69" s="26">
        <v>8892.9599999999991</v>
      </c>
      <c r="AC69" s="26"/>
      <c r="AE69">
        <v>8892.9599999999991</v>
      </c>
    </row>
    <row r="70" spans="1:32" x14ac:dyDescent="0.25">
      <c r="A70" t="s">
        <v>534</v>
      </c>
      <c r="B70" s="54" t="s">
        <v>225</v>
      </c>
      <c r="C70" s="54" t="s">
        <v>1032</v>
      </c>
      <c r="D70" t="s">
        <v>34</v>
      </c>
      <c r="E70" t="s">
        <v>105</v>
      </c>
      <c r="F70" s="33" t="str">
        <f>IFERROR(VLOOKUP(D70,'Tabelas auxiliares'!$A$3:$B$62,2,FALSE),"")</f>
        <v>CECS - CENTRO DE ENG., MODELAGEM E CIÊNCIAS SOCIAIS APLICADAS</v>
      </c>
      <c r="G70" s="33" t="str">
        <f>IFERROR(VLOOKUP($B70,'Tabelas auxiliares'!$A$66:$C$103,2,FALSE),"")</f>
        <v>EQUIPAMENTOS LABORATÓRIOS</v>
      </c>
      <c r="H70" s="33" t="str">
        <f>IFERROR(VLOOKUP($B70,'Tabelas auxiliares'!$A$66:$C$103,3,FALSE),"")</f>
        <v>AQUISICAO POR IMPORTACAO / EQUIPAMENTOS NOVOS / MANUTENÇÃO DE EQUIPAMENTOS LABORATORIAIS</v>
      </c>
      <c r="I70" t="s">
        <v>1126</v>
      </c>
      <c r="J70" t="s">
        <v>1304</v>
      </c>
      <c r="K70" t="s">
        <v>1325</v>
      </c>
      <c r="L70" t="s">
        <v>1306</v>
      </c>
      <c r="M70" t="s">
        <v>1326</v>
      </c>
      <c r="N70" t="s">
        <v>1308</v>
      </c>
      <c r="O70" t="s">
        <v>570</v>
      </c>
      <c r="P70" t="s">
        <v>1309</v>
      </c>
      <c r="Q70" t="s">
        <v>549</v>
      </c>
      <c r="R70" t="s">
        <v>545</v>
      </c>
      <c r="S70" t="s">
        <v>550</v>
      </c>
      <c r="T70" t="s">
        <v>150</v>
      </c>
      <c r="U70" t="s">
        <v>1310</v>
      </c>
      <c r="V70" t="s">
        <v>1327</v>
      </c>
      <c r="W70" t="s">
        <v>1328</v>
      </c>
      <c r="X70" t="s">
        <v>1329</v>
      </c>
      <c r="Y70" s="33" t="str">
        <f t="shared" si="1"/>
        <v>4</v>
      </c>
      <c r="Z70" s="33" t="str">
        <f>IF(T70="","",IF(AND(T70&lt;&gt;'Tabelas auxiliares'!$B$240,T70&lt;&gt;'Tabelas auxiliares'!$B$241),"FOLHA DE PESSOAL",IF(Y70='Tabelas auxiliares'!$A$241,"CUSTEIO",IF(Y70='Tabelas auxiliares'!$A$240,"INVESTIMENTO","ERRO - VERIFICAR"))))</f>
        <v>INVESTIMENTO</v>
      </c>
      <c r="AA70" s="26">
        <v>12880</v>
      </c>
      <c r="AC70" s="26"/>
      <c r="AE70">
        <v>12880</v>
      </c>
    </row>
    <row r="71" spans="1:32" x14ac:dyDescent="0.25">
      <c r="A71" t="s">
        <v>534</v>
      </c>
      <c r="B71" s="54" t="s">
        <v>225</v>
      </c>
      <c r="C71" s="54" t="s">
        <v>1032</v>
      </c>
      <c r="D71" t="s">
        <v>34</v>
      </c>
      <c r="E71" t="s">
        <v>105</v>
      </c>
      <c r="F71" s="33" t="str">
        <f>IFERROR(VLOOKUP(D71,'Tabelas auxiliares'!$A$3:$B$62,2,FALSE),"")</f>
        <v>CECS - CENTRO DE ENG., MODELAGEM E CIÊNCIAS SOCIAIS APLICADAS</v>
      </c>
      <c r="G71" s="33" t="str">
        <f>IFERROR(VLOOKUP($B71,'Tabelas auxiliares'!$A$66:$C$103,2,FALSE),"")</f>
        <v>EQUIPAMENTOS LABORATÓRIOS</v>
      </c>
      <c r="H71" s="33" t="str">
        <f>IFERROR(VLOOKUP($B71,'Tabelas auxiliares'!$A$66:$C$103,3,FALSE),"")</f>
        <v>AQUISICAO POR IMPORTACAO / EQUIPAMENTOS NOVOS / MANUTENÇÃO DE EQUIPAMENTOS LABORATORIAIS</v>
      </c>
      <c r="I71" t="s">
        <v>1126</v>
      </c>
      <c r="J71" t="s">
        <v>1304</v>
      </c>
      <c r="K71" t="s">
        <v>1330</v>
      </c>
      <c r="L71" t="s">
        <v>1306</v>
      </c>
      <c r="M71" t="s">
        <v>1331</v>
      </c>
      <c r="N71" t="s">
        <v>1308</v>
      </c>
      <c r="O71" t="s">
        <v>570</v>
      </c>
      <c r="P71" t="s">
        <v>1309</v>
      </c>
      <c r="Q71" t="s">
        <v>549</v>
      </c>
      <c r="R71" t="s">
        <v>545</v>
      </c>
      <c r="S71" t="s">
        <v>550</v>
      </c>
      <c r="T71" t="s">
        <v>150</v>
      </c>
      <c r="U71" t="s">
        <v>1310</v>
      </c>
      <c r="V71" t="s">
        <v>1332</v>
      </c>
      <c r="W71" t="s">
        <v>1333</v>
      </c>
      <c r="X71" t="s">
        <v>1334</v>
      </c>
      <c r="Y71" s="33" t="str">
        <f t="shared" si="1"/>
        <v>4</v>
      </c>
      <c r="Z71" s="33" t="str">
        <f>IF(T71="","",IF(AND(T71&lt;&gt;'Tabelas auxiliares'!$B$240,T71&lt;&gt;'Tabelas auxiliares'!$B$241),"FOLHA DE PESSOAL",IF(Y71='Tabelas auxiliares'!$A$241,"CUSTEIO",IF(Y71='Tabelas auxiliares'!$A$240,"INVESTIMENTO","ERRO - VERIFICAR"))))</f>
        <v>INVESTIMENTO</v>
      </c>
      <c r="AA71" s="26">
        <v>340</v>
      </c>
      <c r="AC71" s="26">
        <v>340</v>
      </c>
    </row>
    <row r="72" spans="1:32" x14ac:dyDescent="0.25">
      <c r="A72" t="s">
        <v>534</v>
      </c>
      <c r="B72" s="54" t="s">
        <v>225</v>
      </c>
      <c r="C72" s="54" t="s">
        <v>1032</v>
      </c>
      <c r="D72" t="s">
        <v>34</v>
      </c>
      <c r="E72" t="s">
        <v>105</v>
      </c>
      <c r="F72" s="33" t="str">
        <f>IFERROR(VLOOKUP(D72,'Tabelas auxiliares'!$A$3:$B$62,2,FALSE),"")</f>
        <v>CECS - CENTRO DE ENG., MODELAGEM E CIÊNCIAS SOCIAIS APLICADAS</v>
      </c>
      <c r="G72" s="33" t="str">
        <f>IFERROR(VLOOKUP($B72,'Tabelas auxiliares'!$A$66:$C$103,2,FALSE),"")</f>
        <v>EQUIPAMENTOS LABORATÓRIOS</v>
      </c>
      <c r="H72" s="33" t="str">
        <f>IFERROR(VLOOKUP($B72,'Tabelas auxiliares'!$A$66:$C$103,3,FALSE),"")</f>
        <v>AQUISICAO POR IMPORTACAO / EQUIPAMENTOS NOVOS / MANUTENÇÃO DE EQUIPAMENTOS LABORATORIAIS</v>
      </c>
      <c r="I72" t="s">
        <v>1126</v>
      </c>
      <c r="J72" t="s">
        <v>1304</v>
      </c>
      <c r="K72" t="s">
        <v>1335</v>
      </c>
      <c r="L72" t="s">
        <v>1306</v>
      </c>
      <c r="M72" t="s">
        <v>1336</v>
      </c>
      <c r="N72" t="s">
        <v>1308</v>
      </c>
      <c r="O72" t="s">
        <v>570</v>
      </c>
      <c r="P72" t="s">
        <v>1309</v>
      </c>
      <c r="Q72" t="s">
        <v>549</v>
      </c>
      <c r="R72" t="s">
        <v>545</v>
      </c>
      <c r="S72" t="s">
        <v>550</v>
      </c>
      <c r="T72" t="s">
        <v>150</v>
      </c>
      <c r="U72" t="s">
        <v>1310</v>
      </c>
      <c r="V72" t="s">
        <v>1332</v>
      </c>
      <c r="W72" t="s">
        <v>1333</v>
      </c>
      <c r="X72" t="s">
        <v>1337</v>
      </c>
      <c r="Y72" s="33" t="str">
        <f t="shared" si="1"/>
        <v>4</v>
      </c>
      <c r="Z72" s="33" t="str">
        <f>IF(T72="","",IF(AND(T72&lt;&gt;'Tabelas auxiliares'!$B$240,T72&lt;&gt;'Tabelas auxiliares'!$B$241),"FOLHA DE PESSOAL",IF(Y72='Tabelas auxiliares'!$A$241,"CUSTEIO",IF(Y72='Tabelas auxiliares'!$A$240,"INVESTIMENTO","ERRO - VERIFICAR"))))</f>
        <v>INVESTIMENTO</v>
      </c>
      <c r="AA72" s="26">
        <v>646.16</v>
      </c>
      <c r="AC72" s="26">
        <v>646.16</v>
      </c>
    </row>
    <row r="73" spans="1:32" x14ac:dyDescent="0.25">
      <c r="A73" t="s">
        <v>534</v>
      </c>
      <c r="B73" s="54" t="s">
        <v>225</v>
      </c>
      <c r="C73" s="54" t="s">
        <v>1032</v>
      </c>
      <c r="D73" t="s">
        <v>34</v>
      </c>
      <c r="E73" t="s">
        <v>105</v>
      </c>
      <c r="F73" s="33" t="str">
        <f>IFERROR(VLOOKUP(D73,'Tabelas auxiliares'!$A$3:$B$62,2,FALSE),"")</f>
        <v>CECS - CENTRO DE ENG., MODELAGEM E CIÊNCIAS SOCIAIS APLICADAS</v>
      </c>
      <c r="G73" s="33" t="str">
        <f>IFERROR(VLOOKUP($B73,'Tabelas auxiliares'!$A$66:$C$103,2,FALSE),"")</f>
        <v>EQUIPAMENTOS LABORATÓRIOS</v>
      </c>
      <c r="H73" s="33" t="str">
        <f>IFERROR(VLOOKUP($B73,'Tabelas auxiliares'!$A$66:$C$103,3,FALSE),"")</f>
        <v>AQUISICAO POR IMPORTACAO / EQUIPAMENTOS NOVOS / MANUTENÇÃO DE EQUIPAMENTOS LABORATORIAIS</v>
      </c>
      <c r="I73" t="s">
        <v>1126</v>
      </c>
      <c r="J73" t="s">
        <v>1304</v>
      </c>
      <c r="K73" t="s">
        <v>1338</v>
      </c>
      <c r="L73" t="s">
        <v>1306</v>
      </c>
      <c r="M73" t="s">
        <v>1339</v>
      </c>
      <c r="N73" t="s">
        <v>1308</v>
      </c>
      <c r="O73" t="s">
        <v>570</v>
      </c>
      <c r="P73" t="s">
        <v>1309</v>
      </c>
      <c r="Q73" t="s">
        <v>549</v>
      </c>
      <c r="R73" t="s">
        <v>545</v>
      </c>
      <c r="S73" t="s">
        <v>550</v>
      </c>
      <c r="T73" t="s">
        <v>150</v>
      </c>
      <c r="U73" t="s">
        <v>1310</v>
      </c>
      <c r="V73" t="s">
        <v>1311</v>
      </c>
      <c r="W73" t="s">
        <v>1312</v>
      </c>
      <c r="X73" t="s">
        <v>1340</v>
      </c>
      <c r="Y73" s="33" t="str">
        <f t="shared" si="1"/>
        <v>4</v>
      </c>
      <c r="Z73" s="33" t="str">
        <f>IF(T73="","",IF(AND(T73&lt;&gt;'Tabelas auxiliares'!$B$240,T73&lt;&gt;'Tabelas auxiliares'!$B$241),"FOLHA DE PESSOAL",IF(Y73='Tabelas auxiliares'!$A$241,"CUSTEIO",IF(Y73='Tabelas auxiliares'!$A$240,"INVESTIMENTO","ERRO - VERIFICAR"))))</f>
        <v>INVESTIMENTO</v>
      </c>
      <c r="AA73" s="26">
        <v>227.95</v>
      </c>
      <c r="AC73" s="26">
        <v>227.95</v>
      </c>
    </row>
    <row r="74" spans="1:32" x14ac:dyDescent="0.25">
      <c r="A74" t="s">
        <v>534</v>
      </c>
      <c r="B74" s="54" t="s">
        <v>225</v>
      </c>
      <c r="C74" s="54" t="s">
        <v>1032</v>
      </c>
      <c r="D74" t="s">
        <v>34</v>
      </c>
      <c r="E74" t="s">
        <v>105</v>
      </c>
      <c r="F74" s="33" t="str">
        <f>IFERROR(VLOOKUP(D74,'Tabelas auxiliares'!$A$3:$B$62,2,FALSE),"")</f>
        <v>CECS - CENTRO DE ENG., MODELAGEM E CIÊNCIAS SOCIAIS APLICADAS</v>
      </c>
      <c r="G74" s="33" t="str">
        <f>IFERROR(VLOOKUP($B74,'Tabelas auxiliares'!$A$66:$C$103,2,FALSE),"")</f>
        <v>EQUIPAMENTOS LABORATÓRIOS</v>
      </c>
      <c r="H74" s="33" t="str">
        <f>IFERROR(VLOOKUP($B74,'Tabelas auxiliares'!$A$66:$C$103,3,FALSE),"")</f>
        <v>AQUISICAO POR IMPORTACAO / EQUIPAMENTOS NOVOS / MANUTENÇÃO DE EQUIPAMENTOS LABORATORIAIS</v>
      </c>
      <c r="I74" t="s">
        <v>1126</v>
      </c>
      <c r="J74" t="s">
        <v>1304</v>
      </c>
      <c r="K74" t="s">
        <v>1338</v>
      </c>
      <c r="L74" t="s">
        <v>1306</v>
      </c>
      <c r="M74" t="s">
        <v>1339</v>
      </c>
      <c r="N74" t="s">
        <v>1308</v>
      </c>
      <c r="O74" t="s">
        <v>570</v>
      </c>
      <c r="P74" t="s">
        <v>1309</v>
      </c>
      <c r="Q74" t="s">
        <v>549</v>
      </c>
      <c r="R74" t="s">
        <v>545</v>
      </c>
      <c r="S74" t="s">
        <v>550</v>
      </c>
      <c r="T74" t="s">
        <v>150</v>
      </c>
      <c r="U74" t="s">
        <v>1310</v>
      </c>
      <c r="V74" t="s">
        <v>1327</v>
      </c>
      <c r="W74" t="s">
        <v>1328</v>
      </c>
      <c r="X74" t="s">
        <v>1341</v>
      </c>
      <c r="Y74" s="33" t="str">
        <f t="shared" si="1"/>
        <v>4</v>
      </c>
      <c r="Z74" s="33" t="str">
        <f>IF(T74="","",IF(AND(T74&lt;&gt;'Tabelas auxiliares'!$B$240,T74&lt;&gt;'Tabelas auxiliares'!$B$241),"FOLHA DE PESSOAL",IF(Y74='Tabelas auxiliares'!$A$241,"CUSTEIO",IF(Y74='Tabelas auxiliares'!$A$240,"INVESTIMENTO","ERRO - VERIFICAR"))))</f>
        <v>INVESTIMENTO</v>
      </c>
      <c r="AA74" s="26">
        <v>339.5</v>
      </c>
      <c r="AC74" s="26"/>
      <c r="AE74" s="26">
        <v>339.5</v>
      </c>
    </row>
    <row r="75" spans="1:32" x14ac:dyDescent="0.25">
      <c r="A75" t="s">
        <v>534</v>
      </c>
      <c r="B75" s="54" t="s">
        <v>225</v>
      </c>
      <c r="C75" s="54" t="s">
        <v>1032</v>
      </c>
      <c r="D75" t="s">
        <v>34</v>
      </c>
      <c r="E75" t="s">
        <v>105</v>
      </c>
      <c r="F75" s="33" t="str">
        <f>IFERROR(VLOOKUP(D75,'Tabelas auxiliares'!$A$3:$B$62,2,FALSE),"")</f>
        <v>CECS - CENTRO DE ENG., MODELAGEM E CIÊNCIAS SOCIAIS APLICADAS</v>
      </c>
      <c r="G75" s="33" t="str">
        <f>IFERROR(VLOOKUP($B75,'Tabelas auxiliares'!$A$66:$C$103,2,FALSE),"")</f>
        <v>EQUIPAMENTOS LABORATÓRIOS</v>
      </c>
      <c r="H75" s="33" t="str">
        <f>IFERROR(VLOOKUP($B75,'Tabelas auxiliares'!$A$66:$C$103,3,FALSE),"")</f>
        <v>AQUISICAO POR IMPORTACAO / EQUIPAMENTOS NOVOS / MANUTENÇÃO DE EQUIPAMENTOS LABORATORIAIS</v>
      </c>
      <c r="I75" t="s">
        <v>1126</v>
      </c>
      <c r="J75" t="s">
        <v>1304</v>
      </c>
      <c r="K75" t="s">
        <v>1338</v>
      </c>
      <c r="L75" t="s">
        <v>1306</v>
      </c>
      <c r="M75" t="s">
        <v>1339</v>
      </c>
      <c r="N75" t="s">
        <v>1308</v>
      </c>
      <c r="O75" t="s">
        <v>570</v>
      </c>
      <c r="P75" t="s">
        <v>1309</v>
      </c>
      <c r="Q75" t="s">
        <v>549</v>
      </c>
      <c r="R75" t="s">
        <v>545</v>
      </c>
      <c r="S75" t="s">
        <v>550</v>
      </c>
      <c r="T75" t="s">
        <v>150</v>
      </c>
      <c r="U75" t="s">
        <v>1310</v>
      </c>
      <c r="V75" t="s">
        <v>1342</v>
      </c>
      <c r="W75" t="s">
        <v>1343</v>
      </c>
      <c r="X75" t="s">
        <v>1344</v>
      </c>
      <c r="Y75" s="33" t="str">
        <f t="shared" si="1"/>
        <v>4</v>
      </c>
      <c r="Z75" s="33" t="str">
        <f>IF(T75="","",IF(AND(T75&lt;&gt;'Tabelas auxiliares'!$B$240,T75&lt;&gt;'Tabelas auxiliares'!$B$241),"FOLHA DE PESSOAL",IF(Y75='Tabelas auxiliares'!$A$241,"CUSTEIO",IF(Y75='Tabelas auxiliares'!$A$240,"INVESTIMENTO","ERRO - VERIFICAR"))))</f>
        <v>INVESTIMENTO</v>
      </c>
      <c r="AA75" s="26">
        <v>2576.08</v>
      </c>
      <c r="AC75" s="26">
        <v>2576.08</v>
      </c>
    </row>
    <row r="76" spans="1:32" x14ac:dyDescent="0.25">
      <c r="A76" t="s">
        <v>534</v>
      </c>
      <c r="B76" s="54" t="s">
        <v>225</v>
      </c>
      <c r="C76" s="54" t="s">
        <v>1032</v>
      </c>
      <c r="D76" t="s">
        <v>34</v>
      </c>
      <c r="E76" t="s">
        <v>105</v>
      </c>
      <c r="F76" s="33" t="str">
        <f>IFERROR(VLOOKUP(D76,'Tabelas auxiliares'!$A$3:$B$62,2,FALSE),"")</f>
        <v>CECS - CENTRO DE ENG., MODELAGEM E CIÊNCIAS SOCIAIS APLICADAS</v>
      </c>
      <c r="G76" s="33" t="str">
        <f>IFERROR(VLOOKUP($B76,'Tabelas auxiliares'!$A$66:$C$103,2,FALSE),"")</f>
        <v>EQUIPAMENTOS LABORATÓRIOS</v>
      </c>
      <c r="H76" s="33" t="str">
        <f>IFERROR(VLOOKUP($B76,'Tabelas auxiliares'!$A$66:$C$103,3,FALSE),"")</f>
        <v>AQUISICAO POR IMPORTACAO / EQUIPAMENTOS NOVOS / MANUTENÇÃO DE EQUIPAMENTOS LABORATORIAIS</v>
      </c>
      <c r="I76" t="s">
        <v>1126</v>
      </c>
      <c r="J76" t="s">
        <v>1304</v>
      </c>
      <c r="K76" t="s">
        <v>1345</v>
      </c>
      <c r="L76" t="s">
        <v>1306</v>
      </c>
      <c r="M76" t="s">
        <v>1346</v>
      </c>
      <c r="N76" t="s">
        <v>1308</v>
      </c>
      <c r="O76" t="s">
        <v>570</v>
      </c>
      <c r="P76" t="s">
        <v>1309</v>
      </c>
      <c r="Q76" t="s">
        <v>549</v>
      </c>
      <c r="R76" t="s">
        <v>545</v>
      </c>
      <c r="S76" t="s">
        <v>550</v>
      </c>
      <c r="T76" t="s">
        <v>150</v>
      </c>
      <c r="U76" t="s">
        <v>1310</v>
      </c>
      <c r="V76" t="s">
        <v>1332</v>
      </c>
      <c r="W76" t="s">
        <v>1333</v>
      </c>
      <c r="X76" t="s">
        <v>1347</v>
      </c>
      <c r="Y76" s="33" t="str">
        <f t="shared" si="1"/>
        <v>4</v>
      </c>
      <c r="Z76" s="33" t="str">
        <f>IF(T76="","",IF(AND(T76&lt;&gt;'Tabelas auxiliares'!$B$240,T76&lt;&gt;'Tabelas auxiliares'!$B$241),"FOLHA DE PESSOAL",IF(Y76='Tabelas auxiliares'!$A$241,"CUSTEIO",IF(Y76='Tabelas auxiliares'!$A$240,"INVESTIMENTO","ERRO - VERIFICAR"))))</f>
        <v>INVESTIMENTO</v>
      </c>
      <c r="AA76" s="26">
        <v>2634.48</v>
      </c>
      <c r="AC76">
        <v>2634.48</v>
      </c>
      <c r="AE76" s="26"/>
    </row>
    <row r="77" spans="1:32" x14ac:dyDescent="0.25">
      <c r="A77" t="s">
        <v>534</v>
      </c>
      <c r="B77" s="54" t="s">
        <v>225</v>
      </c>
      <c r="C77" s="54" t="s">
        <v>1032</v>
      </c>
      <c r="D77" t="s">
        <v>34</v>
      </c>
      <c r="E77" t="s">
        <v>105</v>
      </c>
      <c r="F77" s="33" t="str">
        <f>IFERROR(VLOOKUP(D77,'Tabelas auxiliares'!$A$3:$B$62,2,FALSE),"")</f>
        <v>CECS - CENTRO DE ENG., MODELAGEM E CIÊNCIAS SOCIAIS APLICADAS</v>
      </c>
      <c r="G77" s="33" t="str">
        <f>IFERROR(VLOOKUP($B77,'Tabelas auxiliares'!$A$66:$C$103,2,FALSE),"")</f>
        <v>EQUIPAMENTOS LABORATÓRIOS</v>
      </c>
      <c r="H77" s="33" t="str">
        <f>IFERROR(VLOOKUP($B77,'Tabelas auxiliares'!$A$66:$C$103,3,FALSE),"")</f>
        <v>AQUISICAO POR IMPORTACAO / EQUIPAMENTOS NOVOS / MANUTENÇÃO DE EQUIPAMENTOS LABORATORIAIS</v>
      </c>
      <c r="I77" t="s">
        <v>1126</v>
      </c>
      <c r="J77" t="s">
        <v>1304</v>
      </c>
      <c r="K77" t="s">
        <v>1348</v>
      </c>
      <c r="L77" t="s">
        <v>1306</v>
      </c>
      <c r="M77" t="s">
        <v>1349</v>
      </c>
      <c r="N77" t="s">
        <v>1308</v>
      </c>
      <c r="O77" t="s">
        <v>570</v>
      </c>
      <c r="P77" t="s">
        <v>1309</v>
      </c>
      <c r="Q77" t="s">
        <v>549</v>
      </c>
      <c r="R77" t="s">
        <v>545</v>
      </c>
      <c r="S77" t="s">
        <v>550</v>
      </c>
      <c r="T77" t="s">
        <v>150</v>
      </c>
      <c r="U77" t="s">
        <v>1310</v>
      </c>
      <c r="V77" t="s">
        <v>582</v>
      </c>
      <c r="W77" t="s">
        <v>583</v>
      </c>
      <c r="X77" t="s">
        <v>1350</v>
      </c>
      <c r="Y77" s="33" t="str">
        <f t="shared" si="1"/>
        <v>4</v>
      </c>
      <c r="Z77" s="33" t="str">
        <f>IF(T77="","",IF(AND(T77&lt;&gt;'Tabelas auxiliares'!$B$240,T77&lt;&gt;'Tabelas auxiliares'!$B$241),"FOLHA DE PESSOAL",IF(Y77='Tabelas auxiliares'!$A$241,"CUSTEIO",IF(Y77='Tabelas auxiliares'!$A$240,"INVESTIMENTO","ERRO - VERIFICAR"))))</f>
        <v>INVESTIMENTO</v>
      </c>
      <c r="AA77" s="26">
        <v>13559</v>
      </c>
      <c r="AC77" s="26">
        <v>13559</v>
      </c>
      <c r="AE77" s="26"/>
    </row>
    <row r="78" spans="1:32" x14ac:dyDescent="0.25">
      <c r="A78" t="s">
        <v>534</v>
      </c>
      <c r="B78" s="54" t="s">
        <v>225</v>
      </c>
      <c r="C78" s="54" t="s">
        <v>1032</v>
      </c>
      <c r="D78" t="s">
        <v>34</v>
      </c>
      <c r="E78" t="s">
        <v>105</v>
      </c>
      <c r="F78" s="33" t="str">
        <f>IFERROR(VLOOKUP(D78,'Tabelas auxiliares'!$A$3:$B$62,2,FALSE),"")</f>
        <v>CECS - CENTRO DE ENG., MODELAGEM E CIÊNCIAS SOCIAIS APLICADAS</v>
      </c>
      <c r="G78" s="33" t="str">
        <f>IFERROR(VLOOKUP($B78,'Tabelas auxiliares'!$A$66:$C$103,2,FALSE),"")</f>
        <v>EQUIPAMENTOS LABORATÓRIOS</v>
      </c>
      <c r="H78" s="33" t="str">
        <f>IFERROR(VLOOKUP($B78,'Tabelas auxiliares'!$A$66:$C$103,3,FALSE),"")</f>
        <v>AQUISICAO POR IMPORTACAO / EQUIPAMENTOS NOVOS / MANUTENÇÃO DE EQUIPAMENTOS LABORATORIAIS</v>
      </c>
      <c r="I78" t="s">
        <v>1126</v>
      </c>
      <c r="J78" t="s">
        <v>1304</v>
      </c>
      <c r="K78" t="s">
        <v>1351</v>
      </c>
      <c r="L78" t="s">
        <v>1306</v>
      </c>
      <c r="M78" t="s">
        <v>1352</v>
      </c>
      <c r="N78" t="s">
        <v>1308</v>
      </c>
      <c r="O78" t="s">
        <v>570</v>
      </c>
      <c r="P78" t="s">
        <v>1309</v>
      </c>
      <c r="Q78" t="s">
        <v>549</v>
      </c>
      <c r="R78" t="s">
        <v>545</v>
      </c>
      <c r="S78" t="s">
        <v>550</v>
      </c>
      <c r="T78" t="s">
        <v>150</v>
      </c>
      <c r="U78" t="s">
        <v>1310</v>
      </c>
      <c r="V78" t="s">
        <v>1332</v>
      </c>
      <c r="W78" t="s">
        <v>1333</v>
      </c>
      <c r="X78" t="s">
        <v>1353</v>
      </c>
      <c r="Y78" s="33" t="str">
        <f t="shared" si="1"/>
        <v>4</v>
      </c>
      <c r="Z78" s="33" t="str">
        <f>IF(T78="","",IF(AND(T78&lt;&gt;'Tabelas auxiliares'!$B$240,T78&lt;&gt;'Tabelas auxiliares'!$B$241),"FOLHA DE PESSOAL",IF(Y78='Tabelas auxiliares'!$A$241,"CUSTEIO",IF(Y78='Tabelas auxiliares'!$A$240,"INVESTIMENTO","ERRO - VERIFICAR"))))</f>
        <v>INVESTIMENTO</v>
      </c>
      <c r="AA78">
        <v>1110.32</v>
      </c>
      <c r="AB78" s="26"/>
      <c r="AC78">
        <v>1110.32</v>
      </c>
      <c r="AF78" s="26"/>
    </row>
    <row r="79" spans="1:32" x14ac:dyDescent="0.25">
      <c r="A79" t="s">
        <v>534</v>
      </c>
      <c r="B79" s="54" t="s">
        <v>225</v>
      </c>
      <c r="C79" s="54" t="s">
        <v>1032</v>
      </c>
      <c r="D79" t="s">
        <v>34</v>
      </c>
      <c r="E79" t="s">
        <v>105</v>
      </c>
      <c r="F79" s="33" t="str">
        <f>IFERROR(VLOOKUP(D79,'Tabelas auxiliares'!$A$3:$B$62,2,FALSE),"")</f>
        <v>CECS - CENTRO DE ENG., MODELAGEM E CIÊNCIAS SOCIAIS APLICADAS</v>
      </c>
      <c r="G79" s="33" t="str">
        <f>IFERROR(VLOOKUP($B79,'Tabelas auxiliares'!$A$66:$C$103,2,FALSE),"")</f>
        <v>EQUIPAMENTOS LABORATÓRIOS</v>
      </c>
      <c r="H79" s="33" t="str">
        <f>IFERROR(VLOOKUP($B79,'Tabelas auxiliares'!$A$66:$C$103,3,FALSE),"")</f>
        <v>AQUISICAO POR IMPORTACAO / EQUIPAMENTOS NOVOS / MANUTENÇÃO DE EQUIPAMENTOS LABORATORIAIS</v>
      </c>
      <c r="I79" t="s">
        <v>1126</v>
      </c>
      <c r="J79" t="s">
        <v>1304</v>
      </c>
      <c r="K79" t="s">
        <v>1354</v>
      </c>
      <c r="L79" t="s">
        <v>1306</v>
      </c>
      <c r="M79" t="s">
        <v>1355</v>
      </c>
      <c r="N79" t="s">
        <v>1308</v>
      </c>
      <c r="O79" t="s">
        <v>570</v>
      </c>
      <c r="P79" t="s">
        <v>1309</v>
      </c>
      <c r="Q79" t="s">
        <v>549</v>
      </c>
      <c r="R79" t="s">
        <v>545</v>
      </c>
      <c r="S79" t="s">
        <v>550</v>
      </c>
      <c r="T79" t="s">
        <v>150</v>
      </c>
      <c r="U79" t="s">
        <v>1310</v>
      </c>
      <c r="V79" t="s">
        <v>1311</v>
      </c>
      <c r="W79" t="s">
        <v>1312</v>
      </c>
      <c r="X79" t="s">
        <v>1356</v>
      </c>
      <c r="Y79" s="33" t="str">
        <f t="shared" si="1"/>
        <v>4</v>
      </c>
      <c r="Z79" s="33" t="str">
        <f>IF(T79="","",IF(AND(T79&lt;&gt;'Tabelas auxiliares'!$B$240,T79&lt;&gt;'Tabelas auxiliares'!$B$241),"FOLHA DE PESSOAL",IF(Y79='Tabelas auxiliares'!$A$241,"CUSTEIO",IF(Y79='Tabelas auxiliares'!$A$240,"INVESTIMENTO","ERRO - VERIFICAR"))))</f>
        <v>INVESTIMENTO</v>
      </c>
      <c r="AA79" s="26">
        <v>12400</v>
      </c>
      <c r="AC79">
        <v>12400</v>
      </c>
      <c r="AE79" s="26"/>
    </row>
    <row r="80" spans="1:32" x14ac:dyDescent="0.25">
      <c r="A80" t="s">
        <v>534</v>
      </c>
      <c r="B80" s="54" t="s">
        <v>225</v>
      </c>
      <c r="C80" s="54" t="s">
        <v>537</v>
      </c>
      <c r="D80" t="s">
        <v>42</v>
      </c>
      <c r="E80" t="s">
        <v>105</v>
      </c>
      <c r="F80" s="33" t="str">
        <f>IFERROR(VLOOKUP(D80,'Tabelas auxiliares'!$A$3:$B$62,2,FALSE),"")</f>
        <v>CCNH - CENTRO DE CIÊNCIAS NATURAIS E HUMANAS</v>
      </c>
      <c r="G80" s="33" t="str">
        <f>IFERROR(VLOOKUP($B80,'Tabelas auxiliares'!$A$66:$C$103,2,FALSE),"")</f>
        <v>EQUIPAMENTOS LABORATÓRIOS</v>
      </c>
      <c r="H80" s="33" t="str">
        <f>IFERROR(VLOOKUP($B80,'Tabelas auxiliares'!$A$66:$C$103,3,FALSE),"")</f>
        <v>AQUISICAO POR IMPORTACAO / EQUIPAMENTOS NOVOS / MANUTENÇÃO DE EQUIPAMENTOS LABORATORIAIS</v>
      </c>
      <c r="I80" t="s">
        <v>1357</v>
      </c>
      <c r="J80" t="s">
        <v>1358</v>
      </c>
      <c r="K80" t="s">
        <v>1359</v>
      </c>
      <c r="L80" t="s">
        <v>1360</v>
      </c>
      <c r="M80" t="s">
        <v>1361</v>
      </c>
      <c r="N80" t="s">
        <v>1308</v>
      </c>
      <c r="O80" t="s">
        <v>570</v>
      </c>
      <c r="P80" t="s">
        <v>1309</v>
      </c>
      <c r="Q80" t="s">
        <v>549</v>
      </c>
      <c r="R80" t="s">
        <v>545</v>
      </c>
      <c r="S80" t="s">
        <v>550</v>
      </c>
      <c r="T80" t="s">
        <v>150</v>
      </c>
      <c r="U80" t="s">
        <v>1310</v>
      </c>
      <c r="V80" t="s">
        <v>582</v>
      </c>
      <c r="W80" t="s">
        <v>583</v>
      </c>
      <c r="X80" t="s">
        <v>1362</v>
      </c>
      <c r="Y80" s="33" t="str">
        <f t="shared" si="1"/>
        <v>4</v>
      </c>
      <c r="Z80" s="33" t="str">
        <f>IF(T80="","",IF(AND(T80&lt;&gt;'Tabelas auxiliares'!$B$240,T80&lt;&gt;'Tabelas auxiliares'!$B$241),"FOLHA DE PESSOAL",IF(Y80='Tabelas auxiliares'!$A$241,"CUSTEIO",IF(Y80='Tabelas auxiliares'!$A$240,"INVESTIMENTO","ERRO - VERIFICAR"))))</f>
        <v>INVESTIMENTO</v>
      </c>
      <c r="AA80" s="26">
        <v>3326.76</v>
      </c>
      <c r="AE80" s="26">
        <v>3326.76</v>
      </c>
    </row>
    <row r="81" spans="1:31" x14ac:dyDescent="0.25">
      <c r="A81" t="s">
        <v>534</v>
      </c>
      <c r="B81" s="54" t="s">
        <v>225</v>
      </c>
      <c r="C81" s="54" t="s">
        <v>537</v>
      </c>
      <c r="D81" t="s">
        <v>42</v>
      </c>
      <c r="E81" t="s">
        <v>105</v>
      </c>
      <c r="F81" s="33" t="str">
        <f>IFERROR(VLOOKUP(D81,'Tabelas auxiliares'!$A$3:$B$62,2,FALSE),"")</f>
        <v>CCNH - CENTRO DE CIÊNCIAS NATURAIS E HUMANAS</v>
      </c>
      <c r="G81" s="33" t="str">
        <f>IFERROR(VLOOKUP($B81,'Tabelas auxiliares'!$A$66:$C$103,2,FALSE),"")</f>
        <v>EQUIPAMENTOS LABORATÓRIOS</v>
      </c>
      <c r="H81" s="33" t="str">
        <f>IFERROR(VLOOKUP($B81,'Tabelas auxiliares'!$A$66:$C$103,3,FALSE),"")</f>
        <v>AQUISICAO POR IMPORTACAO / EQUIPAMENTOS NOVOS / MANUTENÇÃO DE EQUIPAMENTOS LABORATORIAIS</v>
      </c>
      <c r="I81" t="s">
        <v>1357</v>
      </c>
      <c r="J81" t="s">
        <v>1358</v>
      </c>
      <c r="K81" t="s">
        <v>1363</v>
      </c>
      <c r="L81" t="s">
        <v>1360</v>
      </c>
      <c r="M81" t="s">
        <v>580</v>
      </c>
      <c r="N81" t="s">
        <v>1308</v>
      </c>
      <c r="O81" t="s">
        <v>570</v>
      </c>
      <c r="P81" t="s">
        <v>1309</v>
      </c>
      <c r="Q81" t="s">
        <v>549</v>
      </c>
      <c r="R81" t="s">
        <v>545</v>
      </c>
      <c r="S81" t="s">
        <v>550</v>
      </c>
      <c r="T81" t="s">
        <v>150</v>
      </c>
      <c r="U81" t="s">
        <v>1310</v>
      </c>
      <c r="V81" t="s">
        <v>582</v>
      </c>
      <c r="W81" t="s">
        <v>583</v>
      </c>
      <c r="X81" t="s">
        <v>1364</v>
      </c>
      <c r="Y81" s="33" t="str">
        <f t="shared" si="1"/>
        <v>4</v>
      </c>
      <c r="Z81" s="33" t="str">
        <f>IF(T81="","",IF(AND(T81&lt;&gt;'Tabelas auxiliares'!$B$240,T81&lt;&gt;'Tabelas auxiliares'!$B$241),"FOLHA DE PESSOAL",IF(Y81='Tabelas auxiliares'!$A$241,"CUSTEIO",IF(Y81='Tabelas auxiliares'!$A$240,"INVESTIMENTO","ERRO - VERIFICAR"))))</f>
        <v>INVESTIMENTO</v>
      </c>
      <c r="AA81" s="26">
        <v>32194.17</v>
      </c>
      <c r="AC81" s="26">
        <v>32194.17</v>
      </c>
    </row>
    <row r="82" spans="1:31" x14ac:dyDescent="0.25">
      <c r="A82" t="s">
        <v>534</v>
      </c>
      <c r="B82" s="54" t="s">
        <v>233</v>
      </c>
      <c r="C82" s="54" t="s">
        <v>1032</v>
      </c>
      <c r="D82" t="s">
        <v>76</v>
      </c>
      <c r="E82" t="s">
        <v>105</v>
      </c>
      <c r="F82" s="33" t="str">
        <f>IFERROR(VLOOKUP(D82,'Tabelas auxiliares'!$A$3:$B$62,2,FALSE),"")</f>
        <v>NETEL - NÚCLEO EDUCACIONAL DE TECNOLOGIAS E LÍNGUAS</v>
      </c>
      <c r="G82" s="33" t="str">
        <f>IFERROR(VLOOKUP($B82,'Tabelas auxiliares'!$A$66:$C$103,2,FALSE),"")</f>
        <v>INTERNACIONALIZAÇÃO</v>
      </c>
      <c r="H82" s="33" t="str">
        <f>IFERROR(VLOOKUP($B82,'Tabelas auxiliares'!$A$66:$C$103,3,FALSE),"")</f>
        <v>DIARIAS INTERNACIONAIS / PASSAGENS AEREAS INTERNACIONAIS / AUXILIO PARA EVENTOS INTERNACIONAIS / INSCRICAO PARA  EVENTOS INTERNACIONAIS / ANUIDADES ARI / ENCARGO DE CURSOS E CONCURSOS ARI / CURSOS DE LINGUAS NETEL</v>
      </c>
      <c r="I82" t="s">
        <v>1365</v>
      </c>
      <c r="J82" t="s">
        <v>1366</v>
      </c>
      <c r="K82" t="s">
        <v>1367</v>
      </c>
      <c r="L82" t="s">
        <v>1368</v>
      </c>
      <c r="M82" t="s">
        <v>545</v>
      </c>
      <c r="N82" t="s">
        <v>559</v>
      </c>
      <c r="O82" t="s">
        <v>560</v>
      </c>
      <c r="P82" t="s">
        <v>561</v>
      </c>
      <c r="Q82" t="s">
        <v>549</v>
      </c>
      <c r="R82" t="s">
        <v>545</v>
      </c>
      <c r="S82" t="s">
        <v>550</v>
      </c>
      <c r="T82" t="s">
        <v>150</v>
      </c>
      <c r="U82" t="s">
        <v>1369</v>
      </c>
      <c r="V82" t="s">
        <v>552</v>
      </c>
      <c r="W82" t="s">
        <v>553</v>
      </c>
      <c r="X82" t="s">
        <v>1370</v>
      </c>
      <c r="Y82" s="33" t="str">
        <f t="shared" si="1"/>
        <v>3</v>
      </c>
      <c r="Z82" s="33" t="str">
        <f>IF(T82="","",IF(AND(T82&lt;&gt;'Tabelas auxiliares'!$B$240,T82&lt;&gt;'Tabelas auxiliares'!$B$241),"FOLHA DE PESSOAL",IF(Y82='Tabelas auxiliares'!$A$241,"CUSTEIO",IF(Y82='Tabelas auxiliares'!$A$240,"INVESTIMENTO","ERRO - VERIFICAR"))))</f>
        <v>CUSTEIO</v>
      </c>
      <c r="AA82" s="26">
        <v>300</v>
      </c>
      <c r="AC82" s="26">
        <v>300</v>
      </c>
    </row>
    <row r="83" spans="1:31" x14ac:dyDescent="0.25">
      <c r="A83" t="s">
        <v>534</v>
      </c>
      <c r="B83" s="54" t="s">
        <v>233</v>
      </c>
      <c r="C83" s="54" t="s">
        <v>1032</v>
      </c>
      <c r="D83" t="s">
        <v>76</v>
      </c>
      <c r="E83" t="s">
        <v>105</v>
      </c>
      <c r="F83" s="33" t="str">
        <f>IFERROR(VLOOKUP(D83,'Tabelas auxiliares'!$A$3:$B$62,2,FALSE),"")</f>
        <v>NETEL - NÚCLEO EDUCACIONAL DE TECNOLOGIAS E LÍNGUAS</v>
      </c>
      <c r="G83" s="33" t="str">
        <f>IFERROR(VLOOKUP($B83,'Tabelas auxiliares'!$A$66:$C$103,2,FALSE),"")</f>
        <v>INTERNACIONALIZAÇÃO</v>
      </c>
      <c r="H83" s="33" t="str">
        <f>IFERROR(VLOOKUP($B83,'Tabelas auxiliares'!$A$66:$C$103,3,FALSE),"")</f>
        <v>DIARIAS INTERNACIONAIS / PASSAGENS AEREAS INTERNACIONAIS / AUXILIO PARA EVENTOS INTERNACIONAIS / INSCRICAO PARA  EVENTOS INTERNACIONAIS / ANUIDADES ARI / ENCARGO DE CURSOS E CONCURSOS ARI / CURSOS DE LINGUAS NETEL</v>
      </c>
      <c r="I83" t="s">
        <v>1371</v>
      </c>
      <c r="J83" t="s">
        <v>1372</v>
      </c>
      <c r="K83" t="s">
        <v>1373</v>
      </c>
      <c r="L83" t="s">
        <v>1374</v>
      </c>
      <c r="M83" t="s">
        <v>545</v>
      </c>
      <c r="N83" t="s">
        <v>569</v>
      </c>
      <c r="O83" t="s">
        <v>570</v>
      </c>
      <c r="P83" t="s">
        <v>571</v>
      </c>
      <c r="Q83" t="s">
        <v>549</v>
      </c>
      <c r="R83" t="s">
        <v>545</v>
      </c>
      <c r="S83" t="s">
        <v>550</v>
      </c>
      <c r="T83" t="s">
        <v>150</v>
      </c>
      <c r="U83" t="s">
        <v>572</v>
      </c>
      <c r="V83" t="s">
        <v>552</v>
      </c>
      <c r="W83" t="s">
        <v>553</v>
      </c>
      <c r="X83" t="s">
        <v>1375</v>
      </c>
      <c r="Y83" s="33" t="str">
        <f t="shared" si="1"/>
        <v>3</v>
      </c>
      <c r="Z83" s="33" t="str">
        <f>IF(T83="","",IF(AND(T83&lt;&gt;'Tabelas auxiliares'!$B$240,T83&lt;&gt;'Tabelas auxiliares'!$B$241),"FOLHA DE PESSOAL",IF(Y83='Tabelas auxiliares'!$A$241,"CUSTEIO",IF(Y83='Tabelas auxiliares'!$A$240,"INVESTIMENTO","ERRO - VERIFICAR"))))</f>
        <v>CUSTEIO</v>
      </c>
      <c r="AA83" s="26">
        <v>14700</v>
      </c>
      <c r="AC83">
        <v>10500</v>
      </c>
      <c r="AD83">
        <v>4200</v>
      </c>
      <c r="AE83" s="26"/>
    </row>
    <row r="84" spans="1:31" x14ac:dyDescent="0.25">
      <c r="A84" t="s">
        <v>534</v>
      </c>
      <c r="B84" s="54" t="s">
        <v>233</v>
      </c>
      <c r="C84" s="54" t="s">
        <v>1038</v>
      </c>
      <c r="D84" t="s">
        <v>76</v>
      </c>
      <c r="E84" t="s">
        <v>105</v>
      </c>
      <c r="F84" s="33" t="str">
        <f>IFERROR(VLOOKUP(D84,'Tabelas auxiliares'!$A$3:$B$62,2,FALSE),"")</f>
        <v>NETEL - NÚCLEO EDUCACIONAL DE TECNOLOGIAS E LÍNGUAS</v>
      </c>
      <c r="G84" s="33" t="str">
        <f>IFERROR(VLOOKUP($B84,'Tabelas auxiliares'!$A$66:$C$103,2,FALSE),"")</f>
        <v>INTERNACIONALIZAÇÃO</v>
      </c>
      <c r="H84" s="33" t="str">
        <f>IFERROR(VLOOKUP($B84,'Tabelas auxiliares'!$A$66:$C$103,3,FALSE),"")</f>
        <v>DIARIAS INTERNACIONAIS / PASSAGENS AEREAS INTERNACIONAIS / AUXILIO PARA EVENTOS INTERNACIONAIS / INSCRICAO PARA  EVENTOS INTERNACIONAIS / ANUIDADES ARI / ENCARGO DE CURSOS E CONCURSOS ARI / CURSOS DE LINGUAS NETEL</v>
      </c>
      <c r="I84" t="s">
        <v>1376</v>
      </c>
      <c r="J84" t="s">
        <v>1377</v>
      </c>
      <c r="K84" t="s">
        <v>1378</v>
      </c>
      <c r="L84" t="s">
        <v>1379</v>
      </c>
      <c r="M84" t="s">
        <v>545</v>
      </c>
      <c r="N84" t="s">
        <v>559</v>
      </c>
      <c r="O84" t="s">
        <v>560</v>
      </c>
      <c r="P84" t="s">
        <v>561</v>
      </c>
      <c r="Q84" t="s">
        <v>549</v>
      </c>
      <c r="R84" t="s">
        <v>545</v>
      </c>
      <c r="S84" t="s">
        <v>550</v>
      </c>
      <c r="T84" t="s">
        <v>150</v>
      </c>
      <c r="U84" t="s">
        <v>1369</v>
      </c>
      <c r="V84" t="s">
        <v>552</v>
      </c>
      <c r="W84" t="s">
        <v>553</v>
      </c>
      <c r="X84" t="s">
        <v>1380</v>
      </c>
      <c r="Y84" s="33" t="str">
        <f t="shared" si="1"/>
        <v>3</v>
      </c>
      <c r="Z84" s="33" t="str">
        <f>IF(T84="","",IF(AND(T84&lt;&gt;'Tabelas auxiliares'!$B$240,T84&lt;&gt;'Tabelas auxiliares'!$B$241),"FOLHA DE PESSOAL",IF(Y84='Tabelas auxiliares'!$A$241,"CUSTEIO",IF(Y84='Tabelas auxiliares'!$A$240,"INVESTIMENTO","ERRO - VERIFICAR"))))</f>
        <v>CUSTEIO</v>
      </c>
      <c r="AA84" s="26">
        <v>1100</v>
      </c>
      <c r="AC84">
        <v>1100</v>
      </c>
      <c r="AE84" s="26"/>
    </row>
    <row r="85" spans="1:31" x14ac:dyDescent="0.25">
      <c r="A85" t="s">
        <v>534</v>
      </c>
      <c r="B85" s="54" t="s">
        <v>233</v>
      </c>
      <c r="C85" s="54" t="s">
        <v>1033</v>
      </c>
      <c r="D85" t="s">
        <v>64</v>
      </c>
      <c r="E85" t="s">
        <v>105</v>
      </c>
      <c r="F85" s="33" t="str">
        <f>IFERROR(VLOOKUP(D85,'Tabelas auxiliares'!$A$3:$B$62,2,FALSE),"")</f>
        <v>ARI - ASSESSORIA DE RELAÇÕES INTERNACIONAIS</v>
      </c>
      <c r="G85" s="33" t="str">
        <f>IFERROR(VLOOKUP($B85,'Tabelas auxiliares'!$A$66:$C$103,2,FALSE),"")</f>
        <v>INTERNACIONALIZAÇÃO</v>
      </c>
      <c r="H85" s="33" t="str">
        <f>IFERROR(VLOOKUP($B85,'Tabelas auxiliares'!$A$66:$C$103,3,FALSE),"")</f>
        <v>DIARIAS INTERNACIONAIS / PASSAGENS AEREAS INTERNACIONAIS / AUXILIO PARA EVENTOS INTERNACIONAIS / INSCRICAO PARA  EVENTOS INTERNACIONAIS / ANUIDADES ARI / ENCARGO DE CURSOS E CONCURSOS ARI / CURSOS DE LINGUAS NETEL</v>
      </c>
      <c r="I85" t="s">
        <v>1381</v>
      </c>
      <c r="J85" t="s">
        <v>1382</v>
      </c>
      <c r="K85" t="s">
        <v>1383</v>
      </c>
      <c r="L85" t="s">
        <v>1384</v>
      </c>
      <c r="M85" t="s">
        <v>545</v>
      </c>
      <c r="N85" t="s">
        <v>899</v>
      </c>
      <c r="O85" t="s">
        <v>570</v>
      </c>
      <c r="P85" t="s">
        <v>900</v>
      </c>
      <c r="Q85" t="s">
        <v>549</v>
      </c>
      <c r="R85" t="s">
        <v>545</v>
      </c>
      <c r="S85" t="s">
        <v>550</v>
      </c>
      <c r="T85" t="s">
        <v>150</v>
      </c>
      <c r="U85" t="s">
        <v>901</v>
      </c>
      <c r="V85" t="s">
        <v>552</v>
      </c>
      <c r="W85" t="s">
        <v>553</v>
      </c>
      <c r="X85" t="s">
        <v>1385</v>
      </c>
      <c r="Y85" s="33" t="str">
        <f t="shared" si="1"/>
        <v>3</v>
      </c>
      <c r="Z85" s="33" t="str">
        <f>IF(T85="","",IF(AND(T85&lt;&gt;'Tabelas auxiliares'!$B$240,T85&lt;&gt;'Tabelas auxiliares'!$B$241),"FOLHA DE PESSOAL",IF(Y85='Tabelas auxiliares'!$A$241,"CUSTEIO",IF(Y85='Tabelas auxiliares'!$A$240,"INVESTIMENTO","ERRO - VERIFICAR"))))</f>
        <v>CUSTEIO</v>
      </c>
      <c r="AA85" s="26">
        <v>63000</v>
      </c>
      <c r="AC85">
        <v>56000</v>
      </c>
      <c r="AD85">
        <v>7000</v>
      </c>
      <c r="AE85" s="26"/>
    </row>
    <row r="86" spans="1:31" x14ac:dyDescent="0.25">
      <c r="A86" t="s">
        <v>534</v>
      </c>
      <c r="B86" s="54" t="s">
        <v>235</v>
      </c>
      <c r="C86" s="54" t="s">
        <v>1032</v>
      </c>
      <c r="D86" t="s">
        <v>34</v>
      </c>
      <c r="E86" t="s">
        <v>105</v>
      </c>
      <c r="F86" s="33" t="str">
        <f>IFERROR(VLOOKUP(D86,'Tabelas auxiliares'!$A$3:$B$62,2,FALSE),"")</f>
        <v>CECS - CENTRO DE ENG., MODELAGEM E CIÊNCIAS SOCIAIS APLICADAS</v>
      </c>
      <c r="G86" s="33" t="str">
        <f>IFERROR(VLOOKUP($B86,'Tabelas auxiliares'!$A$66:$C$103,2,FALSE),"")</f>
        <v>MATERIAIS DIDÁTICOS E SERVIÇOS - GRADUAÇÃO</v>
      </c>
      <c r="H86" s="33" t="str">
        <f>IFERROR(VLOOKUP($B86,'Tabelas auxiliares'!$A$66:$C$103,3,FALSE),"")</f>
        <v>SERVICO DE ENCADERNACAO / VIDRARIAS / MATERIAL DE CONSUMO / RACAO PARA ANIMAIS / REVISTAS E JORNAIS PARA USO DIDÁTICO/ REAGENTES QUIMICOS / MATERIAIS DIVERSOS DE LABORATORIO/MANUTENÇÃO DE EQUIPAMENTOS</v>
      </c>
      <c r="I86" t="s">
        <v>1386</v>
      </c>
      <c r="J86" t="s">
        <v>1387</v>
      </c>
      <c r="K86" t="s">
        <v>1388</v>
      </c>
      <c r="L86" t="s">
        <v>1389</v>
      </c>
      <c r="M86" t="s">
        <v>1390</v>
      </c>
      <c r="N86" t="s">
        <v>569</v>
      </c>
      <c r="O86" t="s">
        <v>570</v>
      </c>
      <c r="P86" t="s">
        <v>571</v>
      </c>
      <c r="Q86" t="s">
        <v>549</v>
      </c>
      <c r="R86" t="s">
        <v>545</v>
      </c>
      <c r="S86" t="s">
        <v>550</v>
      </c>
      <c r="T86" t="s">
        <v>150</v>
      </c>
      <c r="U86" t="s">
        <v>572</v>
      </c>
      <c r="V86" t="s">
        <v>1391</v>
      </c>
      <c r="W86" t="s">
        <v>1392</v>
      </c>
      <c r="X86" t="s">
        <v>1393</v>
      </c>
      <c r="Y86" s="33" t="str">
        <f t="shared" si="1"/>
        <v>3</v>
      </c>
      <c r="Z86" s="33" t="str">
        <f>IF(T86="","",IF(AND(T86&lt;&gt;'Tabelas auxiliares'!$B$240,T86&lt;&gt;'Tabelas auxiliares'!$B$241),"FOLHA DE PESSOAL",IF(Y86='Tabelas auxiliares'!$A$241,"CUSTEIO",IF(Y86='Tabelas auxiliares'!$A$240,"INVESTIMENTO","ERRO - VERIFICAR"))))</f>
        <v>CUSTEIO</v>
      </c>
      <c r="AA86" s="26">
        <v>31245</v>
      </c>
      <c r="AC86" s="26">
        <v>31245</v>
      </c>
    </row>
    <row r="87" spans="1:31" x14ac:dyDescent="0.25">
      <c r="A87" t="s">
        <v>534</v>
      </c>
      <c r="B87" s="54" t="s">
        <v>235</v>
      </c>
      <c r="C87" s="54" t="s">
        <v>1032</v>
      </c>
      <c r="D87" t="s">
        <v>34</v>
      </c>
      <c r="E87" t="s">
        <v>105</v>
      </c>
      <c r="F87" s="33" t="str">
        <f>IFERROR(VLOOKUP(D87,'Tabelas auxiliares'!$A$3:$B$62,2,FALSE),"")</f>
        <v>CECS - CENTRO DE ENG., MODELAGEM E CIÊNCIAS SOCIAIS APLICADAS</v>
      </c>
      <c r="G87" s="33" t="str">
        <f>IFERROR(VLOOKUP($B87,'Tabelas auxiliares'!$A$66:$C$103,2,FALSE),"")</f>
        <v>MATERIAIS DIDÁTICOS E SERVIÇOS - GRADUAÇÃO</v>
      </c>
      <c r="H87" s="33" t="str">
        <f>IFERROR(VLOOKUP($B87,'Tabelas auxiliares'!$A$66:$C$103,3,FALSE),"")</f>
        <v>SERVICO DE ENCADERNACAO / VIDRARIAS / MATERIAL DE CONSUMO / RACAO PARA ANIMAIS / REVISTAS E JORNAIS PARA USO DIDÁTICO/ REAGENTES QUIMICOS / MATERIAIS DIVERSOS DE LABORATORIO/MANUTENÇÃO DE EQUIPAMENTOS</v>
      </c>
      <c r="I87" t="s">
        <v>1386</v>
      </c>
      <c r="J87" t="s">
        <v>1387</v>
      </c>
      <c r="K87" t="s">
        <v>1394</v>
      </c>
      <c r="L87" t="s">
        <v>1389</v>
      </c>
      <c r="M87" t="s">
        <v>1395</v>
      </c>
      <c r="N87" t="s">
        <v>569</v>
      </c>
      <c r="O87" t="s">
        <v>570</v>
      </c>
      <c r="P87" t="s">
        <v>571</v>
      </c>
      <c r="Q87" t="s">
        <v>549</v>
      </c>
      <c r="R87" t="s">
        <v>545</v>
      </c>
      <c r="S87" t="s">
        <v>550</v>
      </c>
      <c r="T87" t="s">
        <v>150</v>
      </c>
      <c r="U87" t="s">
        <v>572</v>
      </c>
      <c r="V87" t="s">
        <v>1396</v>
      </c>
      <c r="W87" t="s">
        <v>1397</v>
      </c>
      <c r="X87" t="s">
        <v>1398</v>
      </c>
      <c r="Y87" s="33" t="str">
        <f t="shared" si="1"/>
        <v>3</v>
      </c>
      <c r="Z87" s="33" t="str">
        <f>IF(T87="","",IF(AND(T87&lt;&gt;'Tabelas auxiliares'!$B$240,T87&lt;&gt;'Tabelas auxiliares'!$B$241),"FOLHA DE PESSOAL",IF(Y87='Tabelas auxiliares'!$A$241,"CUSTEIO",IF(Y87='Tabelas auxiliares'!$A$240,"INVESTIMENTO","ERRO - VERIFICAR"))))</f>
        <v>CUSTEIO</v>
      </c>
      <c r="AA87" s="26">
        <v>1323.8</v>
      </c>
      <c r="AC87" s="26"/>
      <c r="AE87">
        <v>1323.8</v>
      </c>
    </row>
    <row r="88" spans="1:31" x14ac:dyDescent="0.25">
      <c r="A88" t="s">
        <v>534</v>
      </c>
      <c r="B88" s="54" t="s">
        <v>235</v>
      </c>
      <c r="C88" s="54" t="s">
        <v>1032</v>
      </c>
      <c r="D88" t="s">
        <v>34</v>
      </c>
      <c r="E88" t="s">
        <v>105</v>
      </c>
      <c r="F88" s="33" t="str">
        <f>IFERROR(VLOOKUP(D88,'Tabelas auxiliares'!$A$3:$B$62,2,FALSE),"")</f>
        <v>CECS - CENTRO DE ENG., MODELAGEM E CIÊNCIAS SOCIAIS APLICADAS</v>
      </c>
      <c r="G88" s="33" t="str">
        <f>IFERROR(VLOOKUP($B88,'Tabelas auxiliares'!$A$66:$C$103,2,FALSE),"")</f>
        <v>MATERIAIS DIDÁTICOS E SERVIÇOS - GRADUAÇÃO</v>
      </c>
      <c r="H88" s="33" t="str">
        <f>IFERROR(VLOOKUP($B88,'Tabelas auxiliares'!$A$66:$C$103,3,FALSE),"")</f>
        <v>SERVICO DE ENCADERNACAO / VIDRARIAS / MATERIAL DE CONSUMO / RACAO PARA ANIMAIS / REVISTAS E JORNAIS PARA USO DIDÁTICO/ REAGENTES QUIMICOS / MATERIAIS DIVERSOS DE LABORATORIO/MANUTENÇÃO DE EQUIPAMENTOS</v>
      </c>
      <c r="I88" t="s">
        <v>1386</v>
      </c>
      <c r="J88" t="s">
        <v>1387</v>
      </c>
      <c r="K88" t="s">
        <v>1399</v>
      </c>
      <c r="L88" t="s">
        <v>1389</v>
      </c>
      <c r="M88" t="s">
        <v>1400</v>
      </c>
      <c r="N88" t="s">
        <v>569</v>
      </c>
      <c r="O88" t="s">
        <v>570</v>
      </c>
      <c r="P88" t="s">
        <v>571</v>
      </c>
      <c r="Q88" t="s">
        <v>549</v>
      </c>
      <c r="R88" t="s">
        <v>545</v>
      </c>
      <c r="S88" t="s">
        <v>550</v>
      </c>
      <c r="T88" t="s">
        <v>150</v>
      </c>
      <c r="U88" t="s">
        <v>572</v>
      </c>
      <c r="V88" t="s">
        <v>1391</v>
      </c>
      <c r="W88" t="s">
        <v>1392</v>
      </c>
      <c r="X88" t="s">
        <v>1401</v>
      </c>
      <c r="Y88" s="33" t="str">
        <f t="shared" si="1"/>
        <v>3</v>
      </c>
      <c r="Z88" s="33" t="str">
        <f>IF(T88="","",IF(AND(T88&lt;&gt;'Tabelas auxiliares'!$B$240,T88&lt;&gt;'Tabelas auxiliares'!$B$241),"FOLHA DE PESSOAL",IF(Y88='Tabelas auxiliares'!$A$241,"CUSTEIO",IF(Y88='Tabelas auxiliares'!$A$240,"INVESTIMENTO","ERRO - VERIFICAR"))))</f>
        <v>CUSTEIO</v>
      </c>
      <c r="AA88" s="26">
        <v>5116</v>
      </c>
      <c r="AC88">
        <v>5116</v>
      </c>
      <c r="AE88" s="26"/>
    </row>
    <row r="89" spans="1:31" x14ac:dyDescent="0.25">
      <c r="A89" t="s">
        <v>534</v>
      </c>
      <c r="B89" s="54" t="s">
        <v>235</v>
      </c>
      <c r="C89" s="54" t="s">
        <v>1032</v>
      </c>
      <c r="D89" t="s">
        <v>34</v>
      </c>
      <c r="E89" t="s">
        <v>105</v>
      </c>
      <c r="F89" s="33" t="str">
        <f>IFERROR(VLOOKUP(D89,'Tabelas auxiliares'!$A$3:$B$62,2,FALSE),"")</f>
        <v>CECS - CENTRO DE ENG., MODELAGEM E CIÊNCIAS SOCIAIS APLICADAS</v>
      </c>
      <c r="G89" s="33" t="str">
        <f>IFERROR(VLOOKUP($B89,'Tabelas auxiliares'!$A$66:$C$103,2,FALSE),"")</f>
        <v>MATERIAIS DIDÁTICOS E SERVIÇOS - GRADUAÇÃO</v>
      </c>
      <c r="H89" s="33" t="str">
        <f>IFERROR(VLOOKUP($B89,'Tabelas auxiliares'!$A$66:$C$103,3,FALSE),"")</f>
        <v>SERVICO DE ENCADERNACAO / VIDRARIAS / MATERIAL DE CONSUMO / RACAO PARA ANIMAIS / REVISTAS E JORNAIS PARA USO DIDÁTICO/ REAGENTES QUIMICOS / MATERIAIS DIVERSOS DE LABORATORIO/MANUTENÇÃO DE EQUIPAMENTOS</v>
      </c>
      <c r="I89" t="s">
        <v>1386</v>
      </c>
      <c r="J89" t="s">
        <v>1387</v>
      </c>
      <c r="K89" t="s">
        <v>1402</v>
      </c>
      <c r="L89" t="s">
        <v>1389</v>
      </c>
      <c r="M89" t="s">
        <v>1403</v>
      </c>
      <c r="N89" t="s">
        <v>569</v>
      </c>
      <c r="O89" t="s">
        <v>570</v>
      </c>
      <c r="P89" t="s">
        <v>571</v>
      </c>
      <c r="Q89" t="s">
        <v>549</v>
      </c>
      <c r="R89" t="s">
        <v>545</v>
      </c>
      <c r="S89" t="s">
        <v>550</v>
      </c>
      <c r="T89" t="s">
        <v>150</v>
      </c>
      <c r="U89" t="s">
        <v>572</v>
      </c>
      <c r="V89" t="s">
        <v>1391</v>
      </c>
      <c r="W89" t="s">
        <v>1392</v>
      </c>
      <c r="X89" t="s">
        <v>1404</v>
      </c>
      <c r="Y89" s="33" t="str">
        <f t="shared" si="1"/>
        <v>3</v>
      </c>
      <c r="Z89" s="33" t="str">
        <f>IF(T89="","",IF(AND(T89&lt;&gt;'Tabelas auxiliares'!$B$240,T89&lt;&gt;'Tabelas auxiliares'!$B$241),"FOLHA DE PESSOAL",IF(Y89='Tabelas auxiliares'!$A$241,"CUSTEIO",IF(Y89='Tabelas auxiliares'!$A$240,"INVESTIMENTO","ERRO - VERIFICAR"))))</f>
        <v>CUSTEIO</v>
      </c>
      <c r="AA89" s="26">
        <v>3164.1</v>
      </c>
      <c r="AC89" s="26">
        <v>3164.1</v>
      </c>
      <c r="AE89" s="26"/>
    </row>
    <row r="90" spans="1:31" x14ac:dyDescent="0.25">
      <c r="A90" t="s">
        <v>534</v>
      </c>
      <c r="B90" s="54" t="s">
        <v>235</v>
      </c>
      <c r="C90" s="54" t="s">
        <v>1032</v>
      </c>
      <c r="D90" t="s">
        <v>34</v>
      </c>
      <c r="E90" t="s">
        <v>105</v>
      </c>
      <c r="F90" s="33" t="str">
        <f>IFERROR(VLOOKUP(D90,'Tabelas auxiliares'!$A$3:$B$62,2,FALSE),"")</f>
        <v>CECS - CENTRO DE ENG., MODELAGEM E CIÊNCIAS SOCIAIS APLICADAS</v>
      </c>
      <c r="G90" s="33" t="str">
        <f>IFERROR(VLOOKUP($B90,'Tabelas auxiliares'!$A$66:$C$103,2,FALSE),"")</f>
        <v>MATERIAIS DIDÁTICOS E SERVIÇOS - GRADUAÇÃO</v>
      </c>
      <c r="H90" s="33" t="str">
        <f>IFERROR(VLOOKUP($B90,'Tabelas auxiliares'!$A$66:$C$103,3,FALSE),"")</f>
        <v>SERVICO DE ENCADERNACAO / VIDRARIAS / MATERIAL DE CONSUMO / RACAO PARA ANIMAIS / REVISTAS E JORNAIS PARA USO DIDÁTICO/ REAGENTES QUIMICOS / MATERIAIS DIVERSOS DE LABORATORIO/MANUTENÇÃO DE EQUIPAMENTOS</v>
      </c>
      <c r="I90" t="s">
        <v>1386</v>
      </c>
      <c r="J90" t="s">
        <v>1387</v>
      </c>
      <c r="K90" t="s">
        <v>1405</v>
      </c>
      <c r="L90" t="s">
        <v>1389</v>
      </c>
      <c r="M90" t="s">
        <v>1406</v>
      </c>
      <c r="N90" t="s">
        <v>569</v>
      </c>
      <c r="O90" t="s">
        <v>570</v>
      </c>
      <c r="P90" t="s">
        <v>571</v>
      </c>
      <c r="Q90" t="s">
        <v>549</v>
      </c>
      <c r="R90" t="s">
        <v>545</v>
      </c>
      <c r="S90" t="s">
        <v>550</v>
      </c>
      <c r="T90" t="s">
        <v>150</v>
      </c>
      <c r="U90" t="s">
        <v>572</v>
      </c>
      <c r="V90" t="s">
        <v>1391</v>
      </c>
      <c r="W90" t="s">
        <v>1392</v>
      </c>
      <c r="X90" t="s">
        <v>1407</v>
      </c>
      <c r="Y90" s="33" t="str">
        <f t="shared" si="1"/>
        <v>3</v>
      </c>
      <c r="Z90" s="33" t="str">
        <f>IF(T90="","",IF(AND(T90&lt;&gt;'Tabelas auxiliares'!$B$240,T90&lt;&gt;'Tabelas auxiliares'!$B$241),"FOLHA DE PESSOAL",IF(Y90='Tabelas auxiliares'!$A$241,"CUSTEIO",IF(Y90='Tabelas auxiliares'!$A$240,"INVESTIMENTO","ERRO - VERIFICAR"))))</f>
        <v>CUSTEIO</v>
      </c>
      <c r="AA90" s="26">
        <v>1466.6</v>
      </c>
      <c r="AC90">
        <v>1466.6</v>
      </c>
      <c r="AE90" s="26"/>
    </row>
    <row r="91" spans="1:31" x14ac:dyDescent="0.25">
      <c r="A91" t="s">
        <v>534</v>
      </c>
      <c r="B91" s="54" t="s">
        <v>235</v>
      </c>
      <c r="C91" s="54" t="s">
        <v>1032</v>
      </c>
      <c r="D91" t="s">
        <v>34</v>
      </c>
      <c r="E91" t="s">
        <v>105</v>
      </c>
      <c r="F91" s="33" t="str">
        <f>IFERROR(VLOOKUP(D91,'Tabelas auxiliares'!$A$3:$B$62,2,FALSE),"")</f>
        <v>CECS - CENTRO DE ENG., MODELAGEM E CIÊNCIAS SOCIAIS APLICADAS</v>
      </c>
      <c r="G91" s="33" t="str">
        <f>IFERROR(VLOOKUP($B91,'Tabelas auxiliares'!$A$66:$C$103,2,FALSE),"")</f>
        <v>MATERIAIS DIDÁTICOS E SERVIÇOS - GRADUAÇÃO</v>
      </c>
      <c r="H91" s="33" t="str">
        <f>IFERROR(VLOOKUP($B91,'Tabelas auxiliares'!$A$66:$C$103,3,FALSE),"")</f>
        <v>SERVICO DE ENCADERNACAO / VIDRARIAS / MATERIAL DE CONSUMO / RACAO PARA ANIMAIS / REVISTAS E JORNAIS PARA USO DIDÁTICO/ REAGENTES QUIMICOS / MATERIAIS DIVERSOS DE LABORATORIO/MANUTENÇÃO DE EQUIPAMENTOS</v>
      </c>
      <c r="I91" t="s">
        <v>1069</v>
      </c>
      <c r="J91" t="s">
        <v>1408</v>
      </c>
      <c r="K91" t="s">
        <v>1409</v>
      </c>
      <c r="L91" t="s">
        <v>1410</v>
      </c>
      <c r="M91" t="s">
        <v>1411</v>
      </c>
      <c r="N91" t="s">
        <v>569</v>
      </c>
      <c r="O91" t="s">
        <v>570</v>
      </c>
      <c r="P91" t="s">
        <v>571</v>
      </c>
      <c r="Q91" t="s">
        <v>549</v>
      </c>
      <c r="R91" t="s">
        <v>545</v>
      </c>
      <c r="S91" t="s">
        <v>550</v>
      </c>
      <c r="T91" t="s">
        <v>150</v>
      </c>
      <c r="U91" t="s">
        <v>572</v>
      </c>
      <c r="V91" t="s">
        <v>942</v>
      </c>
      <c r="W91" t="s">
        <v>943</v>
      </c>
      <c r="X91" t="s">
        <v>1412</v>
      </c>
      <c r="Y91" s="33" t="str">
        <f t="shared" si="1"/>
        <v>3</v>
      </c>
      <c r="Z91" s="33" t="str">
        <f>IF(T91="","",IF(AND(T91&lt;&gt;'Tabelas auxiliares'!$B$240,T91&lt;&gt;'Tabelas auxiliares'!$B$241),"FOLHA DE PESSOAL",IF(Y91='Tabelas auxiliares'!$A$241,"CUSTEIO",IF(Y91='Tabelas auxiliares'!$A$240,"INVESTIMENTO","ERRO - VERIFICAR"))))</f>
        <v>CUSTEIO</v>
      </c>
      <c r="AA91" s="26">
        <v>24190</v>
      </c>
      <c r="AC91">
        <v>24190</v>
      </c>
    </row>
    <row r="92" spans="1:31" x14ac:dyDescent="0.25">
      <c r="A92" t="s">
        <v>534</v>
      </c>
      <c r="B92" s="54" t="s">
        <v>235</v>
      </c>
      <c r="C92" s="54" t="s">
        <v>1032</v>
      </c>
      <c r="D92" t="s">
        <v>34</v>
      </c>
      <c r="E92" t="s">
        <v>105</v>
      </c>
      <c r="F92" s="33" t="str">
        <f>IFERROR(VLOOKUP(D92,'Tabelas auxiliares'!$A$3:$B$62,2,FALSE),"")</f>
        <v>CECS - CENTRO DE ENG., MODELAGEM E CIÊNCIAS SOCIAIS APLICADAS</v>
      </c>
      <c r="G92" s="33" t="str">
        <f>IFERROR(VLOOKUP($B92,'Tabelas auxiliares'!$A$66:$C$103,2,FALSE),"")</f>
        <v>MATERIAIS DIDÁTICOS E SERVIÇOS - GRADUAÇÃO</v>
      </c>
      <c r="H92" s="33" t="str">
        <f>IFERROR(VLOOKUP($B92,'Tabelas auxiliares'!$A$66:$C$103,3,FALSE),"")</f>
        <v>SERVICO DE ENCADERNACAO / VIDRARIAS / MATERIAL DE CONSUMO / RACAO PARA ANIMAIS / REVISTAS E JORNAIS PARA USO DIDÁTICO/ REAGENTES QUIMICOS / MATERIAIS DIVERSOS DE LABORATORIO/MANUTENÇÃO DE EQUIPAMENTOS</v>
      </c>
      <c r="I92" t="s">
        <v>1069</v>
      </c>
      <c r="J92" t="s">
        <v>1408</v>
      </c>
      <c r="K92" t="s">
        <v>1413</v>
      </c>
      <c r="L92" t="s">
        <v>1410</v>
      </c>
      <c r="M92" t="s">
        <v>1411</v>
      </c>
      <c r="N92" t="s">
        <v>569</v>
      </c>
      <c r="O92" t="s">
        <v>570</v>
      </c>
      <c r="P92" t="s">
        <v>571</v>
      </c>
      <c r="Q92" t="s">
        <v>549</v>
      </c>
      <c r="R92" t="s">
        <v>545</v>
      </c>
      <c r="S92" t="s">
        <v>550</v>
      </c>
      <c r="T92" t="s">
        <v>150</v>
      </c>
      <c r="U92" t="s">
        <v>572</v>
      </c>
      <c r="V92" t="s">
        <v>1414</v>
      </c>
      <c r="W92" t="s">
        <v>1415</v>
      </c>
      <c r="X92" t="s">
        <v>1416</v>
      </c>
      <c r="Y92" s="33" t="str">
        <f t="shared" si="1"/>
        <v>3</v>
      </c>
      <c r="Z92" s="33" t="str">
        <f>IF(T92="","",IF(AND(T92&lt;&gt;'Tabelas auxiliares'!$B$240,T92&lt;&gt;'Tabelas auxiliares'!$B$241),"FOLHA DE PESSOAL",IF(Y92='Tabelas auxiliares'!$A$241,"CUSTEIO",IF(Y92='Tabelas auxiliares'!$A$240,"INVESTIMENTO","ERRO - VERIFICAR"))))</f>
        <v>CUSTEIO</v>
      </c>
      <c r="AA92" s="26">
        <v>63823</v>
      </c>
      <c r="AC92">
        <v>63823</v>
      </c>
    </row>
    <row r="93" spans="1:31" x14ac:dyDescent="0.25">
      <c r="A93" t="s">
        <v>534</v>
      </c>
      <c r="B93" s="54" t="s">
        <v>243</v>
      </c>
      <c r="C93" s="54" t="s">
        <v>1039</v>
      </c>
      <c r="D93" t="s">
        <v>164</v>
      </c>
      <c r="E93" t="s">
        <v>105</v>
      </c>
      <c r="F93" s="33" t="str">
        <f>IFERROR(VLOOKUP(D93,'Tabelas auxiliares'!$A$3:$B$62,2,FALSE),"")</f>
        <v>SPO - OBRAS SANTO ANDRÉ</v>
      </c>
      <c r="G93" s="33" t="str">
        <f>IFERROR(VLOOKUP($B93,'Tabelas auxiliares'!$A$66:$C$103,2,FALSE),"")</f>
        <v>OBRAS E INSTALAÇÕES - MELHORIAS E REFORMAS</v>
      </c>
      <c r="H93" s="33" t="str">
        <f>IFERROR(VLOOKUP($B93,'Tabelas auxiliares'!$A$66:$C$103,3,FALSE),"")</f>
        <v>REFORMA E ADEQUACAO</v>
      </c>
      <c r="I93" t="s">
        <v>1069</v>
      </c>
      <c r="J93" t="s">
        <v>1417</v>
      </c>
      <c r="K93" t="s">
        <v>1418</v>
      </c>
      <c r="L93" t="s">
        <v>1419</v>
      </c>
      <c r="M93" t="s">
        <v>1420</v>
      </c>
      <c r="N93" t="s">
        <v>1308</v>
      </c>
      <c r="O93" t="s">
        <v>570</v>
      </c>
      <c r="P93" t="s">
        <v>1309</v>
      </c>
      <c r="Q93" t="s">
        <v>549</v>
      </c>
      <c r="R93" t="s">
        <v>545</v>
      </c>
      <c r="S93" t="s">
        <v>550</v>
      </c>
      <c r="T93" t="s">
        <v>150</v>
      </c>
      <c r="U93" t="s">
        <v>1310</v>
      </c>
      <c r="V93" t="s">
        <v>1421</v>
      </c>
      <c r="W93" t="s">
        <v>1422</v>
      </c>
      <c r="X93" t="s">
        <v>1423</v>
      </c>
      <c r="Y93" s="33" t="str">
        <f t="shared" si="1"/>
        <v>4</v>
      </c>
      <c r="Z93" s="33" t="str">
        <f>IF(T93="","",IF(AND(T93&lt;&gt;'Tabelas auxiliares'!$B$240,T93&lt;&gt;'Tabelas auxiliares'!$B$241),"FOLHA DE PESSOAL",IF(Y93='Tabelas auxiliares'!$A$241,"CUSTEIO",IF(Y93='Tabelas auxiliares'!$A$240,"INVESTIMENTO","ERRO - VERIFICAR"))))</f>
        <v>INVESTIMENTO</v>
      </c>
      <c r="AA93" s="26">
        <v>329554.74</v>
      </c>
      <c r="AC93" s="26">
        <v>329554.74</v>
      </c>
      <c r="AE93" s="26"/>
    </row>
    <row r="94" spans="1:31" x14ac:dyDescent="0.25">
      <c r="A94" t="s">
        <v>534</v>
      </c>
      <c r="B94" s="54" t="s">
        <v>243</v>
      </c>
      <c r="C94" s="54" t="s">
        <v>1039</v>
      </c>
      <c r="D94" t="s">
        <v>164</v>
      </c>
      <c r="E94" t="s">
        <v>105</v>
      </c>
      <c r="F94" s="33" t="str">
        <f>IFERROR(VLOOKUP(D94,'Tabelas auxiliares'!$A$3:$B$62,2,FALSE),"")</f>
        <v>SPO - OBRAS SANTO ANDRÉ</v>
      </c>
      <c r="G94" s="33" t="str">
        <f>IFERROR(VLOOKUP($B94,'Tabelas auxiliares'!$A$66:$C$103,2,FALSE),"")</f>
        <v>OBRAS E INSTALAÇÕES - MELHORIAS E REFORMAS</v>
      </c>
      <c r="H94" s="33" t="str">
        <f>IFERROR(VLOOKUP($B94,'Tabelas auxiliares'!$A$66:$C$103,3,FALSE),"")</f>
        <v>REFORMA E ADEQUACAO</v>
      </c>
      <c r="I94" t="s">
        <v>1069</v>
      </c>
      <c r="J94" t="s">
        <v>1417</v>
      </c>
      <c r="K94" t="s">
        <v>1424</v>
      </c>
      <c r="L94" t="s">
        <v>1419</v>
      </c>
      <c r="M94" t="s">
        <v>1420</v>
      </c>
      <c r="N94" t="s">
        <v>1308</v>
      </c>
      <c r="O94" t="s">
        <v>570</v>
      </c>
      <c r="P94" t="s">
        <v>1309</v>
      </c>
      <c r="Q94" t="s">
        <v>549</v>
      </c>
      <c r="R94" t="s">
        <v>545</v>
      </c>
      <c r="S94" t="s">
        <v>581</v>
      </c>
      <c r="T94" t="s">
        <v>150</v>
      </c>
      <c r="U94" t="s">
        <v>1310</v>
      </c>
      <c r="V94" t="s">
        <v>1421</v>
      </c>
      <c r="W94" t="s">
        <v>1422</v>
      </c>
      <c r="X94" t="s">
        <v>1425</v>
      </c>
      <c r="Y94" s="33" t="str">
        <f t="shared" si="1"/>
        <v>4</v>
      </c>
      <c r="Z94" s="33" t="str">
        <f>IF(T94="","",IF(AND(T94&lt;&gt;'Tabelas auxiliares'!$B$240,T94&lt;&gt;'Tabelas auxiliares'!$B$241),"FOLHA DE PESSOAL",IF(Y94='Tabelas auxiliares'!$A$241,"CUSTEIO",IF(Y94='Tabelas auxiliares'!$A$240,"INVESTIMENTO","ERRO - VERIFICAR"))))</f>
        <v>INVESTIMENTO</v>
      </c>
      <c r="AA94" s="26">
        <v>453.88</v>
      </c>
      <c r="AC94" s="26">
        <v>453.88</v>
      </c>
    </row>
    <row r="95" spans="1:31" x14ac:dyDescent="0.25">
      <c r="A95" t="s">
        <v>538</v>
      </c>
      <c r="B95" s="54" t="s">
        <v>460</v>
      </c>
      <c r="C95" s="54" t="s">
        <v>537</v>
      </c>
      <c r="D95" t="s">
        <v>62</v>
      </c>
      <c r="E95" t="s">
        <v>105</v>
      </c>
      <c r="F95" s="33" t="str">
        <f>IFERROR(VLOOKUP(D95,'Tabelas auxiliares'!$A$3:$B$62,2,FALSE),"")</f>
        <v>PROAP - PNAES</v>
      </c>
      <c r="G95" s="33" t="str">
        <f>IFERROR(VLOOKUP($B95,'Tabelas auxiliares'!$A$66:$C$103,2,FALSE),"")</f>
        <v>ACESSIBILIDADE</v>
      </c>
      <c r="H95" s="33" t="str">
        <f>IFERROR(VLOOKUP($B95,'Tabelas auxiliares'!$A$66:$C$103,3,FALSE),"")</f>
        <v>AUXÍLIO ACESSIBILIDADE/CONTRATAÇÃO INTÉRPRETES DE LIBRAS</v>
      </c>
      <c r="I95" t="s">
        <v>1069</v>
      </c>
      <c r="J95" t="s">
        <v>1426</v>
      </c>
      <c r="K95" t="s">
        <v>1427</v>
      </c>
      <c r="L95" t="s">
        <v>1428</v>
      </c>
      <c r="M95" t="s">
        <v>1429</v>
      </c>
      <c r="N95" t="s">
        <v>546</v>
      </c>
      <c r="O95" t="s">
        <v>560</v>
      </c>
      <c r="P95" t="s">
        <v>1430</v>
      </c>
      <c r="Q95" t="s">
        <v>549</v>
      </c>
      <c r="R95" t="s">
        <v>545</v>
      </c>
      <c r="S95" t="s">
        <v>550</v>
      </c>
      <c r="T95" t="s">
        <v>150</v>
      </c>
      <c r="U95" t="s">
        <v>1431</v>
      </c>
      <c r="V95" t="s">
        <v>1432</v>
      </c>
      <c r="W95" t="s">
        <v>1433</v>
      </c>
      <c r="X95" t="s">
        <v>1434</v>
      </c>
      <c r="Y95" s="33" t="str">
        <f t="shared" si="1"/>
        <v>3</v>
      </c>
      <c r="Z95" s="33" t="str">
        <f>IF(T95="","",IF(AND(T95&lt;&gt;'Tabelas auxiliares'!$B$240,T95&lt;&gt;'Tabelas auxiliares'!$B$241),"FOLHA DE PESSOAL",IF(Y95='Tabelas auxiliares'!$A$241,"CUSTEIO",IF(Y95='Tabelas auxiliares'!$A$240,"INVESTIMENTO","ERRO - VERIFICAR"))))</f>
        <v>CUSTEIO</v>
      </c>
      <c r="AA95" s="26">
        <v>204416.41</v>
      </c>
      <c r="AC95">
        <v>204416.41</v>
      </c>
      <c r="AE95" s="26"/>
    </row>
    <row r="96" spans="1:31" x14ac:dyDescent="0.25">
      <c r="A96" t="s">
        <v>538</v>
      </c>
      <c r="B96" s="54" t="s">
        <v>460</v>
      </c>
      <c r="C96" s="54" t="s">
        <v>537</v>
      </c>
      <c r="D96" t="s">
        <v>60</v>
      </c>
      <c r="E96" t="s">
        <v>105</v>
      </c>
      <c r="F96" s="33" t="str">
        <f>IFERROR(VLOOKUP(D96,'Tabelas auxiliares'!$A$3:$B$62,2,FALSE),"")</f>
        <v>PROAP - PRÓ-REITORIA DE POLÍTICAS AFIRMATIVAS</v>
      </c>
      <c r="G96" s="33" t="str">
        <f>IFERROR(VLOOKUP($B96,'Tabelas auxiliares'!$A$66:$C$103,2,FALSE),"")</f>
        <v>ACESSIBILIDADE</v>
      </c>
      <c r="H96" s="33" t="str">
        <f>IFERROR(VLOOKUP($B96,'Tabelas auxiliares'!$A$66:$C$103,3,FALSE),"")</f>
        <v>AUXÍLIO ACESSIBILIDADE/CONTRATAÇÃO INTÉRPRETES DE LIBRAS</v>
      </c>
      <c r="I96" t="s">
        <v>1435</v>
      </c>
      <c r="J96" t="s">
        <v>1436</v>
      </c>
      <c r="K96" t="s">
        <v>1437</v>
      </c>
      <c r="L96" t="s">
        <v>1428</v>
      </c>
      <c r="M96" t="s">
        <v>1438</v>
      </c>
      <c r="N96" t="s">
        <v>569</v>
      </c>
      <c r="O96" t="s">
        <v>570</v>
      </c>
      <c r="P96" t="s">
        <v>571</v>
      </c>
      <c r="Q96" t="s">
        <v>549</v>
      </c>
      <c r="R96" t="s">
        <v>545</v>
      </c>
      <c r="S96" t="s">
        <v>550</v>
      </c>
      <c r="T96" t="s">
        <v>150</v>
      </c>
      <c r="U96" t="s">
        <v>572</v>
      </c>
      <c r="V96" t="s">
        <v>1432</v>
      </c>
      <c r="W96" t="s">
        <v>1433</v>
      </c>
      <c r="X96" t="s">
        <v>1439</v>
      </c>
      <c r="Y96" s="33" t="str">
        <f t="shared" si="1"/>
        <v>3</v>
      </c>
      <c r="Z96" s="33" t="str">
        <f>IF(T96="","",IF(AND(T96&lt;&gt;'Tabelas auxiliares'!$B$240,T96&lt;&gt;'Tabelas auxiliares'!$B$241),"FOLHA DE PESSOAL",IF(Y96='Tabelas auxiliares'!$A$241,"CUSTEIO",IF(Y96='Tabelas auxiliares'!$A$240,"INVESTIMENTO","ERRO - VERIFICAR"))))</f>
        <v>CUSTEIO</v>
      </c>
      <c r="AA96" s="26">
        <v>316.8</v>
      </c>
      <c r="AC96">
        <v>316.8</v>
      </c>
      <c r="AE96" s="26"/>
    </row>
    <row r="97" spans="1:31" x14ac:dyDescent="0.25">
      <c r="A97" t="s">
        <v>538</v>
      </c>
      <c r="B97" s="54" t="s">
        <v>204</v>
      </c>
      <c r="C97" s="54" t="s">
        <v>537</v>
      </c>
      <c r="D97" t="s">
        <v>10</v>
      </c>
      <c r="E97" t="s">
        <v>105</v>
      </c>
      <c r="F97" s="33" t="str">
        <f>IFERROR(VLOOKUP(D97,'Tabelas auxiliares'!$A$3:$B$62,2,FALSE),"")</f>
        <v>GABINETE REITORIA</v>
      </c>
      <c r="G97" s="33" t="str">
        <f>IFERROR(VLOOKUP($B97,'Tabelas auxiliares'!$A$66:$C$103,2,FALSE),"")</f>
        <v>ADMINISTRAÇÃO GERAL</v>
      </c>
      <c r="H97" s="33" t="str">
        <f>IFERROR(VLOOKUP($B97,'Tabelas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1440</v>
      </c>
      <c r="J97" t="s">
        <v>1441</v>
      </c>
      <c r="K97" t="s">
        <v>1442</v>
      </c>
      <c r="L97" t="s">
        <v>1443</v>
      </c>
      <c r="M97" t="s">
        <v>1444</v>
      </c>
      <c r="N97" t="s">
        <v>569</v>
      </c>
      <c r="O97" t="s">
        <v>570</v>
      </c>
      <c r="P97" t="s">
        <v>571</v>
      </c>
      <c r="Q97" t="s">
        <v>1445</v>
      </c>
      <c r="R97" t="s">
        <v>1446</v>
      </c>
      <c r="S97" t="s">
        <v>550</v>
      </c>
      <c r="T97" t="s">
        <v>184</v>
      </c>
      <c r="U97" t="s">
        <v>1447</v>
      </c>
      <c r="V97" t="s">
        <v>1432</v>
      </c>
      <c r="W97" t="s">
        <v>1433</v>
      </c>
      <c r="X97" t="s">
        <v>1448</v>
      </c>
      <c r="Y97" s="33" t="str">
        <f t="shared" si="1"/>
        <v>3</v>
      </c>
      <c r="Z97" s="33" t="str">
        <f>IF(T97="","",IF(AND(T97&lt;&gt;'Tabelas auxiliares'!$B$240,T97&lt;&gt;'Tabelas auxiliares'!$B$241),"FOLHA DE PESSOAL",IF(Y97='Tabelas auxiliares'!$A$241,"CUSTEIO",IF(Y97='Tabelas auxiliares'!$A$240,"INVESTIMENTO","ERRO - VERIFICAR"))))</f>
        <v>CUSTEIO</v>
      </c>
      <c r="AA97" s="26">
        <v>146049</v>
      </c>
      <c r="AC97">
        <v>146049</v>
      </c>
      <c r="AE97" s="26"/>
    </row>
    <row r="98" spans="1:31" x14ac:dyDescent="0.25">
      <c r="A98" t="s">
        <v>538</v>
      </c>
      <c r="B98" s="54" t="s">
        <v>204</v>
      </c>
      <c r="C98" s="54" t="s">
        <v>537</v>
      </c>
      <c r="D98" t="s">
        <v>10</v>
      </c>
      <c r="E98" t="s">
        <v>105</v>
      </c>
      <c r="F98" s="33" t="str">
        <f>IFERROR(VLOOKUP(D98,'Tabelas auxiliares'!$A$3:$B$62,2,FALSE),"")</f>
        <v>GABINETE REITORIA</v>
      </c>
      <c r="G98" s="33" t="str">
        <f>IFERROR(VLOOKUP($B98,'Tabelas auxiliares'!$A$66:$C$103,2,FALSE),"")</f>
        <v>ADMINISTRAÇÃO GERAL</v>
      </c>
      <c r="H98" s="33" t="str">
        <f>IFERROR(VLOOKUP($B98,'Tabelas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1440</v>
      </c>
      <c r="J98" t="s">
        <v>1449</v>
      </c>
      <c r="K98" t="s">
        <v>1450</v>
      </c>
      <c r="L98" t="s">
        <v>1451</v>
      </c>
      <c r="M98" t="s">
        <v>1444</v>
      </c>
      <c r="N98" t="s">
        <v>569</v>
      </c>
      <c r="O98" t="s">
        <v>570</v>
      </c>
      <c r="P98" t="s">
        <v>571</v>
      </c>
      <c r="Q98" t="s">
        <v>1445</v>
      </c>
      <c r="R98" t="s">
        <v>1446</v>
      </c>
      <c r="S98" t="s">
        <v>550</v>
      </c>
      <c r="T98" t="s">
        <v>184</v>
      </c>
      <c r="U98" t="s">
        <v>1447</v>
      </c>
      <c r="V98" t="s">
        <v>1432</v>
      </c>
      <c r="W98" t="s">
        <v>1433</v>
      </c>
      <c r="X98" t="s">
        <v>1452</v>
      </c>
      <c r="Y98" s="33" t="str">
        <f t="shared" si="1"/>
        <v>3</v>
      </c>
      <c r="Z98" s="33" t="str">
        <f>IF(T98="","",IF(AND(T98&lt;&gt;'Tabelas auxiliares'!$B$240,T98&lt;&gt;'Tabelas auxiliares'!$B$241),"FOLHA DE PESSOAL",IF(Y98='Tabelas auxiliares'!$A$241,"CUSTEIO",IF(Y98='Tabelas auxiliares'!$A$240,"INVESTIMENTO","ERRO - VERIFICAR"))))</f>
        <v>CUSTEIO</v>
      </c>
      <c r="AA98" s="26">
        <v>107028.74</v>
      </c>
      <c r="AC98" s="26">
        <v>107028.74</v>
      </c>
      <c r="AE98" s="26"/>
    </row>
    <row r="99" spans="1:31" x14ac:dyDescent="0.25">
      <c r="A99" t="s">
        <v>538</v>
      </c>
      <c r="B99" s="54" t="s">
        <v>204</v>
      </c>
      <c r="C99" s="54" t="s">
        <v>537</v>
      </c>
      <c r="D99" t="s">
        <v>10</v>
      </c>
      <c r="E99" t="s">
        <v>105</v>
      </c>
      <c r="F99" s="33" t="str">
        <f>IFERROR(VLOOKUP(D99,'Tabelas auxiliares'!$A$3:$B$62,2,FALSE),"")</f>
        <v>GABINETE REITORIA</v>
      </c>
      <c r="G99" s="33" t="str">
        <f>IFERROR(VLOOKUP($B99,'Tabelas auxiliares'!$A$66:$C$103,2,FALSE),"")</f>
        <v>ADMINISTRAÇÃO GERAL</v>
      </c>
      <c r="H99" s="33" t="str">
        <f>IFERROR(VLOOKUP($B99,'Tabelas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1440</v>
      </c>
      <c r="J99" t="s">
        <v>1453</v>
      </c>
      <c r="K99" t="s">
        <v>1454</v>
      </c>
      <c r="L99" t="s">
        <v>1455</v>
      </c>
      <c r="M99" t="s">
        <v>1444</v>
      </c>
      <c r="N99" t="s">
        <v>569</v>
      </c>
      <c r="O99" t="s">
        <v>570</v>
      </c>
      <c r="P99" t="s">
        <v>571</v>
      </c>
      <c r="Q99" t="s">
        <v>1445</v>
      </c>
      <c r="R99" t="s">
        <v>1446</v>
      </c>
      <c r="S99" t="s">
        <v>550</v>
      </c>
      <c r="T99" t="s">
        <v>184</v>
      </c>
      <c r="U99" t="s">
        <v>1447</v>
      </c>
      <c r="V99" t="s">
        <v>1432</v>
      </c>
      <c r="W99" t="s">
        <v>1433</v>
      </c>
      <c r="X99" t="s">
        <v>1456</v>
      </c>
      <c r="Y99" s="33" t="str">
        <f t="shared" si="1"/>
        <v>3</v>
      </c>
      <c r="Z99" s="33" t="str">
        <f>IF(T99="","",IF(AND(T99&lt;&gt;'Tabelas auxiliares'!$B$240,T99&lt;&gt;'Tabelas auxiliares'!$B$241),"FOLHA DE PESSOAL",IF(Y99='Tabelas auxiliares'!$A$241,"CUSTEIO",IF(Y99='Tabelas auxiliares'!$A$240,"INVESTIMENTO","ERRO - VERIFICAR"))))</f>
        <v>CUSTEIO</v>
      </c>
      <c r="AA99" s="26">
        <v>109140</v>
      </c>
      <c r="AC99">
        <v>109140</v>
      </c>
    </row>
    <row r="100" spans="1:31" x14ac:dyDescent="0.25">
      <c r="A100" t="s">
        <v>538</v>
      </c>
      <c r="B100" s="54" t="s">
        <v>204</v>
      </c>
      <c r="C100" s="54" t="s">
        <v>537</v>
      </c>
      <c r="D100" t="s">
        <v>10</v>
      </c>
      <c r="E100" t="s">
        <v>105</v>
      </c>
      <c r="F100" s="33" t="str">
        <f>IFERROR(VLOOKUP(D100,'Tabelas auxiliares'!$A$3:$B$62,2,FALSE),"")</f>
        <v>GABINETE REITORIA</v>
      </c>
      <c r="G100" s="33" t="str">
        <f>IFERROR(VLOOKUP($B100,'Tabelas auxiliares'!$A$66:$C$103,2,FALSE),"")</f>
        <v>ADMINISTRAÇÃO GERAL</v>
      </c>
      <c r="H100" s="33" t="str">
        <f>IFERROR(VLOOKUP($B100,'Tabelas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1440</v>
      </c>
      <c r="J100" t="s">
        <v>1457</v>
      </c>
      <c r="K100" t="s">
        <v>1458</v>
      </c>
      <c r="L100" t="s">
        <v>1459</v>
      </c>
      <c r="M100" t="s">
        <v>1444</v>
      </c>
      <c r="N100" t="s">
        <v>569</v>
      </c>
      <c r="O100" t="s">
        <v>570</v>
      </c>
      <c r="P100" t="s">
        <v>571</v>
      </c>
      <c r="Q100" t="s">
        <v>1445</v>
      </c>
      <c r="R100" t="s">
        <v>1446</v>
      </c>
      <c r="S100" t="s">
        <v>550</v>
      </c>
      <c r="T100" t="s">
        <v>184</v>
      </c>
      <c r="U100" t="s">
        <v>1447</v>
      </c>
      <c r="V100" t="s">
        <v>1432</v>
      </c>
      <c r="W100" t="s">
        <v>1433</v>
      </c>
      <c r="X100" t="s">
        <v>1460</v>
      </c>
      <c r="Y100" s="33" t="str">
        <f t="shared" si="1"/>
        <v>3</v>
      </c>
      <c r="Z100" s="33" t="str">
        <f>IF(T100="","",IF(AND(T100&lt;&gt;'Tabelas auxiliares'!$B$240,T100&lt;&gt;'Tabelas auxiliares'!$B$241),"FOLHA DE PESSOAL",IF(Y100='Tabelas auxiliares'!$A$241,"CUSTEIO",IF(Y100='Tabelas auxiliares'!$A$240,"INVESTIMENTO","ERRO - VERIFICAR"))))</f>
        <v>CUSTEIO</v>
      </c>
      <c r="AA100" s="26">
        <v>137050</v>
      </c>
      <c r="AC100">
        <v>137050</v>
      </c>
      <c r="AE100" s="26"/>
    </row>
    <row r="101" spans="1:31" x14ac:dyDescent="0.25">
      <c r="A101" t="s">
        <v>538</v>
      </c>
      <c r="B101" s="54" t="s">
        <v>204</v>
      </c>
      <c r="C101" s="54" t="s">
        <v>537</v>
      </c>
      <c r="D101" t="s">
        <v>10</v>
      </c>
      <c r="E101" t="s">
        <v>105</v>
      </c>
      <c r="F101" s="33" t="str">
        <f>IFERROR(VLOOKUP(D101,'Tabelas auxiliares'!$A$3:$B$62,2,FALSE),"")</f>
        <v>GABINETE REITORIA</v>
      </c>
      <c r="G101" s="33" t="str">
        <f>IFERROR(VLOOKUP($B101,'Tabelas auxiliares'!$A$66:$C$103,2,FALSE),"")</f>
        <v>ADMINISTRAÇÃO GERAL</v>
      </c>
      <c r="H101" s="33" t="str">
        <f>IFERROR(VLOOKUP($B101,'Tabelas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1440</v>
      </c>
      <c r="J101" t="s">
        <v>1461</v>
      </c>
      <c r="K101" t="s">
        <v>1462</v>
      </c>
      <c r="L101" t="s">
        <v>1463</v>
      </c>
      <c r="M101" t="s">
        <v>1444</v>
      </c>
      <c r="N101" t="s">
        <v>569</v>
      </c>
      <c r="O101" t="s">
        <v>570</v>
      </c>
      <c r="P101" t="s">
        <v>571</v>
      </c>
      <c r="Q101" t="s">
        <v>1445</v>
      </c>
      <c r="R101" t="s">
        <v>1446</v>
      </c>
      <c r="S101" t="s">
        <v>550</v>
      </c>
      <c r="T101" t="s">
        <v>184</v>
      </c>
      <c r="U101" t="s">
        <v>1447</v>
      </c>
      <c r="V101" t="s">
        <v>1432</v>
      </c>
      <c r="W101" t="s">
        <v>1433</v>
      </c>
      <c r="X101" t="s">
        <v>1464</v>
      </c>
      <c r="Y101" s="33" t="str">
        <f t="shared" si="1"/>
        <v>3</v>
      </c>
      <c r="Z101" s="33" t="str">
        <f>IF(T101="","",IF(AND(T101&lt;&gt;'Tabelas auxiliares'!$B$240,T101&lt;&gt;'Tabelas auxiliares'!$B$241),"FOLHA DE PESSOAL",IF(Y101='Tabelas auxiliares'!$A$241,"CUSTEIO",IF(Y101='Tabelas auxiliares'!$A$240,"INVESTIMENTO","ERRO - VERIFICAR"))))</f>
        <v>CUSTEIO</v>
      </c>
      <c r="AA101" s="26">
        <v>211914.25</v>
      </c>
      <c r="AC101" s="26">
        <v>16960</v>
      </c>
      <c r="AD101">
        <v>194954.25</v>
      </c>
    </row>
    <row r="102" spans="1:31" x14ac:dyDescent="0.25">
      <c r="A102" t="s">
        <v>538</v>
      </c>
      <c r="B102" s="54" t="s">
        <v>204</v>
      </c>
      <c r="C102" s="54" t="s">
        <v>537</v>
      </c>
      <c r="D102" t="s">
        <v>10</v>
      </c>
      <c r="E102" t="s">
        <v>105</v>
      </c>
      <c r="F102" s="33" t="str">
        <f>IFERROR(VLOOKUP(D102,'Tabelas auxiliares'!$A$3:$B$62,2,FALSE),"")</f>
        <v>GABINETE REITORIA</v>
      </c>
      <c r="G102" s="33" t="str">
        <f>IFERROR(VLOOKUP($B102,'Tabelas auxiliares'!$A$66:$C$103,2,FALSE),"")</f>
        <v>ADMINISTRAÇÃO GERAL</v>
      </c>
      <c r="H102" s="33" t="str">
        <f>IFERROR(VLOOKUP($B102,'Tabelas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1440</v>
      </c>
      <c r="J102" t="s">
        <v>1465</v>
      </c>
      <c r="K102" t="s">
        <v>1466</v>
      </c>
      <c r="L102" t="s">
        <v>1467</v>
      </c>
      <c r="M102" t="s">
        <v>1446</v>
      </c>
      <c r="N102" t="s">
        <v>569</v>
      </c>
      <c r="O102" t="s">
        <v>570</v>
      </c>
      <c r="P102" t="s">
        <v>571</v>
      </c>
      <c r="Q102" t="s">
        <v>1445</v>
      </c>
      <c r="R102" t="s">
        <v>1446</v>
      </c>
      <c r="S102" t="s">
        <v>550</v>
      </c>
      <c r="T102" t="s">
        <v>184</v>
      </c>
      <c r="U102" t="s">
        <v>1447</v>
      </c>
      <c r="V102" t="s">
        <v>1468</v>
      </c>
      <c r="W102" t="s">
        <v>1469</v>
      </c>
      <c r="X102" t="s">
        <v>1470</v>
      </c>
      <c r="Y102" s="33" t="str">
        <f t="shared" si="1"/>
        <v>3</v>
      </c>
      <c r="Z102" s="33" t="str">
        <f>IF(T102="","",IF(AND(T102&lt;&gt;'Tabelas auxiliares'!$B$240,T102&lt;&gt;'Tabelas auxiliares'!$B$241),"FOLHA DE PESSOAL",IF(Y102='Tabelas auxiliares'!$A$241,"CUSTEIO",IF(Y102='Tabelas auxiliares'!$A$240,"INVESTIMENTO","ERRO - VERIFICAR"))))</f>
        <v>CUSTEIO</v>
      </c>
      <c r="AA102" s="26">
        <v>307600</v>
      </c>
      <c r="AC102" s="26">
        <v>307600</v>
      </c>
      <c r="AE102" s="26"/>
    </row>
    <row r="103" spans="1:31" x14ac:dyDescent="0.25">
      <c r="A103" t="s">
        <v>538</v>
      </c>
      <c r="B103" s="54" t="s">
        <v>204</v>
      </c>
      <c r="C103" s="54" t="s">
        <v>537</v>
      </c>
      <c r="D103" t="s">
        <v>10</v>
      </c>
      <c r="E103" t="s">
        <v>105</v>
      </c>
      <c r="F103" s="33" t="str">
        <f>IFERROR(VLOOKUP(D103,'Tabelas auxiliares'!$A$3:$B$62,2,FALSE),"")</f>
        <v>GABINETE REITORIA</v>
      </c>
      <c r="G103" s="33" t="str">
        <f>IFERROR(VLOOKUP($B103,'Tabelas auxiliares'!$A$66:$C$103,2,FALSE),"")</f>
        <v>ADMINISTRAÇÃO GERAL</v>
      </c>
      <c r="H103" s="33" t="str">
        <f>IFERROR(VLOOKUP($B103,'Tabelas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1471</v>
      </c>
      <c r="J103" t="s">
        <v>1453</v>
      </c>
      <c r="K103" t="s">
        <v>1472</v>
      </c>
      <c r="L103" t="s">
        <v>1473</v>
      </c>
      <c r="M103" t="s">
        <v>1444</v>
      </c>
      <c r="N103" t="s">
        <v>569</v>
      </c>
      <c r="O103" t="s">
        <v>570</v>
      </c>
      <c r="P103" t="s">
        <v>571</v>
      </c>
      <c r="Q103" t="s">
        <v>1445</v>
      </c>
      <c r="R103" t="s">
        <v>1446</v>
      </c>
      <c r="S103" t="s">
        <v>550</v>
      </c>
      <c r="T103" t="s">
        <v>184</v>
      </c>
      <c r="U103" t="s">
        <v>1447</v>
      </c>
      <c r="V103" t="s">
        <v>1432</v>
      </c>
      <c r="W103" t="s">
        <v>1433</v>
      </c>
      <c r="X103" t="s">
        <v>1474</v>
      </c>
      <c r="Y103" s="33" t="str">
        <f t="shared" si="1"/>
        <v>3</v>
      </c>
      <c r="Z103" s="33" t="str">
        <f>IF(T103="","",IF(AND(T103&lt;&gt;'Tabelas auxiliares'!$B$240,T103&lt;&gt;'Tabelas auxiliares'!$B$241),"FOLHA DE PESSOAL",IF(Y103='Tabelas auxiliares'!$A$241,"CUSTEIO",IF(Y103='Tabelas auxiliares'!$A$240,"INVESTIMENTO","ERRO - VERIFICAR"))))</f>
        <v>CUSTEIO</v>
      </c>
      <c r="AA103" s="26">
        <v>710</v>
      </c>
      <c r="AC103" s="26">
        <v>710</v>
      </c>
      <c r="AE103" s="26"/>
    </row>
    <row r="104" spans="1:31" x14ac:dyDescent="0.25">
      <c r="A104" t="s">
        <v>538</v>
      </c>
      <c r="B104" s="54" t="s">
        <v>204</v>
      </c>
      <c r="C104" s="54" t="s">
        <v>537</v>
      </c>
      <c r="D104" t="s">
        <v>10</v>
      </c>
      <c r="E104" t="s">
        <v>105</v>
      </c>
      <c r="F104" s="33" t="str">
        <f>IFERROR(VLOOKUP(D104,'Tabelas auxiliares'!$A$3:$B$62,2,FALSE),"")</f>
        <v>GABINETE REITORIA</v>
      </c>
      <c r="G104" s="33" t="str">
        <f>IFERROR(VLOOKUP($B104,'Tabelas auxiliares'!$A$66:$C$103,2,FALSE),"")</f>
        <v>ADMINISTRAÇÃO GERAL</v>
      </c>
      <c r="H104" s="33" t="str">
        <f>IFERROR(VLOOKUP($B104,'Tabelas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1471</v>
      </c>
      <c r="J104" t="s">
        <v>1475</v>
      </c>
      <c r="K104" t="s">
        <v>1476</v>
      </c>
      <c r="L104" t="s">
        <v>1477</v>
      </c>
      <c r="M104" t="s">
        <v>1446</v>
      </c>
      <c r="N104" t="s">
        <v>569</v>
      </c>
      <c r="O104" t="s">
        <v>570</v>
      </c>
      <c r="P104" t="s">
        <v>571</v>
      </c>
      <c r="Q104" t="s">
        <v>1445</v>
      </c>
      <c r="R104" t="s">
        <v>1446</v>
      </c>
      <c r="S104" t="s">
        <v>550</v>
      </c>
      <c r="T104" t="s">
        <v>184</v>
      </c>
      <c r="U104" t="s">
        <v>1447</v>
      </c>
      <c r="V104" t="s">
        <v>1468</v>
      </c>
      <c r="W104" t="s">
        <v>1469</v>
      </c>
      <c r="X104" t="s">
        <v>1478</v>
      </c>
      <c r="Y104" s="33" t="str">
        <f t="shared" si="1"/>
        <v>3</v>
      </c>
      <c r="Z104" s="33" t="str">
        <f>IF(T104="","",IF(AND(T104&lt;&gt;'Tabelas auxiliares'!$B$240,T104&lt;&gt;'Tabelas auxiliares'!$B$241),"FOLHA DE PESSOAL",IF(Y104='Tabelas auxiliares'!$A$241,"CUSTEIO",IF(Y104='Tabelas auxiliares'!$A$240,"INVESTIMENTO","ERRO - VERIFICAR"))))</f>
        <v>CUSTEIO</v>
      </c>
      <c r="AA104" s="26">
        <v>248142.3</v>
      </c>
      <c r="AC104" s="26">
        <v>248142.3</v>
      </c>
      <c r="AE104" s="26"/>
    </row>
    <row r="105" spans="1:31" x14ac:dyDescent="0.25">
      <c r="A105" t="s">
        <v>538</v>
      </c>
      <c r="B105" s="54" t="s">
        <v>204</v>
      </c>
      <c r="C105" s="54" t="s">
        <v>537</v>
      </c>
      <c r="D105" t="s">
        <v>10</v>
      </c>
      <c r="E105" t="s">
        <v>105</v>
      </c>
      <c r="F105" s="33" t="str">
        <f>IFERROR(VLOOKUP(D105,'Tabelas auxiliares'!$A$3:$B$62,2,FALSE),"")</f>
        <v>GABINETE REITORIA</v>
      </c>
      <c r="G105" s="33" t="str">
        <f>IFERROR(VLOOKUP($B105,'Tabelas auxiliares'!$A$66:$C$103,2,FALSE),"")</f>
        <v>ADMINISTRAÇÃO GERAL</v>
      </c>
      <c r="H105" s="33" t="str">
        <f>IFERROR(VLOOKUP($B105,'Tabelas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1471</v>
      </c>
      <c r="J105" t="s">
        <v>1475</v>
      </c>
      <c r="K105" t="s">
        <v>1479</v>
      </c>
      <c r="L105" t="s">
        <v>1480</v>
      </c>
      <c r="M105" t="s">
        <v>1446</v>
      </c>
      <c r="N105" t="s">
        <v>569</v>
      </c>
      <c r="O105" t="s">
        <v>570</v>
      </c>
      <c r="P105" t="s">
        <v>571</v>
      </c>
      <c r="Q105" t="s">
        <v>1445</v>
      </c>
      <c r="R105" t="s">
        <v>1446</v>
      </c>
      <c r="S105" t="s">
        <v>550</v>
      </c>
      <c r="T105" t="s">
        <v>184</v>
      </c>
      <c r="U105" t="s">
        <v>1447</v>
      </c>
      <c r="V105" t="s">
        <v>552</v>
      </c>
      <c r="W105" t="s">
        <v>553</v>
      </c>
      <c r="X105" t="s">
        <v>1481</v>
      </c>
      <c r="Y105" s="33" t="str">
        <f t="shared" si="1"/>
        <v>3</v>
      </c>
      <c r="Z105" s="33" t="str">
        <f>IF(T105="","",IF(AND(T105&lt;&gt;'Tabelas auxiliares'!$B$240,T105&lt;&gt;'Tabelas auxiliares'!$B$241),"FOLHA DE PESSOAL",IF(Y105='Tabelas auxiliares'!$A$241,"CUSTEIO",IF(Y105='Tabelas auxiliares'!$A$240,"INVESTIMENTO","ERRO - VERIFICAR"))))</f>
        <v>CUSTEIO</v>
      </c>
      <c r="AA105" s="26">
        <v>40982.400000000001</v>
      </c>
      <c r="AC105">
        <v>40982.400000000001</v>
      </c>
      <c r="AE105" s="26"/>
    </row>
    <row r="106" spans="1:31" x14ac:dyDescent="0.25">
      <c r="A106" t="s">
        <v>538</v>
      </c>
      <c r="B106" s="54" t="s">
        <v>204</v>
      </c>
      <c r="C106" s="54" t="s">
        <v>537</v>
      </c>
      <c r="D106" t="s">
        <v>10</v>
      </c>
      <c r="E106" t="s">
        <v>105</v>
      </c>
      <c r="F106" s="33" t="str">
        <f>IFERROR(VLOOKUP(D106,'Tabelas auxiliares'!$A$3:$B$62,2,FALSE),"")</f>
        <v>GABINETE REITORIA</v>
      </c>
      <c r="G106" s="33" t="str">
        <f>IFERROR(VLOOKUP($B106,'Tabelas auxiliares'!$A$66:$C$103,2,FALSE),"")</f>
        <v>ADMINISTRAÇÃO GERAL</v>
      </c>
      <c r="H106" s="33" t="str">
        <f>IFERROR(VLOOKUP($B106,'Tabelas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1471</v>
      </c>
      <c r="J106" t="s">
        <v>1482</v>
      </c>
      <c r="K106" t="s">
        <v>1483</v>
      </c>
      <c r="L106" t="s">
        <v>1484</v>
      </c>
      <c r="M106" t="s">
        <v>1446</v>
      </c>
      <c r="N106" t="s">
        <v>569</v>
      </c>
      <c r="O106" t="s">
        <v>570</v>
      </c>
      <c r="P106" t="s">
        <v>571</v>
      </c>
      <c r="Q106" t="s">
        <v>1445</v>
      </c>
      <c r="R106" t="s">
        <v>1446</v>
      </c>
      <c r="S106" t="s">
        <v>550</v>
      </c>
      <c r="T106" t="s">
        <v>184</v>
      </c>
      <c r="U106" t="s">
        <v>1447</v>
      </c>
      <c r="V106" t="s">
        <v>1468</v>
      </c>
      <c r="W106" t="s">
        <v>1469</v>
      </c>
      <c r="X106" t="s">
        <v>1485</v>
      </c>
      <c r="Y106" s="33" t="str">
        <f t="shared" si="1"/>
        <v>3</v>
      </c>
      <c r="Z106" s="33" t="str">
        <f>IF(T106="","",IF(AND(T106&lt;&gt;'Tabelas auxiliares'!$B$240,T106&lt;&gt;'Tabelas auxiliares'!$B$241),"FOLHA DE PESSOAL",IF(Y106='Tabelas auxiliares'!$A$241,"CUSTEIO",IF(Y106='Tabelas auxiliares'!$A$240,"INVESTIMENTO","ERRO - VERIFICAR"))))</f>
        <v>CUSTEIO</v>
      </c>
      <c r="AA106" s="26">
        <v>200000</v>
      </c>
      <c r="AC106" s="26">
        <v>200000</v>
      </c>
      <c r="AE106" s="26"/>
    </row>
    <row r="107" spans="1:31" x14ac:dyDescent="0.25">
      <c r="A107" t="s">
        <v>538</v>
      </c>
      <c r="B107" s="54" t="s">
        <v>204</v>
      </c>
      <c r="C107" s="54" t="s">
        <v>537</v>
      </c>
      <c r="D107" t="s">
        <v>10</v>
      </c>
      <c r="E107" t="s">
        <v>105</v>
      </c>
      <c r="F107" s="33" t="str">
        <f>IFERROR(VLOOKUP(D107,'Tabelas auxiliares'!$A$3:$B$62,2,FALSE),"")</f>
        <v>GABINETE REITORIA</v>
      </c>
      <c r="G107" s="33" t="str">
        <f>IFERROR(VLOOKUP($B107,'Tabelas auxiliares'!$A$66:$C$103,2,FALSE),"")</f>
        <v>ADMINISTRAÇÃO GERAL</v>
      </c>
      <c r="H107" s="33" t="str">
        <f>IFERROR(VLOOKUP($B107,'Tabelas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1471</v>
      </c>
      <c r="J107" t="s">
        <v>1486</v>
      </c>
      <c r="K107" t="s">
        <v>1487</v>
      </c>
      <c r="L107" t="s">
        <v>1488</v>
      </c>
      <c r="M107" t="s">
        <v>1446</v>
      </c>
      <c r="N107" t="s">
        <v>569</v>
      </c>
      <c r="O107" t="s">
        <v>570</v>
      </c>
      <c r="P107" t="s">
        <v>571</v>
      </c>
      <c r="Q107" t="s">
        <v>1445</v>
      </c>
      <c r="R107" t="s">
        <v>1446</v>
      </c>
      <c r="S107" t="s">
        <v>550</v>
      </c>
      <c r="T107" t="s">
        <v>184</v>
      </c>
      <c r="U107" t="s">
        <v>1447</v>
      </c>
      <c r="V107" t="s">
        <v>1468</v>
      </c>
      <c r="W107" t="s">
        <v>1469</v>
      </c>
      <c r="X107" t="s">
        <v>1489</v>
      </c>
      <c r="Y107" s="33" t="str">
        <f t="shared" si="1"/>
        <v>3</v>
      </c>
      <c r="Z107" s="33" t="str">
        <f>IF(T107="","",IF(AND(T107&lt;&gt;'Tabelas auxiliares'!$B$240,T107&lt;&gt;'Tabelas auxiliares'!$B$241),"FOLHA DE PESSOAL",IF(Y107='Tabelas auxiliares'!$A$241,"CUSTEIO",IF(Y107='Tabelas auxiliares'!$A$240,"INVESTIMENTO","ERRO - VERIFICAR"))))</f>
        <v>CUSTEIO</v>
      </c>
      <c r="AA107" s="26">
        <v>186840</v>
      </c>
      <c r="AC107">
        <v>186840</v>
      </c>
      <c r="AE107" s="26"/>
    </row>
    <row r="108" spans="1:31" x14ac:dyDescent="0.25">
      <c r="A108" t="s">
        <v>538</v>
      </c>
      <c r="B108" s="54" t="s">
        <v>204</v>
      </c>
      <c r="C108" s="54" t="s">
        <v>537</v>
      </c>
      <c r="D108" t="s">
        <v>10</v>
      </c>
      <c r="E108" t="s">
        <v>105</v>
      </c>
      <c r="F108" s="33" t="str">
        <f>IFERROR(VLOOKUP(D108,'Tabelas auxiliares'!$A$3:$B$62,2,FALSE),"")</f>
        <v>GABINETE REITORIA</v>
      </c>
      <c r="G108" s="33" t="str">
        <f>IFERROR(VLOOKUP($B108,'Tabelas auxiliares'!$A$66:$C$103,2,FALSE),"")</f>
        <v>ADMINISTRAÇÃO GERAL</v>
      </c>
      <c r="H108" s="33" t="str">
        <f>IFERROR(VLOOKUP($B108,'Tabelas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1471</v>
      </c>
      <c r="J108" t="s">
        <v>1490</v>
      </c>
      <c r="K108" t="s">
        <v>1491</v>
      </c>
      <c r="L108" t="s">
        <v>1492</v>
      </c>
      <c r="M108" t="s">
        <v>1493</v>
      </c>
      <c r="N108" t="s">
        <v>569</v>
      </c>
      <c r="O108" t="s">
        <v>570</v>
      </c>
      <c r="P108" t="s">
        <v>571</v>
      </c>
      <c r="Q108" t="s">
        <v>1445</v>
      </c>
      <c r="R108" t="s">
        <v>1446</v>
      </c>
      <c r="S108" t="s">
        <v>550</v>
      </c>
      <c r="T108" t="s">
        <v>184</v>
      </c>
      <c r="U108" t="s">
        <v>1447</v>
      </c>
      <c r="V108" t="s">
        <v>916</v>
      </c>
      <c r="W108" t="s">
        <v>917</v>
      </c>
      <c r="X108" t="s">
        <v>1494</v>
      </c>
      <c r="Y108" s="33" t="str">
        <f t="shared" si="1"/>
        <v>3</v>
      </c>
      <c r="Z108" s="33" t="str">
        <f>IF(T108="","",IF(AND(T108&lt;&gt;'Tabelas auxiliares'!$B$240,T108&lt;&gt;'Tabelas auxiliares'!$B$241),"FOLHA DE PESSOAL",IF(Y108='Tabelas auxiliares'!$A$241,"CUSTEIO",IF(Y108='Tabelas auxiliares'!$A$240,"INVESTIMENTO","ERRO - VERIFICAR"))))</f>
        <v>CUSTEIO</v>
      </c>
      <c r="AA108" s="26">
        <v>70.540000000000006</v>
      </c>
      <c r="AC108">
        <v>70.540000000000006</v>
      </c>
      <c r="AE108" s="26"/>
    </row>
    <row r="109" spans="1:31" x14ac:dyDescent="0.25">
      <c r="A109" t="s">
        <v>538</v>
      </c>
      <c r="B109" s="54" t="s">
        <v>204</v>
      </c>
      <c r="C109" s="54" t="s">
        <v>537</v>
      </c>
      <c r="D109" t="s">
        <v>10</v>
      </c>
      <c r="E109" t="s">
        <v>105</v>
      </c>
      <c r="F109" s="33" t="str">
        <f>IFERROR(VLOOKUP(D109,'Tabelas auxiliares'!$A$3:$B$62,2,FALSE),"")</f>
        <v>GABINETE REITORIA</v>
      </c>
      <c r="G109" s="33" t="str">
        <f>IFERROR(VLOOKUP($B109,'Tabelas auxiliares'!$A$66:$C$103,2,FALSE),"")</f>
        <v>ADMINISTRAÇÃO GERAL</v>
      </c>
      <c r="H109" s="33" t="str">
        <f>IFERROR(VLOOKUP($B109,'Tabelas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1471</v>
      </c>
      <c r="J109" t="s">
        <v>1490</v>
      </c>
      <c r="K109" t="s">
        <v>1495</v>
      </c>
      <c r="L109" t="s">
        <v>1496</v>
      </c>
      <c r="M109" t="s">
        <v>1497</v>
      </c>
      <c r="N109" t="s">
        <v>569</v>
      </c>
      <c r="O109" t="s">
        <v>570</v>
      </c>
      <c r="P109" t="s">
        <v>571</v>
      </c>
      <c r="Q109" t="s">
        <v>1445</v>
      </c>
      <c r="R109" t="s">
        <v>1446</v>
      </c>
      <c r="S109" t="s">
        <v>550</v>
      </c>
      <c r="T109" t="s">
        <v>184</v>
      </c>
      <c r="U109" t="s">
        <v>1447</v>
      </c>
      <c r="V109" t="s">
        <v>916</v>
      </c>
      <c r="W109" t="s">
        <v>917</v>
      </c>
      <c r="X109" t="s">
        <v>1498</v>
      </c>
      <c r="Y109" s="33" t="str">
        <f t="shared" si="1"/>
        <v>3</v>
      </c>
      <c r="Z109" s="33" t="str">
        <f>IF(T109="","",IF(AND(T109&lt;&gt;'Tabelas auxiliares'!$B$240,T109&lt;&gt;'Tabelas auxiliares'!$B$241),"FOLHA DE PESSOAL",IF(Y109='Tabelas auxiliares'!$A$241,"CUSTEIO",IF(Y109='Tabelas auxiliares'!$A$240,"INVESTIMENTO","ERRO - VERIFICAR"))))</f>
        <v>CUSTEIO</v>
      </c>
      <c r="AA109" s="26">
        <v>18.04</v>
      </c>
      <c r="AC109">
        <v>18.04</v>
      </c>
      <c r="AE109" s="26"/>
    </row>
    <row r="110" spans="1:31" x14ac:dyDescent="0.25">
      <c r="A110" t="s">
        <v>538</v>
      </c>
      <c r="B110" s="54" t="s">
        <v>204</v>
      </c>
      <c r="C110" s="54" t="s">
        <v>537</v>
      </c>
      <c r="D110" t="s">
        <v>10</v>
      </c>
      <c r="E110" t="s">
        <v>105</v>
      </c>
      <c r="F110" s="33" t="str">
        <f>IFERROR(VLOOKUP(D110,'Tabelas auxiliares'!$A$3:$B$62,2,FALSE),"")</f>
        <v>GABINETE REITORIA</v>
      </c>
      <c r="G110" s="33" t="str">
        <f>IFERROR(VLOOKUP($B110,'Tabelas auxiliares'!$A$66:$C$103,2,FALSE),"")</f>
        <v>ADMINISTRAÇÃO GERAL</v>
      </c>
      <c r="H110" s="33" t="str">
        <f>IFERROR(VLOOKUP($B110,'Tabelas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1471</v>
      </c>
      <c r="J110" t="s">
        <v>1499</v>
      </c>
      <c r="K110" t="s">
        <v>1500</v>
      </c>
      <c r="L110" t="s">
        <v>1501</v>
      </c>
      <c r="M110" t="s">
        <v>1444</v>
      </c>
      <c r="N110" t="s">
        <v>569</v>
      </c>
      <c r="O110" t="s">
        <v>570</v>
      </c>
      <c r="P110" t="s">
        <v>571</v>
      </c>
      <c r="Q110" t="s">
        <v>1445</v>
      </c>
      <c r="R110" t="s">
        <v>1446</v>
      </c>
      <c r="S110" t="s">
        <v>550</v>
      </c>
      <c r="T110" t="s">
        <v>184</v>
      </c>
      <c r="U110" t="s">
        <v>1447</v>
      </c>
      <c r="V110" t="s">
        <v>1432</v>
      </c>
      <c r="W110" t="s">
        <v>1433</v>
      </c>
      <c r="X110" t="s">
        <v>1502</v>
      </c>
      <c r="Y110" s="33" t="str">
        <f t="shared" si="1"/>
        <v>3</v>
      </c>
      <c r="Z110" s="33" t="str">
        <f>IF(T110="","",IF(AND(T110&lt;&gt;'Tabelas auxiliares'!$B$240,T110&lt;&gt;'Tabelas auxiliares'!$B$241),"FOLHA DE PESSOAL",IF(Y110='Tabelas auxiliares'!$A$241,"CUSTEIO",IF(Y110='Tabelas auxiliares'!$A$240,"INVESTIMENTO","ERRO - VERIFICAR"))))</f>
        <v>CUSTEIO</v>
      </c>
      <c r="AA110" s="26">
        <v>313160</v>
      </c>
      <c r="AC110" s="26">
        <v>313160</v>
      </c>
      <c r="AE110" s="26"/>
    </row>
    <row r="111" spans="1:31" x14ac:dyDescent="0.25">
      <c r="A111" t="s">
        <v>538</v>
      </c>
      <c r="B111" s="54" t="s">
        <v>204</v>
      </c>
      <c r="C111" s="54" t="s">
        <v>537</v>
      </c>
      <c r="D111" t="s">
        <v>28</v>
      </c>
      <c r="E111" t="s">
        <v>105</v>
      </c>
      <c r="F111" s="33" t="str">
        <f>IFERROR(VLOOKUP(D111,'Tabelas auxiliares'!$A$3:$B$62,2,FALSE),"")</f>
        <v>PU - PREFEITURA UNIVERSITÁRIA</v>
      </c>
      <c r="G111" s="33" t="str">
        <f>IFERROR(VLOOKUP($B111,'Tabelas auxiliares'!$A$66:$C$103,2,FALSE),"")</f>
        <v>ADMINISTRAÇÃO GERAL</v>
      </c>
      <c r="H111" s="33" t="str">
        <f>IFERROR(VLOOKUP($B111,'Tabelas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1503</v>
      </c>
      <c r="J111" t="s">
        <v>586</v>
      </c>
      <c r="K111" t="s">
        <v>1504</v>
      </c>
      <c r="L111" t="s">
        <v>1505</v>
      </c>
      <c r="M111" t="s">
        <v>589</v>
      </c>
      <c r="N111" t="s">
        <v>569</v>
      </c>
      <c r="O111" t="s">
        <v>570</v>
      </c>
      <c r="P111" t="s">
        <v>571</v>
      </c>
      <c r="Q111" t="s">
        <v>549</v>
      </c>
      <c r="R111" t="s">
        <v>545</v>
      </c>
      <c r="S111" t="s">
        <v>550</v>
      </c>
      <c r="T111" t="s">
        <v>150</v>
      </c>
      <c r="U111" t="s">
        <v>572</v>
      </c>
      <c r="V111" t="s">
        <v>590</v>
      </c>
      <c r="W111" t="s">
        <v>591</v>
      </c>
      <c r="X111" t="s">
        <v>1506</v>
      </c>
      <c r="Y111" s="33" t="str">
        <f t="shared" si="1"/>
        <v>3</v>
      </c>
      <c r="Z111" s="33" t="str">
        <f>IF(T111="","",IF(AND(T111&lt;&gt;'Tabelas auxiliares'!$B$240,T111&lt;&gt;'Tabelas auxiliares'!$B$241),"FOLHA DE PESSOAL",IF(Y111='Tabelas auxiliares'!$A$241,"CUSTEIO",IF(Y111='Tabelas auxiliares'!$A$240,"INVESTIMENTO","ERRO - VERIFICAR"))))</f>
        <v>CUSTEIO</v>
      </c>
      <c r="AA111" s="26">
        <v>4187.3900000000003</v>
      </c>
      <c r="AC111">
        <v>64.25</v>
      </c>
      <c r="AE111">
        <v>4123.1400000000003</v>
      </c>
    </row>
    <row r="112" spans="1:31" x14ac:dyDescent="0.25">
      <c r="A112" t="s">
        <v>538</v>
      </c>
      <c r="B112" s="54" t="s">
        <v>204</v>
      </c>
      <c r="C112" s="54" t="s">
        <v>537</v>
      </c>
      <c r="D112" t="s">
        <v>54</v>
      </c>
      <c r="E112" t="s">
        <v>105</v>
      </c>
      <c r="F112" s="33" t="str">
        <f>IFERROR(VLOOKUP(D112,'Tabelas auxiliares'!$A$3:$B$62,2,FALSE),"")</f>
        <v>PROAD - PRÓ-REITORIA DE ADMINISTRAÇÃO</v>
      </c>
      <c r="G112" s="33" t="str">
        <f>IFERROR(VLOOKUP($B112,'Tabelas auxiliares'!$A$66:$C$103,2,FALSE),"")</f>
        <v>ADMINISTRAÇÃO GERAL</v>
      </c>
      <c r="H112" s="33" t="str">
        <f>IFERROR(VLOOKUP($B112,'Tabelas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1507</v>
      </c>
      <c r="J112" t="s">
        <v>1508</v>
      </c>
      <c r="K112" t="s">
        <v>1509</v>
      </c>
      <c r="L112" t="s">
        <v>1510</v>
      </c>
      <c r="M112" t="s">
        <v>1511</v>
      </c>
      <c r="N112" t="s">
        <v>569</v>
      </c>
      <c r="O112" t="s">
        <v>570</v>
      </c>
      <c r="P112" t="s">
        <v>571</v>
      </c>
      <c r="Q112" t="s">
        <v>549</v>
      </c>
      <c r="R112" t="s">
        <v>545</v>
      </c>
      <c r="S112" t="s">
        <v>550</v>
      </c>
      <c r="T112" t="s">
        <v>150</v>
      </c>
      <c r="U112" t="s">
        <v>1149</v>
      </c>
      <c r="V112" t="s">
        <v>978</v>
      </c>
      <c r="W112" t="s">
        <v>979</v>
      </c>
      <c r="X112" t="s">
        <v>1512</v>
      </c>
      <c r="Y112" s="33" t="str">
        <f t="shared" si="1"/>
        <v>3</v>
      </c>
      <c r="Z112" s="33" t="str">
        <f>IF(T112="","",IF(AND(T112&lt;&gt;'Tabelas auxiliares'!$B$240,T112&lt;&gt;'Tabelas auxiliares'!$B$241),"FOLHA DE PESSOAL",IF(Y112='Tabelas auxiliares'!$A$241,"CUSTEIO",IF(Y112='Tabelas auxiliares'!$A$240,"INVESTIMENTO","ERRO - VERIFICAR"))))</f>
        <v>CUSTEIO</v>
      </c>
      <c r="AA112" s="26">
        <v>8410.5400000000009</v>
      </c>
      <c r="AC112">
        <v>8410.5400000000009</v>
      </c>
      <c r="AE112" s="26"/>
    </row>
    <row r="113" spans="1:31" x14ac:dyDescent="0.25">
      <c r="A113" t="s">
        <v>538</v>
      </c>
      <c r="B113" s="54" t="s">
        <v>204</v>
      </c>
      <c r="C113" s="54" t="s">
        <v>537</v>
      </c>
      <c r="D113" t="s">
        <v>54</v>
      </c>
      <c r="E113" t="s">
        <v>105</v>
      </c>
      <c r="F113" s="33" t="str">
        <f>IFERROR(VLOOKUP(D113,'Tabelas auxiliares'!$A$3:$B$62,2,FALSE),"")</f>
        <v>PROAD - PRÓ-REITORIA DE ADMINISTRAÇÃO</v>
      </c>
      <c r="G113" s="33" t="str">
        <f>IFERROR(VLOOKUP($B113,'Tabelas auxiliares'!$A$66:$C$103,2,FALSE),"")</f>
        <v>ADMINISTRAÇÃO GERAL</v>
      </c>
      <c r="H113" s="33" t="str">
        <f>IFERROR(VLOOKUP($B113,'Tabelas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1513</v>
      </c>
      <c r="J113" t="s">
        <v>1514</v>
      </c>
      <c r="K113" t="s">
        <v>1515</v>
      </c>
      <c r="L113" t="s">
        <v>629</v>
      </c>
      <c r="M113" t="s">
        <v>630</v>
      </c>
      <c r="N113" t="s">
        <v>569</v>
      </c>
      <c r="O113" t="s">
        <v>570</v>
      </c>
      <c r="P113" t="s">
        <v>571</v>
      </c>
      <c r="Q113" t="s">
        <v>549</v>
      </c>
      <c r="R113" t="s">
        <v>545</v>
      </c>
      <c r="S113" t="s">
        <v>550</v>
      </c>
      <c r="T113" t="s">
        <v>150</v>
      </c>
      <c r="U113" t="s">
        <v>572</v>
      </c>
      <c r="V113" t="s">
        <v>611</v>
      </c>
      <c r="W113" t="s">
        <v>612</v>
      </c>
      <c r="X113" t="s">
        <v>1516</v>
      </c>
      <c r="Y113" s="33" t="str">
        <f t="shared" si="1"/>
        <v>3</v>
      </c>
      <c r="Z113" s="33" t="str">
        <f>IF(T113="","",IF(AND(T113&lt;&gt;'Tabelas auxiliares'!$B$240,T113&lt;&gt;'Tabelas auxiliares'!$B$241),"FOLHA DE PESSOAL",IF(Y113='Tabelas auxiliares'!$A$241,"CUSTEIO",IF(Y113='Tabelas auxiliares'!$A$240,"INVESTIMENTO","ERRO - VERIFICAR"))))</f>
        <v>CUSTEIO</v>
      </c>
      <c r="AA113" s="26">
        <v>2690.04</v>
      </c>
      <c r="AC113" s="26">
        <v>2690.04</v>
      </c>
    </row>
    <row r="114" spans="1:31" x14ac:dyDescent="0.25">
      <c r="A114" t="s">
        <v>538</v>
      </c>
      <c r="B114" s="54" t="s">
        <v>204</v>
      </c>
      <c r="C114" s="54" t="s">
        <v>537</v>
      </c>
      <c r="D114" t="s">
        <v>54</v>
      </c>
      <c r="E114" t="s">
        <v>105</v>
      </c>
      <c r="F114" s="33" t="str">
        <f>IFERROR(VLOOKUP(D114,'Tabelas auxiliares'!$A$3:$B$62,2,FALSE),"")</f>
        <v>PROAD - PRÓ-REITORIA DE ADMINISTRAÇÃO</v>
      </c>
      <c r="G114" s="33" t="str">
        <f>IFERROR(VLOOKUP($B114,'Tabelas auxiliares'!$A$66:$C$103,2,FALSE),"")</f>
        <v>ADMINISTRAÇÃO GERAL</v>
      </c>
      <c r="H114" s="33" t="str">
        <f>IFERROR(VLOOKUP($B114,'Tabelas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1517</v>
      </c>
      <c r="J114" t="s">
        <v>607</v>
      </c>
      <c r="K114" t="s">
        <v>1518</v>
      </c>
      <c r="L114" t="s">
        <v>1519</v>
      </c>
      <c r="M114" t="s">
        <v>610</v>
      </c>
      <c r="N114" t="s">
        <v>569</v>
      </c>
      <c r="O114" t="s">
        <v>570</v>
      </c>
      <c r="P114" t="s">
        <v>571</v>
      </c>
      <c r="Q114" t="s">
        <v>549</v>
      </c>
      <c r="R114" t="s">
        <v>545</v>
      </c>
      <c r="S114" t="s">
        <v>550</v>
      </c>
      <c r="T114" t="s">
        <v>150</v>
      </c>
      <c r="U114" t="s">
        <v>572</v>
      </c>
      <c r="V114" t="s">
        <v>611</v>
      </c>
      <c r="W114" t="s">
        <v>612</v>
      </c>
      <c r="X114" t="s">
        <v>1520</v>
      </c>
      <c r="Y114" s="33" t="str">
        <f t="shared" si="1"/>
        <v>3</v>
      </c>
      <c r="Z114" s="33" t="str">
        <f>IF(T114="","",IF(AND(T114&lt;&gt;'Tabelas auxiliares'!$B$240,T114&lt;&gt;'Tabelas auxiliares'!$B$241),"FOLHA DE PESSOAL",IF(Y114='Tabelas auxiliares'!$A$241,"CUSTEIO",IF(Y114='Tabelas auxiliares'!$A$240,"INVESTIMENTO","ERRO - VERIFICAR"))))</f>
        <v>CUSTEIO</v>
      </c>
      <c r="AA114" s="26">
        <v>187.88</v>
      </c>
      <c r="AE114">
        <v>187.88</v>
      </c>
    </row>
    <row r="115" spans="1:31" x14ac:dyDescent="0.25">
      <c r="A115" t="s">
        <v>538</v>
      </c>
      <c r="B115" s="54" t="s">
        <v>204</v>
      </c>
      <c r="C115" s="54" t="s">
        <v>537</v>
      </c>
      <c r="D115" t="s">
        <v>54</v>
      </c>
      <c r="E115" t="s">
        <v>105</v>
      </c>
      <c r="F115" s="33" t="str">
        <f>IFERROR(VLOOKUP(D115,'Tabelas auxiliares'!$A$3:$B$62,2,FALSE),"")</f>
        <v>PROAD - PRÓ-REITORIA DE ADMINISTRAÇÃO</v>
      </c>
      <c r="G115" s="33" t="str">
        <f>IFERROR(VLOOKUP($B115,'Tabelas auxiliares'!$A$66:$C$103,2,FALSE),"")</f>
        <v>ADMINISTRAÇÃO GERAL</v>
      </c>
      <c r="H115" s="33" t="str">
        <f>IFERROR(VLOOKUP($B115,'Tabelas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1517</v>
      </c>
      <c r="J115" t="s">
        <v>607</v>
      </c>
      <c r="K115" t="s">
        <v>1521</v>
      </c>
      <c r="L115" t="s">
        <v>1519</v>
      </c>
      <c r="M115" t="s">
        <v>610</v>
      </c>
      <c r="N115" t="s">
        <v>569</v>
      </c>
      <c r="O115" t="s">
        <v>570</v>
      </c>
      <c r="P115" t="s">
        <v>571</v>
      </c>
      <c r="Q115" t="s">
        <v>549</v>
      </c>
      <c r="R115" t="s">
        <v>545</v>
      </c>
      <c r="S115" t="s">
        <v>550</v>
      </c>
      <c r="T115" t="s">
        <v>150</v>
      </c>
      <c r="U115" t="s">
        <v>572</v>
      </c>
      <c r="V115" t="s">
        <v>615</v>
      </c>
      <c r="W115" t="s">
        <v>616</v>
      </c>
      <c r="X115" t="s">
        <v>1522</v>
      </c>
      <c r="Y115" s="33" t="str">
        <f t="shared" si="1"/>
        <v>3</v>
      </c>
      <c r="Z115" s="33" t="str">
        <f>IF(T115="","",IF(AND(T115&lt;&gt;'Tabelas auxiliares'!$B$240,T115&lt;&gt;'Tabelas auxiliares'!$B$241),"FOLHA DE PESSOAL",IF(Y115='Tabelas auxiliares'!$A$241,"CUSTEIO",IF(Y115='Tabelas auxiliares'!$A$240,"INVESTIMENTO","ERRO - VERIFICAR"))))</f>
        <v>CUSTEIO</v>
      </c>
      <c r="AA115" s="26">
        <v>624</v>
      </c>
      <c r="AC115">
        <v>179.72</v>
      </c>
      <c r="AE115">
        <v>444.28</v>
      </c>
    </row>
    <row r="116" spans="1:31" x14ac:dyDescent="0.25">
      <c r="A116" t="s">
        <v>538</v>
      </c>
      <c r="B116" s="54" t="s">
        <v>204</v>
      </c>
      <c r="C116" s="54" t="s">
        <v>537</v>
      </c>
      <c r="D116" t="s">
        <v>54</v>
      </c>
      <c r="E116" t="s">
        <v>105</v>
      </c>
      <c r="F116" s="33" t="str">
        <f>IFERROR(VLOOKUP(D116,'Tabelas auxiliares'!$A$3:$B$62,2,FALSE),"")</f>
        <v>PROAD - PRÓ-REITORIA DE ADMINISTRAÇÃO</v>
      </c>
      <c r="G116" s="33" t="str">
        <f>IFERROR(VLOOKUP($B116,'Tabelas auxiliares'!$A$66:$C$103,2,FALSE),"")</f>
        <v>ADMINISTRAÇÃO GERAL</v>
      </c>
      <c r="H116" s="33" t="str">
        <f>IFERROR(VLOOKUP($B116,'Tabelas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1101</v>
      </c>
      <c r="J116" t="s">
        <v>1523</v>
      </c>
      <c r="K116" t="s">
        <v>1524</v>
      </c>
      <c r="L116" t="s">
        <v>621</v>
      </c>
      <c r="M116" t="s">
        <v>1525</v>
      </c>
      <c r="N116" t="s">
        <v>569</v>
      </c>
      <c r="O116" t="s">
        <v>570</v>
      </c>
      <c r="P116" t="s">
        <v>571</v>
      </c>
      <c r="Q116" t="s">
        <v>549</v>
      </c>
      <c r="R116" t="s">
        <v>545</v>
      </c>
      <c r="S116" t="s">
        <v>550</v>
      </c>
      <c r="T116" t="s">
        <v>150</v>
      </c>
      <c r="U116" t="s">
        <v>572</v>
      </c>
      <c r="V116" t="s">
        <v>623</v>
      </c>
      <c r="W116" t="s">
        <v>624</v>
      </c>
      <c r="X116" t="s">
        <v>1526</v>
      </c>
      <c r="Y116" s="33" t="str">
        <f t="shared" si="1"/>
        <v>3</v>
      </c>
      <c r="Z116" s="33" t="str">
        <f>IF(T116="","",IF(AND(T116&lt;&gt;'Tabelas auxiliares'!$B$240,T116&lt;&gt;'Tabelas auxiliares'!$B$241),"FOLHA DE PESSOAL",IF(Y116='Tabelas auxiliares'!$A$241,"CUSTEIO",IF(Y116='Tabelas auxiliares'!$A$240,"INVESTIMENTO","ERRO - VERIFICAR"))))</f>
        <v>CUSTEIO</v>
      </c>
      <c r="AA116" s="26">
        <v>9287.9599999999991</v>
      </c>
      <c r="AC116">
        <v>9287.9599999999991</v>
      </c>
    </row>
    <row r="117" spans="1:31" x14ac:dyDescent="0.25">
      <c r="A117" t="s">
        <v>538</v>
      </c>
      <c r="B117" s="54" t="s">
        <v>204</v>
      </c>
      <c r="C117" s="54" t="s">
        <v>537</v>
      </c>
      <c r="D117" t="s">
        <v>54</v>
      </c>
      <c r="E117" t="s">
        <v>105</v>
      </c>
      <c r="F117" s="33" t="str">
        <f>IFERROR(VLOOKUP(D117,'Tabelas auxiliares'!$A$3:$B$62,2,FALSE),"")</f>
        <v>PROAD - PRÓ-REITORIA DE ADMINISTRAÇÃO</v>
      </c>
      <c r="G117" s="33" t="str">
        <f>IFERROR(VLOOKUP($B117,'Tabelas auxiliares'!$A$66:$C$103,2,FALSE),"")</f>
        <v>ADMINISTRAÇÃO GERAL</v>
      </c>
      <c r="H117" s="33" t="str">
        <f>IFERROR(VLOOKUP($B117,'Tabelas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1527</v>
      </c>
      <c r="J117" t="s">
        <v>619</v>
      </c>
      <c r="K117" t="s">
        <v>1528</v>
      </c>
      <c r="L117" t="s">
        <v>621</v>
      </c>
      <c r="M117" t="s">
        <v>622</v>
      </c>
      <c r="N117" t="s">
        <v>569</v>
      </c>
      <c r="O117" t="s">
        <v>570</v>
      </c>
      <c r="P117" t="s">
        <v>571</v>
      </c>
      <c r="Q117" t="s">
        <v>549</v>
      </c>
      <c r="R117" t="s">
        <v>545</v>
      </c>
      <c r="S117" t="s">
        <v>550</v>
      </c>
      <c r="T117" t="s">
        <v>150</v>
      </c>
      <c r="U117" t="s">
        <v>572</v>
      </c>
      <c r="V117" t="s">
        <v>623</v>
      </c>
      <c r="W117" t="s">
        <v>624</v>
      </c>
      <c r="X117" t="s">
        <v>1529</v>
      </c>
      <c r="Y117" s="33" t="str">
        <f t="shared" si="1"/>
        <v>3</v>
      </c>
      <c r="Z117" s="33" t="str">
        <f>IF(T117="","",IF(AND(T117&lt;&gt;'Tabelas auxiliares'!$B$240,T117&lt;&gt;'Tabelas auxiliares'!$B$241),"FOLHA DE PESSOAL",IF(Y117='Tabelas auxiliares'!$A$241,"CUSTEIO",IF(Y117='Tabelas auxiliares'!$A$240,"INVESTIMENTO","ERRO - VERIFICAR"))))</f>
        <v>CUSTEIO</v>
      </c>
      <c r="AA117" s="26">
        <v>703.64</v>
      </c>
      <c r="AC117" s="26">
        <v>703.64</v>
      </c>
    </row>
    <row r="118" spans="1:31" x14ac:dyDescent="0.25">
      <c r="A118" t="s">
        <v>538</v>
      </c>
      <c r="B118" s="54" t="s">
        <v>204</v>
      </c>
      <c r="C118" s="54" t="s">
        <v>537</v>
      </c>
      <c r="D118" t="s">
        <v>54</v>
      </c>
      <c r="E118" t="s">
        <v>105</v>
      </c>
      <c r="F118" s="33" t="str">
        <f>IFERROR(VLOOKUP(D118,'Tabelas auxiliares'!$A$3:$B$62,2,FALSE),"")</f>
        <v>PROAD - PRÓ-REITORIA DE ADMINISTRAÇÃO</v>
      </c>
      <c r="G118" s="33" t="str">
        <f>IFERROR(VLOOKUP($B118,'Tabelas auxiliares'!$A$66:$C$103,2,FALSE),"")</f>
        <v>ADMINISTRAÇÃO GERAL</v>
      </c>
      <c r="H118" s="33" t="str">
        <f>IFERROR(VLOOKUP($B118,'Tabelas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1530</v>
      </c>
      <c r="J118" t="s">
        <v>1531</v>
      </c>
      <c r="K118" t="s">
        <v>1532</v>
      </c>
      <c r="L118" t="s">
        <v>1533</v>
      </c>
      <c r="M118" t="s">
        <v>1534</v>
      </c>
      <c r="N118" t="s">
        <v>569</v>
      </c>
      <c r="O118" t="s">
        <v>570</v>
      </c>
      <c r="P118" t="s">
        <v>571</v>
      </c>
      <c r="Q118" t="s">
        <v>549</v>
      </c>
      <c r="R118" t="s">
        <v>545</v>
      </c>
      <c r="S118" t="s">
        <v>550</v>
      </c>
      <c r="T118" t="s">
        <v>150</v>
      </c>
      <c r="U118" t="s">
        <v>572</v>
      </c>
      <c r="V118" t="s">
        <v>1535</v>
      </c>
      <c r="W118" t="s">
        <v>1536</v>
      </c>
      <c r="X118" t="s">
        <v>1537</v>
      </c>
      <c r="Y118" s="33" t="str">
        <f t="shared" si="1"/>
        <v>3</v>
      </c>
      <c r="Z118" s="33" t="str">
        <f>IF(T118="","",IF(AND(T118&lt;&gt;'Tabelas auxiliares'!$B$240,T118&lt;&gt;'Tabelas auxiliares'!$B$241),"FOLHA DE PESSOAL",IF(Y118='Tabelas auxiliares'!$A$241,"CUSTEIO",IF(Y118='Tabelas auxiliares'!$A$240,"INVESTIMENTO","ERRO - VERIFICAR"))))</f>
        <v>CUSTEIO</v>
      </c>
      <c r="AA118" s="26">
        <v>12706.8</v>
      </c>
      <c r="AC118" s="26">
        <v>10624.2</v>
      </c>
      <c r="AD118">
        <v>196.8</v>
      </c>
      <c r="AE118" s="26">
        <v>1885.8</v>
      </c>
    </row>
    <row r="119" spans="1:31" x14ac:dyDescent="0.25">
      <c r="A119" t="s">
        <v>538</v>
      </c>
      <c r="B119" s="54" t="s">
        <v>204</v>
      </c>
      <c r="C119" s="54" t="s">
        <v>537</v>
      </c>
      <c r="D119" t="s">
        <v>56</v>
      </c>
      <c r="E119" t="s">
        <v>105</v>
      </c>
      <c r="F119" s="33" t="str">
        <f>IFERROR(VLOOKUP(D119,'Tabelas auxiliares'!$A$3:$B$62,2,FALSE),"")</f>
        <v>PROAD - PASSAGENS * D.U.C</v>
      </c>
      <c r="G119" s="33" t="str">
        <f>IFERROR(VLOOKUP($B119,'Tabelas auxiliares'!$A$66:$C$103,2,FALSE),"")</f>
        <v>ADMINISTRAÇÃO GERAL</v>
      </c>
      <c r="H119" s="33" t="str">
        <f>IFERROR(VLOOKUP($B119,'Tabelas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9" t="s">
        <v>1538</v>
      </c>
      <c r="J119" t="s">
        <v>1539</v>
      </c>
      <c r="K119" t="s">
        <v>1540</v>
      </c>
      <c r="L119" t="s">
        <v>1541</v>
      </c>
      <c r="M119" t="s">
        <v>1542</v>
      </c>
      <c r="N119" t="s">
        <v>569</v>
      </c>
      <c r="O119" t="s">
        <v>570</v>
      </c>
      <c r="P119" t="s">
        <v>571</v>
      </c>
      <c r="Q119" t="s">
        <v>549</v>
      </c>
      <c r="R119" t="s">
        <v>545</v>
      </c>
      <c r="S119" t="s">
        <v>550</v>
      </c>
      <c r="T119" t="s">
        <v>150</v>
      </c>
      <c r="U119" t="s">
        <v>572</v>
      </c>
      <c r="V119" t="s">
        <v>978</v>
      </c>
      <c r="W119" t="s">
        <v>979</v>
      </c>
      <c r="X119" t="s">
        <v>1543</v>
      </c>
      <c r="Y119" s="33" t="str">
        <f t="shared" si="1"/>
        <v>3</v>
      </c>
      <c r="Z119" s="33" t="str">
        <f>IF(T119="","",IF(AND(T119&lt;&gt;'Tabelas auxiliares'!$B$240,T119&lt;&gt;'Tabelas auxiliares'!$B$241),"FOLHA DE PESSOAL",IF(Y119='Tabelas auxiliares'!$A$241,"CUSTEIO",IF(Y119='Tabelas auxiliares'!$A$240,"INVESTIMENTO","ERRO - VERIFICAR"))))</f>
        <v>CUSTEIO</v>
      </c>
      <c r="AA119" s="26">
        <v>4390.76</v>
      </c>
      <c r="AC119">
        <v>4127.88</v>
      </c>
      <c r="AE119" s="26">
        <v>262.88</v>
      </c>
    </row>
    <row r="120" spans="1:31" x14ac:dyDescent="0.25">
      <c r="A120" t="s">
        <v>538</v>
      </c>
      <c r="B120" s="54" t="s">
        <v>204</v>
      </c>
      <c r="C120" s="54" t="s">
        <v>537</v>
      </c>
      <c r="D120" t="s">
        <v>56</v>
      </c>
      <c r="E120" t="s">
        <v>105</v>
      </c>
      <c r="F120" s="33" t="str">
        <f>IFERROR(VLOOKUP(D120,'Tabelas auxiliares'!$A$3:$B$62,2,FALSE),"")</f>
        <v>PROAD - PASSAGENS * D.U.C</v>
      </c>
      <c r="G120" s="33" t="str">
        <f>IFERROR(VLOOKUP($B120,'Tabelas auxiliares'!$A$66:$C$103,2,FALSE),"")</f>
        <v>ADMINISTRAÇÃO GERAL</v>
      </c>
      <c r="H120" s="33" t="str">
        <f>IFERROR(VLOOKUP($B120,'Tabelas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0" t="s">
        <v>1538</v>
      </c>
      <c r="J120" t="s">
        <v>1539</v>
      </c>
      <c r="K120" t="s">
        <v>1544</v>
      </c>
      <c r="L120" t="s">
        <v>1541</v>
      </c>
      <c r="M120" t="s">
        <v>1542</v>
      </c>
      <c r="N120" t="s">
        <v>569</v>
      </c>
      <c r="O120" t="s">
        <v>570</v>
      </c>
      <c r="P120" t="s">
        <v>571</v>
      </c>
      <c r="Q120" t="s">
        <v>549</v>
      </c>
      <c r="R120" t="s">
        <v>545</v>
      </c>
      <c r="S120" t="s">
        <v>550</v>
      </c>
      <c r="T120" t="s">
        <v>150</v>
      </c>
      <c r="U120" t="s">
        <v>572</v>
      </c>
      <c r="V120" t="s">
        <v>1545</v>
      </c>
      <c r="W120" t="s">
        <v>1546</v>
      </c>
      <c r="X120" t="s">
        <v>1547</v>
      </c>
      <c r="Y120" s="33" t="str">
        <f t="shared" si="1"/>
        <v>3</v>
      </c>
      <c r="Z120" s="33" t="str">
        <f>IF(T120="","",IF(AND(T120&lt;&gt;'Tabelas auxiliares'!$B$240,T120&lt;&gt;'Tabelas auxiliares'!$B$241),"FOLHA DE PESSOAL",IF(Y120='Tabelas auxiliares'!$A$241,"CUSTEIO",IF(Y120='Tabelas auxiliares'!$A$240,"INVESTIMENTO","ERRO - VERIFICAR"))))</f>
        <v>CUSTEIO</v>
      </c>
      <c r="AA120" s="26">
        <v>0.04</v>
      </c>
      <c r="AC120" s="26">
        <v>0.04</v>
      </c>
      <c r="AE120" s="26"/>
    </row>
    <row r="121" spans="1:31" x14ac:dyDescent="0.25">
      <c r="A121" t="s">
        <v>538</v>
      </c>
      <c r="B121" s="54" t="s">
        <v>204</v>
      </c>
      <c r="C121" s="54" t="s">
        <v>537</v>
      </c>
      <c r="D121" t="s">
        <v>64</v>
      </c>
      <c r="E121" t="s">
        <v>105</v>
      </c>
      <c r="F121" s="33" t="str">
        <f>IFERROR(VLOOKUP(D121,'Tabelas auxiliares'!$A$3:$B$62,2,FALSE),"")</f>
        <v>ARI - ASSESSORIA DE RELAÇÕES INTERNACIONAIS</v>
      </c>
      <c r="G121" s="33" t="str">
        <f>IFERROR(VLOOKUP($B121,'Tabelas auxiliares'!$A$66:$C$103,2,FALSE),"")</f>
        <v>ADMINISTRAÇÃO GERAL</v>
      </c>
      <c r="H121" s="33" t="str">
        <f>IFERROR(VLOOKUP($B121,'Tabelas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1" t="s">
        <v>1548</v>
      </c>
      <c r="J121" t="s">
        <v>1549</v>
      </c>
      <c r="K121" t="s">
        <v>1550</v>
      </c>
      <c r="L121" t="s">
        <v>1551</v>
      </c>
      <c r="M121" t="s">
        <v>1552</v>
      </c>
      <c r="N121" t="s">
        <v>1553</v>
      </c>
      <c r="O121" t="s">
        <v>1106</v>
      </c>
      <c r="P121" t="s">
        <v>1554</v>
      </c>
      <c r="Q121" t="s">
        <v>549</v>
      </c>
      <c r="R121" t="s">
        <v>545</v>
      </c>
      <c r="S121" t="s">
        <v>550</v>
      </c>
      <c r="T121" t="s">
        <v>150</v>
      </c>
      <c r="U121" t="s">
        <v>1555</v>
      </c>
      <c r="V121" t="s">
        <v>1556</v>
      </c>
      <c r="W121" t="s">
        <v>1557</v>
      </c>
      <c r="X121" t="s">
        <v>1558</v>
      </c>
      <c r="Y121" s="33" t="str">
        <f t="shared" si="1"/>
        <v>3</v>
      </c>
      <c r="Z121" s="33" t="str">
        <f>IF(T121="","",IF(AND(T121&lt;&gt;'Tabelas auxiliares'!$B$240,T121&lt;&gt;'Tabelas auxiliares'!$B$241),"FOLHA DE PESSOAL",IF(Y121='Tabelas auxiliares'!$A$241,"CUSTEIO",IF(Y121='Tabelas auxiliares'!$A$240,"INVESTIMENTO","ERRO - VERIFICAR"))))</f>
        <v>CUSTEIO</v>
      </c>
      <c r="AA121" s="26">
        <v>2639.44</v>
      </c>
      <c r="AC121">
        <v>2639.44</v>
      </c>
      <c r="AE121" s="26"/>
    </row>
    <row r="122" spans="1:31" x14ac:dyDescent="0.25">
      <c r="A122" t="s">
        <v>538</v>
      </c>
      <c r="B122" s="54" t="s">
        <v>204</v>
      </c>
      <c r="C122" s="54" t="s">
        <v>537</v>
      </c>
      <c r="D122" t="s">
        <v>66</v>
      </c>
      <c r="E122" t="s">
        <v>105</v>
      </c>
      <c r="F122" s="33" t="str">
        <f>IFERROR(VLOOKUP(D122,'Tabelas auxiliares'!$A$3:$B$62,2,FALSE),"")</f>
        <v>PROPG - PRÓ-REITORIA DE PÓS-GRADUAÇÃO</v>
      </c>
      <c r="G122" s="33" t="str">
        <f>IFERROR(VLOOKUP($B122,'Tabelas auxiliares'!$A$66:$C$103,2,FALSE),"")</f>
        <v>ADMINISTRAÇÃO GERAL</v>
      </c>
      <c r="H122" s="33" t="str">
        <f>IFERROR(VLOOKUP($B122,'Tabelas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2" t="s">
        <v>1559</v>
      </c>
      <c r="J122" t="s">
        <v>1560</v>
      </c>
      <c r="K122" t="s">
        <v>1561</v>
      </c>
      <c r="L122" t="s">
        <v>1562</v>
      </c>
      <c r="M122" t="s">
        <v>1563</v>
      </c>
      <c r="N122" t="s">
        <v>1553</v>
      </c>
      <c r="O122" t="s">
        <v>1564</v>
      </c>
      <c r="P122" t="s">
        <v>1565</v>
      </c>
      <c r="Q122" t="s">
        <v>549</v>
      </c>
      <c r="R122" t="s">
        <v>545</v>
      </c>
      <c r="S122" t="s">
        <v>550</v>
      </c>
      <c r="T122" t="s">
        <v>150</v>
      </c>
      <c r="U122" t="s">
        <v>1566</v>
      </c>
      <c r="V122" t="s">
        <v>1556</v>
      </c>
      <c r="W122" t="s">
        <v>1557</v>
      </c>
      <c r="X122" t="s">
        <v>1567</v>
      </c>
      <c r="Y122" s="33" t="str">
        <f t="shared" si="1"/>
        <v>3</v>
      </c>
      <c r="Z122" s="33" t="str">
        <f>IF(T122="","",IF(AND(T122&lt;&gt;'Tabelas auxiliares'!$B$240,T122&lt;&gt;'Tabelas auxiliares'!$B$241),"FOLHA DE PESSOAL",IF(Y122='Tabelas auxiliares'!$A$241,"CUSTEIO",IF(Y122='Tabelas auxiliares'!$A$240,"INVESTIMENTO","ERRO - VERIFICAR"))))</f>
        <v>CUSTEIO</v>
      </c>
      <c r="AA122" s="26">
        <v>1500</v>
      </c>
      <c r="AC122">
        <v>1500</v>
      </c>
      <c r="AE122" s="26"/>
    </row>
    <row r="123" spans="1:31" x14ac:dyDescent="0.25">
      <c r="A123" t="s">
        <v>538</v>
      </c>
      <c r="B123" s="54" t="s">
        <v>204</v>
      </c>
      <c r="C123" s="54" t="s">
        <v>537</v>
      </c>
      <c r="D123" t="s">
        <v>66</v>
      </c>
      <c r="E123" t="s">
        <v>105</v>
      </c>
      <c r="F123" s="33" t="str">
        <f>IFERROR(VLOOKUP(D123,'Tabelas auxiliares'!$A$3:$B$62,2,FALSE),"")</f>
        <v>PROPG - PRÓ-REITORIA DE PÓS-GRADUAÇÃO</v>
      </c>
      <c r="G123" s="33" t="str">
        <f>IFERROR(VLOOKUP($B123,'Tabelas auxiliares'!$A$66:$C$103,2,FALSE),"")</f>
        <v>ADMINISTRAÇÃO GERAL</v>
      </c>
      <c r="H123" s="33" t="str">
        <f>IFERROR(VLOOKUP($B123,'Tabelas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3" t="s">
        <v>1386</v>
      </c>
      <c r="J123" t="s">
        <v>1568</v>
      </c>
      <c r="K123" t="s">
        <v>1569</v>
      </c>
      <c r="L123" t="s">
        <v>1570</v>
      </c>
      <c r="M123" t="s">
        <v>1571</v>
      </c>
      <c r="N123" t="s">
        <v>1553</v>
      </c>
      <c r="O123" t="s">
        <v>1572</v>
      </c>
      <c r="P123" t="s">
        <v>1573</v>
      </c>
      <c r="Q123" t="s">
        <v>549</v>
      </c>
      <c r="R123" t="s">
        <v>545</v>
      </c>
      <c r="S123" t="s">
        <v>550</v>
      </c>
      <c r="T123" t="s">
        <v>150</v>
      </c>
      <c r="U123" t="s">
        <v>1574</v>
      </c>
      <c r="V123" t="s">
        <v>1556</v>
      </c>
      <c r="W123" t="s">
        <v>1557</v>
      </c>
      <c r="X123" t="s">
        <v>1575</v>
      </c>
      <c r="Y123" s="33" t="str">
        <f t="shared" si="1"/>
        <v>3</v>
      </c>
      <c r="Z123" s="33" t="str">
        <f>IF(T123="","",IF(AND(T123&lt;&gt;'Tabelas auxiliares'!$B$240,T123&lt;&gt;'Tabelas auxiliares'!$B$241),"FOLHA DE PESSOAL",IF(Y123='Tabelas auxiliares'!$A$241,"CUSTEIO",IF(Y123='Tabelas auxiliares'!$A$240,"INVESTIMENTO","ERRO - VERIFICAR"))))</f>
        <v>CUSTEIO</v>
      </c>
      <c r="AA123" s="26">
        <v>1600</v>
      </c>
      <c r="AC123">
        <v>1600</v>
      </c>
      <c r="AE123" s="26"/>
    </row>
    <row r="124" spans="1:31" x14ac:dyDescent="0.25">
      <c r="A124" t="s">
        <v>538</v>
      </c>
      <c r="B124" s="54" t="s">
        <v>204</v>
      </c>
      <c r="C124" s="54" t="s">
        <v>537</v>
      </c>
      <c r="D124" t="s">
        <v>68</v>
      </c>
      <c r="E124" t="s">
        <v>105</v>
      </c>
      <c r="F124" s="33" t="str">
        <f>IFERROR(VLOOKUP(D124,'Tabelas auxiliares'!$A$3:$B$62,2,FALSE),"")</f>
        <v>BIBLIOTECA</v>
      </c>
      <c r="G124" s="33" t="str">
        <f>IFERROR(VLOOKUP($B124,'Tabelas auxiliares'!$A$66:$C$103,2,FALSE),"")</f>
        <v>ADMINISTRAÇÃO GERAL</v>
      </c>
      <c r="H124" s="33" t="str">
        <f>IFERROR(VLOOKUP($B124,'Tabelas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4" t="s">
        <v>1576</v>
      </c>
      <c r="J124" t="s">
        <v>1577</v>
      </c>
      <c r="K124" t="s">
        <v>1578</v>
      </c>
      <c r="L124" t="s">
        <v>1579</v>
      </c>
      <c r="M124" t="s">
        <v>1580</v>
      </c>
      <c r="N124" t="s">
        <v>1553</v>
      </c>
      <c r="O124" t="s">
        <v>828</v>
      </c>
      <c r="P124" t="s">
        <v>1581</v>
      </c>
      <c r="Q124" t="s">
        <v>549</v>
      </c>
      <c r="R124" t="s">
        <v>545</v>
      </c>
      <c r="S124" t="s">
        <v>550</v>
      </c>
      <c r="T124" t="s">
        <v>150</v>
      </c>
      <c r="U124" t="s">
        <v>1582</v>
      </c>
      <c r="V124" t="s">
        <v>1556</v>
      </c>
      <c r="W124" t="s">
        <v>1557</v>
      </c>
      <c r="X124" t="s">
        <v>1583</v>
      </c>
      <c r="Y124" s="33" t="str">
        <f t="shared" si="1"/>
        <v>3</v>
      </c>
      <c r="Z124" s="33" t="str">
        <f>IF(T124="","",IF(AND(T124&lt;&gt;'Tabelas auxiliares'!$B$240,T124&lt;&gt;'Tabelas auxiliares'!$B$241),"FOLHA DE PESSOAL",IF(Y124='Tabelas auxiliares'!$A$241,"CUSTEIO",IF(Y124='Tabelas auxiliares'!$A$240,"INVESTIMENTO","ERRO - VERIFICAR"))))</f>
        <v>CUSTEIO</v>
      </c>
      <c r="AA124" s="26">
        <v>250</v>
      </c>
      <c r="AC124">
        <v>250</v>
      </c>
      <c r="AE124" s="26"/>
    </row>
    <row r="125" spans="1:31" x14ac:dyDescent="0.25">
      <c r="A125" t="s">
        <v>538</v>
      </c>
      <c r="B125" s="54" t="s">
        <v>204</v>
      </c>
      <c r="C125" s="54" t="s">
        <v>537</v>
      </c>
      <c r="D125" t="s">
        <v>164</v>
      </c>
      <c r="E125" t="s">
        <v>105</v>
      </c>
      <c r="F125" s="33" t="str">
        <f>IFERROR(VLOOKUP(D125,'Tabelas auxiliares'!$A$3:$B$62,2,FALSE),"")</f>
        <v>SPO - OBRAS SANTO ANDRÉ</v>
      </c>
      <c r="G125" s="33" t="str">
        <f>IFERROR(VLOOKUP($B125,'Tabelas auxiliares'!$A$66:$C$103,2,FALSE),"")</f>
        <v>ADMINISTRAÇÃO GERAL</v>
      </c>
      <c r="H125" s="33" t="str">
        <f>IFERROR(VLOOKUP($B125,'Tabelas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5" t="s">
        <v>1584</v>
      </c>
      <c r="J125" t="s">
        <v>1585</v>
      </c>
      <c r="K125" t="s">
        <v>1586</v>
      </c>
      <c r="L125" t="s">
        <v>1587</v>
      </c>
      <c r="M125" t="s">
        <v>1588</v>
      </c>
      <c r="N125" t="s">
        <v>569</v>
      </c>
      <c r="O125" t="s">
        <v>570</v>
      </c>
      <c r="P125" t="s">
        <v>571</v>
      </c>
      <c r="Q125" t="s">
        <v>549</v>
      </c>
      <c r="R125" t="s">
        <v>545</v>
      </c>
      <c r="S125" t="s">
        <v>550</v>
      </c>
      <c r="T125" t="s">
        <v>150</v>
      </c>
      <c r="U125" t="s">
        <v>572</v>
      </c>
      <c r="V125" t="s">
        <v>1432</v>
      </c>
      <c r="W125" t="s">
        <v>1433</v>
      </c>
      <c r="X125" t="s">
        <v>1589</v>
      </c>
      <c r="Y125" s="33" t="str">
        <f t="shared" si="1"/>
        <v>3</v>
      </c>
      <c r="Z125" s="33" t="str">
        <f>IF(T125="","",IF(AND(T125&lt;&gt;'Tabelas auxiliares'!$B$240,T125&lt;&gt;'Tabelas auxiliares'!$B$241),"FOLHA DE PESSOAL",IF(Y125='Tabelas auxiliares'!$A$241,"CUSTEIO",IF(Y125='Tabelas auxiliares'!$A$240,"INVESTIMENTO","ERRO - VERIFICAR"))))</f>
        <v>CUSTEIO</v>
      </c>
      <c r="AA125" s="26">
        <v>2046.23</v>
      </c>
      <c r="AC125" s="26">
        <v>2046.23</v>
      </c>
      <c r="AE125" s="26"/>
    </row>
    <row r="126" spans="1:31" x14ac:dyDescent="0.25">
      <c r="A126" t="s">
        <v>538</v>
      </c>
      <c r="B126" s="54" t="s">
        <v>204</v>
      </c>
      <c r="C126" s="54" t="s">
        <v>537</v>
      </c>
      <c r="D126" t="s">
        <v>164</v>
      </c>
      <c r="E126" t="s">
        <v>105</v>
      </c>
      <c r="F126" s="33" t="str">
        <f>IFERROR(VLOOKUP(D126,'Tabelas auxiliares'!$A$3:$B$62,2,FALSE),"")</f>
        <v>SPO - OBRAS SANTO ANDRÉ</v>
      </c>
      <c r="G126" s="33" t="str">
        <f>IFERROR(VLOOKUP($B126,'Tabelas auxiliares'!$A$66:$C$103,2,FALSE),"")</f>
        <v>ADMINISTRAÇÃO GERAL</v>
      </c>
      <c r="H126" s="33" t="str">
        <f>IFERROR(VLOOKUP($B126,'Tabelas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6" t="s">
        <v>1584</v>
      </c>
      <c r="J126" t="s">
        <v>1585</v>
      </c>
      <c r="K126" t="s">
        <v>1590</v>
      </c>
      <c r="L126" t="s">
        <v>1587</v>
      </c>
      <c r="M126" t="s">
        <v>1591</v>
      </c>
      <c r="N126" t="s">
        <v>569</v>
      </c>
      <c r="O126" t="s">
        <v>570</v>
      </c>
      <c r="P126" t="s">
        <v>571</v>
      </c>
      <c r="Q126" t="s">
        <v>549</v>
      </c>
      <c r="R126" t="s">
        <v>545</v>
      </c>
      <c r="S126" t="s">
        <v>550</v>
      </c>
      <c r="T126" t="s">
        <v>150</v>
      </c>
      <c r="U126" t="s">
        <v>572</v>
      </c>
      <c r="V126" t="s">
        <v>1432</v>
      </c>
      <c r="W126" t="s">
        <v>1433</v>
      </c>
      <c r="X126" t="s">
        <v>1592</v>
      </c>
      <c r="Y126" s="33" t="str">
        <f t="shared" si="1"/>
        <v>3</v>
      </c>
      <c r="Z126" s="33" t="str">
        <f>IF(T126="","",IF(AND(T126&lt;&gt;'Tabelas auxiliares'!$B$240,T126&lt;&gt;'Tabelas auxiliares'!$B$241),"FOLHA DE PESSOAL",IF(Y126='Tabelas auxiliares'!$A$241,"CUSTEIO",IF(Y126='Tabelas auxiliares'!$A$240,"INVESTIMENTO","ERRO - VERIFICAR"))))</f>
        <v>CUSTEIO</v>
      </c>
      <c r="AA126" s="26">
        <v>598.04999999999995</v>
      </c>
      <c r="AC126">
        <v>598.04999999999995</v>
      </c>
      <c r="AE126" s="26"/>
    </row>
    <row r="127" spans="1:31" x14ac:dyDescent="0.25">
      <c r="A127" t="s">
        <v>538</v>
      </c>
      <c r="B127" s="54" t="s">
        <v>204</v>
      </c>
      <c r="C127" s="54" t="s">
        <v>537</v>
      </c>
      <c r="D127" t="s">
        <v>77</v>
      </c>
      <c r="E127" t="s">
        <v>105</v>
      </c>
      <c r="F127" s="33" t="str">
        <f>IFERROR(VLOOKUP(D127,'Tabelas auxiliares'!$A$3:$B$62,2,FALSE),"")</f>
        <v>AGÊNCIA DE INOVAÇÃO</v>
      </c>
      <c r="G127" s="33" t="str">
        <f>IFERROR(VLOOKUP($B127,'Tabelas auxiliares'!$A$66:$C$103,2,FALSE),"")</f>
        <v>ADMINISTRAÇÃO GERAL</v>
      </c>
      <c r="H127" s="33" t="str">
        <f>IFERROR(VLOOKUP($B127,'Tabelas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7" t="s">
        <v>1593</v>
      </c>
      <c r="J127" t="s">
        <v>1594</v>
      </c>
      <c r="K127" t="s">
        <v>1595</v>
      </c>
      <c r="L127" t="s">
        <v>1596</v>
      </c>
      <c r="M127" t="s">
        <v>1597</v>
      </c>
      <c r="N127" t="s">
        <v>569</v>
      </c>
      <c r="O127" t="s">
        <v>570</v>
      </c>
      <c r="P127" t="s">
        <v>571</v>
      </c>
      <c r="Q127" t="s">
        <v>549</v>
      </c>
      <c r="R127" t="s">
        <v>545</v>
      </c>
      <c r="S127" t="s">
        <v>550</v>
      </c>
      <c r="T127" t="s">
        <v>150</v>
      </c>
      <c r="U127" t="s">
        <v>1149</v>
      </c>
      <c r="V127" t="s">
        <v>1432</v>
      </c>
      <c r="W127" t="s">
        <v>1433</v>
      </c>
      <c r="X127" t="s">
        <v>1598</v>
      </c>
      <c r="Y127" s="33" t="str">
        <f t="shared" si="1"/>
        <v>3</v>
      </c>
      <c r="Z127" s="33" t="str">
        <f>IF(T127="","",IF(AND(T127&lt;&gt;'Tabelas auxiliares'!$B$240,T127&lt;&gt;'Tabelas auxiliares'!$B$241),"FOLHA DE PESSOAL",IF(Y127='Tabelas auxiliares'!$A$241,"CUSTEIO",IF(Y127='Tabelas auxiliares'!$A$240,"INVESTIMENTO","ERRO - VERIFICAR"))))</f>
        <v>CUSTEIO</v>
      </c>
      <c r="AA127" s="26">
        <v>34.020000000000003</v>
      </c>
      <c r="AC127">
        <v>34.020000000000003</v>
      </c>
      <c r="AE127" s="26"/>
    </row>
    <row r="128" spans="1:31" x14ac:dyDescent="0.25">
      <c r="A128" t="s">
        <v>538</v>
      </c>
      <c r="B128" s="54" t="s">
        <v>204</v>
      </c>
      <c r="C128" s="54" t="s">
        <v>537</v>
      </c>
      <c r="D128" t="s">
        <v>77</v>
      </c>
      <c r="E128" t="s">
        <v>105</v>
      </c>
      <c r="F128" s="33" t="str">
        <f>IFERROR(VLOOKUP(D128,'Tabelas auxiliares'!$A$3:$B$62,2,FALSE),"")</f>
        <v>AGÊNCIA DE INOVAÇÃO</v>
      </c>
      <c r="G128" s="33" t="str">
        <f>IFERROR(VLOOKUP($B128,'Tabelas auxiliares'!$A$66:$C$103,2,FALSE),"")</f>
        <v>ADMINISTRAÇÃO GERAL</v>
      </c>
      <c r="H128" s="33" t="str">
        <f>IFERROR(VLOOKUP($B128,'Tabelas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8" t="s">
        <v>1599</v>
      </c>
      <c r="J128" t="s">
        <v>1600</v>
      </c>
      <c r="K128" t="s">
        <v>1601</v>
      </c>
      <c r="L128" t="s">
        <v>1600</v>
      </c>
      <c r="M128" t="s">
        <v>1602</v>
      </c>
      <c r="N128" t="s">
        <v>569</v>
      </c>
      <c r="O128" t="s">
        <v>570</v>
      </c>
      <c r="P128" t="s">
        <v>571</v>
      </c>
      <c r="Q128" t="s">
        <v>549</v>
      </c>
      <c r="R128" t="s">
        <v>545</v>
      </c>
      <c r="S128" t="s">
        <v>550</v>
      </c>
      <c r="T128" t="s">
        <v>150</v>
      </c>
      <c r="U128" t="s">
        <v>572</v>
      </c>
      <c r="V128" t="s">
        <v>1603</v>
      </c>
      <c r="W128" t="s">
        <v>1433</v>
      </c>
      <c r="X128" t="s">
        <v>1604</v>
      </c>
      <c r="Y128" s="33" t="str">
        <f t="shared" si="1"/>
        <v>3</v>
      </c>
      <c r="Z128" s="33" t="str">
        <f>IF(T128="","",IF(AND(T128&lt;&gt;'Tabelas auxiliares'!$B$240,T128&lt;&gt;'Tabelas auxiliares'!$B$241),"FOLHA DE PESSOAL",IF(Y128='Tabelas auxiliares'!$A$241,"CUSTEIO",IF(Y128='Tabelas auxiliares'!$A$240,"INVESTIMENTO","ERRO - VERIFICAR"))))</f>
        <v>CUSTEIO</v>
      </c>
      <c r="AA128" s="26">
        <v>11.04</v>
      </c>
      <c r="AC128">
        <v>11.04</v>
      </c>
    </row>
    <row r="129" spans="1:31" x14ac:dyDescent="0.25">
      <c r="A129" t="s">
        <v>538</v>
      </c>
      <c r="B129" s="54" t="s">
        <v>204</v>
      </c>
      <c r="C129" s="54" t="s">
        <v>537</v>
      </c>
      <c r="D129" t="s">
        <v>77</v>
      </c>
      <c r="E129" t="s">
        <v>105</v>
      </c>
      <c r="F129" s="33" t="str">
        <f>IFERROR(VLOOKUP(D129,'Tabelas auxiliares'!$A$3:$B$62,2,FALSE),"")</f>
        <v>AGÊNCIA DE INOVAÇÃO</v>
      </c>
      <c r="G129" s="33" t="str">
        <f>IFERROR(VLOOKUP($B129,'Tabelas auxiliares'!$A$66:$C$103,2,FALSE),"")</f>
        <v>ADMINISTRAÇÃO GERAL</v>
      </c>
      <c r="H129" s="33" t="str">
        <f>IFERROR(VLOOKUP($B129,'Tabelas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9" t="s">
        <v>1605</v>
      </c>
      <c r="J129" t="s">
        <v>1594</v>
      </c>
      <c r="K129" t="s">
        <v>1606</v>
      </c>
      <c r="L129" t="s">
        <v>1596</v>
      </c>
      <c r="M129" t="s">
        <v>1597</v>
      </c>
      <c r="N129" t="s">
        <v>569</v>
      </c>
      <c r="O129" t="s">
        <v>570</v>
      </c>
      <c r="P129" t="s">
        <v>571</v>
      </c>
      <c r="Q129" t="s">
        <v>549</v>
      </c>
      <c r="R129" t="s">
        <v>545</v>
      </c>
      <c r="S129" t="s">
        <v>550</v>
      </c>
      <c r="T129" t="s">
        <v>150</v>
      </c>
      <c r="U129" t="s">
        <v>572</v>
      </c>
      <c r="V129" t="s">
        <v>1432</v>
      </c>
      <c r="W129" t="s">
        <v>1433</v>
      </c>
      <c r="X129" t="s">
        <v>1607</v>
      </c>
      <c r="Y129" s="33" t="str">
        <f t="shared" si="1"/>
        <v>3</v>
      </c>
      <c r="Z129" s="33" t="str">
        <f>IF(T129="","",IF(AND(T129&lt;&gt;'Tabelas auxiliares'!$B$240,T129&lt;&gt;'Tabelas auxiliares'!$B$241),"FOLHA DE PESSOAL",IF(Y129='Tabelas auxiliares'!$A$241,"CUSTEIO",IF(Y129='Tabelas auxiliares'!$A$240,"INVESTIMENTO","ERRO - VERIFICAR"))))</f>
        <v>CUSTEIO</v>
      </c>
      <c r="AA129" s="26">
        <v>10735.72</v>
      </c>
      <c r="AC129" s="26">
        <v>1992.2</v>
      </c>
      <c r="AD129">
        <v>826.25</v>
      </c>
      <c r="AE129" s="26">
        <v>7917.27</v>
      </c>
    </row>
    <row r="130" spans="1:31" x14ac:dyDescent="0.25">
      <c r="A130" t="s">
        <v>538</v>
      </c>
      <c r="B130" s="54" t="s">
        <v>204</v>
      </c>
      <c r="C130" s="54" t="s">
        <v>537</v>
      </c>
      <c r="D130" t="s">
        <v>77</v>
      </c>
      <c r="E130" t="s">
        <v>105</v>
      </c>
      <c r="F130" s="33" t="str">
        <f>IFERROR(VLOOKUP(D130,'Tabelas auxiliares'!$A$3:$B$62,2,FALSE),"")</f>
        <v>AGÊNCIA DE INOVAÇÃO</v>
      </c>
      <c r="G130" s="33" t="str">
        <f>IFERROR(VLOOKUP($B130,'Tabelas auxiliares'!$A$66:$C$103,2,FALSE),"")</f>
        <v>ADMINISTRAÇÃO GERAL</v>
      </c>
      <c r="H130" s="33" t="str">
        <f>IFERROR(VLOOKUP($B130,'Tabelas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0" t="s">
        <v>1608</v>
      </c>
      <c r="J130" t="s">
        <v>1609</v>
      </c>
      <c r="K130" t="s">
        <v>1610</v>
      </c>
      <c r="L130" t="s">
        <v>1611</v>
      </c>
      <c r="M130" t="s">
        <v>1602</v>
      </c>
      <c r="N130" t="s">
        <v>569</v>
      </c>
      <c r="O130" t="s">
        <v>570</v>
      </c>
      <c r="P130" t="s">
        <v>571</v>
      </c>
      <c r="Q130" t="s">
        <v>549</v>
      </c>
      <c r="R130" t="s">
        <v>545</v>
      </c>
      <c r="S130" t="s">
        <v>550</v>
      </c>
      <c r="T130" t="s">
        <v>150</v>
      </c>
      <c r="U130" t="s">
        <v>572</v>
      </c>
      <c r="V130" t="s">
        <v>1603</v>
      </c>
      <c r="W130" t="s">
        <v>1433</v>
      </c>
      <c r="X130" t="s">
        <v>1612</v>
      </c>
      <c r="Y130" s="33" t="str">
        <f t="shared" si="1"/>
        <v>3</v>
      </c>
      <c r="Z130" s="33" t="str">
        <f>IF(T130="","",IF(AND(T130&lt;&gt;'Tabelas auxiliares'!$B$240,T130&lt;&gt;'Tabelas auxiliares'!$B$241),"FOLHA DE PESSOAL",IF(Y130='Tabelas auxiliares'!$A$241,"CUSTEIO",IF(Y130='Tabelas auxiliares'!$A$240,"INVESTIMENTO","ERRO - VERIFICAR"))))</f>
        <v>CUSTEIO</v>
      </c>
      <c r="AA130" s="26">
        <v>4.9800000000000004</v>
      </c>
      <c r="AC130">
        <v>4.9800000000000004</v>
      </c>
      <c r="AE130" s="26"/>
    </row>
    <row r="131" spans="1:31" x14ac:dyDescent="0.25">
      <c r="A131" t="s">
        <v>538</v>
      </c>
      <c r="B131" s="54" t="s">
        <v>204</v>
      </c>
      <c r="C131" s="54" t="s">
        <v>537</v>
      </c>
      <c r="D131" t="s">
        <v>77</v>
      </c>
      <c r="E131" t="s">
        <v>105</v>
      </c>
      <c r="F131" s="33" t="str">
        <f>IFERROR(VLOOKUP(D131,'Tabelas auxiliares'!$A$3:$B$62,2,FALSE),"")</f>
        <v>AGÊNCIA DE INOVAÇÃO</v>
      </c>
      <c r="G131" s="33" t="str">
        <f>IFERROR(VLOOKUP($B131,'Tabelas auxiliares'!$A$66:$C$103,2,FALSE),"")</f>
        <v>ADMINISTRAÇÃO GERAL</v>
      </c>
      <c r="H131" s="33" t="str">
        <f>IFERROR(VLOOKUP($B131,'Tabelas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1" t="s">
        <v>1386</v>
      </c>
      <c r="J131" t="s">
        <v>1594</v>
      </c>
      <c r="K131" t="s">
        <v>1613</v>
      </c>
      <c r="L131" t="s">
        <v>1596</v>
      </c>
      <c r="M131" t="s">
        <v>1597</v>
      </c>
      <c r="N131" t="s">
        <v>569</v>
      </c>
      <c r="O131" t="s">
        <v>570</v>
      </c>
      <c r="P131" t="s">
        <v>571</v>
      </c>
      <c r="Q131" t="s">
        <v>549</v>
      </c>
      <c r="R131" t="s">
        <v>545</v>
      </c>
      <c r="S131" t="s">
        <v>550</v>
      </c>
      <c r="T131" t="s">
        <v>150</v>
      </c>
      <c r="U131" t="s">
        <v>572</v>
      </c>
      <c r="V131" t="s">
        <v>1432</v>
      </c>
      <c r="W131" t="s">
        <v>1433</v>
      </c>
      <c r="X131" t="s">
        <v>1614</v>
      </c>
      <c r="Y131" s="33" t="str">
        <f t="shared" si="1"/>
        <v>3</v>
      </c>
      <c r="Z131" s="33" t="str">
        <f>IF(T131="","",IF(AND(T131&lt;&gt;'Tabelas auxiliares'!$B$240,T131&lt;&gt;'Tabelas auxiliares'!$B$241),"FOLHA DE PESSOAL",IF(Y131='Tabelas auxiliares'!$A$241,"CUSTEIO",IF(Y131='Tabelas auxiliares'!$A$240,"INVESTIMENTO","ERRO - VERIFICAR"))))</f>
        <v>CUSTEIO</v>
      </c>
      <c r="AA131" s="26">
        <v>10071.65</v>
      </c>
      <c r="AC131">
        <v>10071.65</v>
      </c>
      <c r="AE131" s="26"/>
    </row>
    <row r="132" spans="1:31" x14ac:dyDescent="0.25">
      <c r="A132" t="s">
        <v>538</v>
      </c>
      <c r="B132" s="54" t="s">
        <v>204</v>
      </c>
      <c r="C132" s="54" t="s">
        <v>537</v>
      </c>
      <c r="D132" t="s">
        <v>77</v>
      </c>
      <c r="E132" t="s">
        <v>105</v>
      </c>
      <c r="F132" s="33" t="str">
        <f>IFERROR(VLOOKUP(D132,'Tabelas auxiliares'!$A$3:$B$62,2,FALSE),"")</f>
        <v>AGÊNCIA DE INOVAÇÃO</v>
      </c>
      <c r="G132" s="33" t="str">
        <f>IFERROR(VLOOKUP($B132,'Tabelas auxiliares'!$A$66:$C$103,2,FALSE),"")</f>
        <v>ADMINISTRAÇÃO GERAL</v>
      </c>
      <c r="H132" s="33" t="str">
        <f>IFERROR(VLOOKUP($B132,'Tabelas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2" t="s">
        <v>1069</v>
      </c>
      <c r="J132" t="s">
        <v>1615</v>
      </c>
      <c r="K132" t="s">
        <v>1616</v>
      </c>
      <c r="L132" t="s">
        <v>1617</v>
      </c>
      <c r="M132" t="s">
        <v>1602</v>
      </c>
      <c r="N132" t="s">
        <v>569</v>
      </c>
      <c r="O132" t="s">
        <v>570</v>
      </c>
      <c r="P132" t="s">
        <v>571</v>
      </c>
      <c r="Q132" t="s">
        <v>549</v>
      </c>
      <c r="R132" t="s">
        <v>545</v>
      </c>
      <c r="S132" t="s">
        <v>550</v>
      </c>
      <c r="T132" t="s">
        <v>150</v>
      </c>
      <c r="U132" t="s">
        <v>572</v>
      </c>
      <c r="V132" t="s">
        <v>1618</v>
      </c>
      <c r="W132" t="s">
        <v>1619</v>
      </c>
      <c r="X132" t="s">
        <v>1620</v>
      </c>
      <c r="Y132" s="33" t="str">
        <f t="shared" ref="Y132:Y195" si="2">LEFT(V132,1)</f>
        <v>3</v>
      </c>
      <c r="Z132" s="33" t="str">
        <f>IF(T132="","",IF(AND(T132&lt;&gt;'Tabelas auxiliares'!$B$240,T132&lt;&gt;'Tabelas auxiliares'!$B$241),"FOLHA DE PESSOAL",IF(Y132='Tabelas auxiliares'!$A$241,"CUSTEIO",IF(Y132='Tabelas auxiliares'!$A$240,"INVESTIMENTO","ERRO - VERIFICAR"))))</f>
        <v>CUSTEIO</v>
      </c>
      <c r="AA132" s="26">
        <v>46411.4</v>
      </c>
      <c r="AC132">
        <v>44459.4</v>
      </c>
      <c r="AE132" s="26">
        <v>1952</v>
      </c>
    </row>
    <row r="133" spans="1:31" x14ac:dyDescent="0.25">
      <c r="A133" t="s">
        <v>538</v>
      </c>
      <c r="B133" s="54" t="s">
        <v>204</v>
      </c>
      <c r="C133" s="54" t="s">
        <v>537</v>
      </c>
      <c r="D133" t="s">
        <v>81</v>
      </c>
      <c r="E133" t="s">
        <v>105</v>
      </c>
      <c r="F133" s="33" t="str">
        <f>IFERROR(VLOOKUP(D133,'Tabelas auxiliares'!$A$3:$B$62,2,FALSE),"")</f>
        <v>SUGEPE - SUPERINTENDÊNCIA DE GESTÃO DE PESSOAS</v>
      </c>
      <c r="G133" s="33" t="str">
        <f>IFERROR(VLOOKUP($B133,'Tabelas auxiliares'!$A$66:$C$103,2,FALSE),"")</f>
        <v>ADMINISTRAÇÃO GERAL</v>
      </c>
      <c r="H133" s="33" t="str">
        <f>IFERROR(VLOOKUP($B133,'Tabelas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3" t="s">
        <v>1621</v>
      </c>
      <c r="J133" t="s">
        <v>1622</v>
      </c>
      <c r="K133" t="s">
        <v>1623</v>
      </c>
      <c r="L133" t="s">
        <v>1624</v>
      </c>
      <c r="M133" t="s">
        <v>1625</v>
      </c>
      <c r="N133" t="s">
        <v>569</v>
      </c>
      <c r="O133" t="s">
        <v>570</v>
      </c>
      <c r="P133" t="s">
        <v>571</v>
      </c>
      <c r="Q133" t="s">
        <v>549</v>
      </c>
      <c r="R133" t="s">
        <v>545</v>
      </c>
      <c r="S133" t="s">
        <v>550</v>
      </c>
      <c r="T133" t="s">
        <v>150</v>
      </c>
      <c r="U133" t="s">
        <v>1149</v>
      </c>
      <c r="V133" t="s">
        <v>902</v>
      </c>
      <c r="W133" t="s">
        <v>903</v>
      </c>
      <c r="X133" t="s">
        <v>1626</v>
      </c>
      <c r="Y133" s="33" t="str">
        <f t="shared" si="2"/>
        <v>3</v>
      </c>
      <c r="Z133" s="33" t="str">
        <f>IF(T133="","",IF(AND(T133&lt;&gt;'Tabelas auxiliares'!$B$240,T133&lt;&gt;'Tabelas auxiliares'!$B$241),"FOLHA DE PESSOAL",IF(Y133='Tabelas auxiliares'!$A$241,"CUSTEIO",IF(Y133='Tabelas auxiliares'!$A$240,"INVESTIMENTO","ERRO - VERIFICAR"))))</f>
        <v>CUSTEIO</v>
      </c>
      <c r="AA133" s="26">
        <v>109542.39999999999</v>
      </c>
      <c r="AC133">
        <v>109542.39999999999</v>
      </c>
      <c r="AE133" s="26"/>
    </row>
    <row r="134" spans="1:31" x14ac:dyDescent="0.25">
      <c r="A134" t="s">
        <v>538</v>
      </c>
      <c r="B134" s="54" t="s">
        <v>204</v>
      </c>
      <c r="C134" s="54" t="s">
        <v>537</v>
      </c>
      <c r="D134" t="s">
        <v>81</v>
      </c>
      <c r="E134" t="s">
        <v>105</v>
      </c>
      <c r="F134" s="33" t="str">
        <f>IFERROR(VLOOKUP(D134,'Tabelas auxiliares'!$A$3:$B$62,2,FALSE),"")</f>
        <v>SUGEPE - SUPERINTENDÊNCIA DE GESTÃO DE PESSOAS</v>
      </c>
      <c r="G134" s="33" t="str">
        <f>IFERROR(VLOOKUP($B134,'Tabelas auxiliares'!$A$66:$C$103,2,FALSE),"")</f>
        <v>ADMINISTRAÇÃO GERAL</v>
      </c>
      <c r="H134" s="33" t="str">
        <f>IFERROR(VLOOKUP($B134,'Tabelas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4" t="s">
        <v>1627</v>
      </c>
      <c r="J134" t="s">
        <v>1628</v>
      </c>
      <c r="K134" t="s">
        <v>1629</v>
      </c>
      <c r="L134" t="s">
        <v>1630</v>
      </c>
      <c r="M134" t="s">
        <v>1631</v>
      </c>
      <c r="N134" t="s">
        <v>569</v>
      </c>
      <c r="O134" t="s">
        <v>570</v>
      </c>
      <c r="P134" t="s">
        <v>571</v>
      </c>
      <c r="Q134" t="s">
        <v>549</v>
      </c>
      <c r="R134" t="s">
        <v>545</v>
      </c>
      <c r="S134" t="s">
        <v>550</v>
      </c>
      <c r="T134" t="s">
        <v>150</v>
      </c>
      <c r="U134" t="s">
        <v>572</v>
      </c>
      <c r="V134" t="s">
        <v>1632</v>
      </c>
      <c r="W134" t="s">
        <v>1633</v>
      </c>
      <c r="X134" t="s">
        <v>1634</v>
      </c>
      <c r="Y134" s="33" t="str">
        <f t="shared" si="2"/>
        <v>3</v>
      </c>
      <c r="Z134" s="33" t="str">
        <f>IF(T134="","",IF(AND(T134&lt;&gt;'Tabelas auxiliares'!$B$240,T134&lt;&gt;'Tabelas auxiliares'!$B$241),"FOLHA DE PESSOAL",IF(Y134='Tabelas auxiliares'!$A$241,"CUSTEIO",IF(Y134='Tabelas auxiliares'!$A$240,"INVESTIMENTO","ERRO - VERIFICAR"))))</f>
        <v>CUSTEIO</v>
      </c>
      <c r="AA134" s="26">
        <v>1470</v>
      </c>
      <c r="AC134">
        <v>1470</v>
      </c>
      <c r="AE134" s="26"/>
    </row>
    <row r="135" spans="1:31" x14ac:dyDescent="0.25">
      <c r="A135" t="s">
        <v>538</v>
      </c>
      <c r="B135" s="54" t="s">
        <v>204</v>
      </c>
      <c r="C135" s="54" t="s">
        <v>537</v>
      </c>
      <c r="D135" t="s">
        <v>81</v>
      </c>
      <c r="E135" t="s">
        <v>105</v>
      </c>
      <c r="F135" s="33" t="str">
        <f>IFERROR(VLOOKUP(D135,'Tabelas auxiliares'!$A$3:$B$62,2,FALSE),"")</f>
        <v>SUGEPE - SUPERINTENDÊNCIA DE GESTÃO DE PESSOAS</v>
      </c>
      <c r="G135" s="33" t="str">
        <f>IFERROR(VLOOKUP($B135,'Tabelas auxiliares'!$A$66:$C$103,2,FALSE),"")</f>
        <v>ADMINISTRAÇÃO GERAL</v>
      </c>
      <c r="H135" s="33" t="str">
        <f>IFERROR(VLOOKUP($B135,'Tabelas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1291</v>
      </c>
      <c r="J135" t="s">
        <v>1635</v>
      </c>
      <c r="K135" t="s">
        <v>1636</v>
      </c>
      <c r="L135" t="s">
        <v>1630</v>
      </c>
      <c r="M135" t="s">
        <v>1631</v>
      </c>
      <c r="N135" t="s">
        <v>569</v>
      </c>
      <c r="O135" t="s">
        <v>570</v>
      </c>
      <c r="P135" t="s">
        <v>571</v>
      </c>
      <c r="Q135" t="s">
        <v>549</v>
      </c>
      <c r="R135" t="s">
        <v>545</v>
      </c>
      <c r="S135" t="s">
        <v>550</v>
      </c>
      <c r="T135" t="s">
        <v>150</v>
      </c>
      <c r="U135" t="s">
        <v>572</v>
      </c>
      <c r="V135" t="s">
        <v>1632</v>
      </c>
      <c r="W135" t="s">
        <v>1633</v>
      </c>
      <c r="X135" t="s">
        <v>1637</v>
      </c>
      <c r="Y135" s="33" t="str">
        <f t="shared" si="2"/>
        <v>3</v>
      </c>
      <c r="Z135" s="33" t="str">
        <f>IF(T135="","",IF(AND(T135&lt;&gt;'Tabelas auxiliares'!$B$240,T135&lt;&gt;'Tabelas auxiliares'!$B$241),"FOLHA DE PESSOAL",IF(Y135='Tabelas auxiliares'!$A$241,"CUSTEIO",IF(Y135='Tabelas auxiliares'!$A$240,"INVESTIMENTO","ERRO - VERIFICAR"))))</f>
        <v>CUSTEIO</v>
      </c>
      <c r="AA135" s="26">
        <v>7280</v>
      </c>
      <c r="AC135">
        <v>5800</v>
      </c>
      <c r="AE135" s="26">
        <v>1480</v>
      </c>
    </row>
    <row r="136" spans="1:31" x14ac:dyDescent="0.25">
      <c r="A136" t="s">
        <v>538</v>
      </c>
      <c r="B136" s="54" t="s">
        <v>205</v>
      </c>
      <c r="C136" s="54" t="s">
        <v>537</v>
      </c>
      <c r="D136" t="s">
        <v>28</v>
      </c>
      <c r="E136" t="s">
        <v>105</v>
      </c>
      <c r="F136" s="33" t="str">
        <f>IFERROR(VLOOKUP(D136,'Tabelas auxiliares'!$A$3:$B$62,2,FALSE),"")</f>
        <v>PU - PREFEITURA UNIVERSITÁRIA</v>
      </c>
      <c r="G136" s="33" t="str">
        <f>IFERROR(VLOOKUP($B136,'Tabelas auxiliares'!$A$66:$C$103,2,FALSE),"")</f>
        <v>ÁGUA / LUZ / GÁS (CONCESSIONÁRIAS)</v>
      </c>
      <c r="H136" s="33" t="str">
        <f>IFERROR(VLOOKUP($B136,'Tabelas auxiliares'!$A$66:$C$103,3,FALSE),"")</f>
        <v>ÁGUA E ESGOTO / ENERGIA ELÉTRICA / GÁS</v>
      </c>
      <c r="I136" t="s">
        <v>1638</v>
      </c>
      <c r="J136" t="s">
        <v>1639</v>
      </c>
      <c r="K136" t="s">
        <v>1640</v>
      </c>
      <c r="L136" t="s">
        <v>1641</v>
      </c>
      <c r="M136" t="s">
        <v>640</v>
      </c>
      <c r="N136" t="s">
        <v>569</v>
      </c>
      <c r="O136" t="s">
        <v>570</v>
      </c>
      <c r="P136" t="s">
        <v>571</v>
      </c>
      <c r="Q136" t="s">
        <v>549</v>
      </c>
      <c r="R136" t="s">
        <v>545</v>
      </c>
      <c r="S136" t="s">
        <v>550</v>
      </c>
      <c r="T136" t="s">
        <v>150</v>
      </c>
      <c r="U136" t="s">
        <v>1149</v>
      </c>
      <c r="V136" t="s">
        <v>641</v>
      </c>
      <c r="W136" t="s">
        <v>642</v>
      </c>
      <c r="X136" t="s">
        <v>1642</v>
      </c>
      <c r="Y136" s="33" t="str">
        <f t="shared" si="2"/>
        <v>3</v>
      </c>
      <c r="Z136" s="33" t="str">
        <f>IF(T136="","",IF(AND(T136&lt;&gt;'Tabelas auxiliares'!$B$240,T136&lt;&gt;'Tabelas auxiliares'!$B$241),"FOLHA DE PESSOAL",IF(Y136='Tabelas auxiliares'!$A$241,"CUSTEIO",IF(Y136='Tabelas auxiliares'!$A$240,"INVESTIMENTO","ERRO - VERIFICAR"))))</f>
        <v>CUSTEIO</v>
      </c>
      <c r="AA136" s="26">
        <v>47455.74</v>
      </c>
      <c r="AC136" s="26">
        <v>47455.74</v>
      </c>
    </row>
    <row r="137" spans="1:31" x14ac:dyDescent="0.25">
      <c r="A137" t="s">
        <v>538</v>
      </c>
      <c r="B137" s="54" t="s">
        <v>205</v>
      </c>
      <c r="C137" s="54" t="s">
        <v>537</v>
      </c>
      <c r="D137" t="s">
        <v>28</v>
      </c>
      <c r="E137" t="s">
        <v>105</v>
      </c>
      <c r="F137" s="33" t="str">
        <f>IFERROR(VLOOKUP(D137,'Tabelas auxiliares'!$A$3:$B$62,2,FALSE),"")</f>
        <v>PU - PREFEITURA UNIVERSITÁRIA</v>
      </c>
      <c r="G137" s="33" t="str">
        <f>IFERROR(VLOOKUP($B137,'Tabelas auxiliares'!$A$66:$C$103,2,FALSE),"")</f>
        <v>ÁGUA / LUZ / GÁS (CONCESSIONÁRIAS)</v>
      </c>
      <c r="H137" s="33" t="str">
        <f>IFERROR(VLOOKUP($B137,'Tabelas auxiliares'!$A$66:$C$103,3,FALSE),"")</f>
        <v>ÁGUA E ESGOTO / ENERGIA ELÉTRICA / GÁS</v>
      </c>
      <c r="I137" t="s">
        <v>1643</v>
      </c>
      <c r="J137" t="s">
        <v>1644</v>
      </c>
      <c r="K137" t="s">
        <v>1645</v>
      </c>
      <c r="L137" t="s">
        <v>1646</v>
      </c>
      <c r="M137" t="s">
        <v>1647</v>
      </c>
      <c r="N137" t="s">
        <v>569</v>
      </c>
      <c r="O137" t="s">
        <v>570</v>
      </c>
      <c r="P137" t="s">
        <v>571</v>
      </c>
      <c r="Q137" t="s">
        <v>549</v>
      </c>
      <c r="R137" t="s">
        <v>545</v>
      </c>
      <c r="S137" t="s">
        <v>1148</v>
      </c>
      <c r="T137" t="s">
        <v>150</v>
      </c>
      <c r="U137" t="s">
        <v>1149</v>
      </c>
      <c r="V137" t="s">
        <v>1648</v>
      </c>
      <c r="W137" t="s">
        <v>1649</v>
      </c>
      <c r="X137" t="s">
        <v>1650</v>
      </c>
      <c r="Y137" s="33" t="str">
        <f t="shared" si="2"/>
        <v>3</v>
      </c>
      <c r="Z137" s="33" t="str">
        <f>IF(T137="","",IF(AND(T137&lt;&gt;'Tabelas auxiliares'!$B$240,T137&lt;&gt;'Tabelas auxiliares'!$B$241),"FOLHA DE PESSOAL",IF(Y137='Tabelas auxiliares'!$A$241,"CUSTEIO",IF(Y137='Tabelas auxiliares'!$A$240,"INVESTIMENTO","ERRO - VERIFICAR"))))</f>
        <v>CUSTEIO</v>
      </c>
      <c r="AA137" s="26">
        <v>544.12</v>
      </c>
      <c r="AC137" s="26">
        <v>544.12</v>
      </c>
    </row>
    <row r="138" spans="1:31" x14ac:dyDescent="0.25">
      <c r="A138" t="s">
        <v>538</v>
      </c>
      <c r="B138" s="54" t="s">
        <v>205</v>
      </c>
      <c r="C138" s="54" t="s">
        <v>537</v>
      </c>
      <c r="D138" t="s">
        <v>28</v>
      </c>
      <c r="E138" t="s">
        <v>105</v>
      </c>
      <c r="F138" s="33" t="str">
        <f>IFERROR(VLOOKUP(D138,'Tabelas auxiliares'!$A$3:$B$62,2,FALSE),"")</f>
        <v>PU - PREFEITURA UNIVERSITÁRIA</v>
      </c>
      <c r="G138" s="33" t="str">
        <f>IFERROR(VLOOKUP($B138,'Tabelas auxiliares'!$A$66:$C$103,2,FALSE),"")</f>
        <v>ÁGUA / LUZ / GÁS (CONCESSIONÁRIAS)</v>
      </c>
      <c r="H138" s="33" t="str">
        <f>IFERROR(VLOOKUP($B138,'Tabelas auxiliares'!$A$66:$C$103,3,FALSE),"")</f>
        <v>ÁGUA E ESGOTO / ENERGIA ELÉTRICA / GÁS</v>
      </c>
      <c r="I138" t="s">
        <v>1651</v>
      </c>
      <c r="J138" t="s">
        <v>1652</v>
      </c>
      <c r="K138" t="s">
        <v>1653</v>
      </c>
      <c r="L138" t="s">
        <v>1654</v>
      </c>
      <c r="M138" t="s">
        <v>640</v>
      </c>
      <c r="N138" t="s">
        <v>569</v>
      </c>
      <c r="O138" t="s">
        <v>570</v>
      </c>
      <c r="P138" t="s">
        <v>571</v>
      </c>
      <c r="Q138" t="s">
        <v>549</v>
      </c>
      <c r="R138" t="s">
        <v>545</v>
      </c>
      <c r="S138" t="s">
        <v>550</v>
      </c>
      <c r="T138" t="s">
        <v>184</v>
      </c>
      <c r="U138" t="s">
        <v>1655</v>
      </c>
      <c r="V138" t="s">
        <v>641</v>
      </c>
      <c r="W138" t="s">
        <v>642</v>
      </c>
      <c r="X138" t="s">
        <v>1656</v>
      </c>
      <c r="Y138" s="33" t="str">
        <f t="shared" si="2"/>
        <v>3</v>
      </c>
      <c r="Z138" s="33" t="str">
        <f>IF(T138="","",IF(AND(T138&lt;&gt;'Tabelas auxiliares'!$B$240,T138&lt;&gt;'Tabelas auxiliares'!$B$241),"FOLHA DE PESSOAL",IF(Y138='Tabelas auxiliares'!$A$241,"CUSTEIO",IF(Y138='Tabelas auxiliares'!$A$240,"INVESTIMENTO","ERRO - VERIFICAR"))))</f>
        <v>CUSTEIO</v>
      </c>
      <c r="AA138" s="26">
        <v>157255.88</v>
      </c>
      <c r="AC138">
        <v>69652.86</v>
      </c>
      <c r="AD138">
        <v>87603.02</v>
      </c>
      <c r="AE138" s="26"/>
    </row>
    <row r="139" spans="1:31" x14ac:dyDescent="0.25">
      <c r="A139" t="s">
        <v>538</v>
      </c>
      <c r="B139" s="54" t="s">
        <v>205</v>
      </c>
      <c r="C139" s="54" t="s">
        <v>537</v>
      </c>
      <c r="D139" t="s">
        <v>28</v>
      </c>
      <c r="E139" t="s">
        <v>105</v>
      </c>
      <c r="F139" s="33" t="str">
        <f>IFERROR(VLOOKUP(D139,'Tabelas auxiliares'!$A$3:$B$62,2,FALSE),"")</f>
        <v>PU - PREFEITURA UNIVERSITÁRIA</v>
      </c>
      <c r="G139" s="33" t="str">
        <f>IFERROR(VLOOKUP($B139,'Tabelas auxiliares'!$A$66:$C$103,2,FALSE),"")</f>
        <v>ÁGUA / LUZ / GÁS (CONCESSIONÁRIAS)</v>
      </c>
      <c r="H139" s="33" t="str">
        <f>IFERROR(VLOOKUP($B139,'Tabelas auxiliares'!$A$66:$C$103,3,FALSE),"")</f>
        <v>ÁGUA E ESGOTO / ENERGIA ELÉTRICA / GÁS</v>
      </c>
      <c r="I139" t="s">
        <v>1657</v>
      </c>
      <c r="J139" t="s">
        <v>637</v>
      </c>
      <c r="K139" t="s">
        <v>1658</v>
      </c>
      <c r="L139" t="s">
        <v>1659</v>
      </c>
      <c r="M139" t="s">
        <v>640</v>
      </c>
      <c r="N139" t="s">
        <v>569</v>
      </c>
      <c r="O139" t="s">
        <v>570</v>
      </c>
      <c r="P139" t="s">
        <v>571</v>
      </c>
      <c r="Q139" t="s">
        <v>549</v>
      </c>
      <c r="R139" t="s">
        <v>545</v>
      </c>
      <c r="S139" t="s">
        <v>550</v>
      </c>
      <c r="T139" t="s">
        <v>150</v>
      </c>
      <c r="U139" t="s">
        <v>572</v>
      </c>
      <c r="V139" t="s">
        <v>641</v>
      </c>
      <c r="W139" t="s">
        <v>642</v>
      </c>
      <c r="X139" t="s">
        <v>1660</v>
      </c>
      <c r="Y139" s="33" t="str">
        <f t="shared" si="2"/>
        <v>3</v>
      </c>
      <c r="Z139" s="33" t="str">
        <f>IF(T139="","",IF(AND(T139&lt;&gt;'Tabelas auxiliares'!$B$240,T139&lt;&gt;'Tabelas auxiliares'!$B$241),"FOLHA DE PESSOAL",IF(Y139='Tabelas auxiliares'!$A$241,"CUSTEIO",IF(Y139='Tabelas auxiliares'!$A$240,"INVESTIMENTO","ERRO - VERIFICAR"))))</f>
        <v>CUSTEIO</v>
      </c>
      <c r="AA139" s="26">
        <v>20315</v>
      </c>
      <c r="AE139" s="26">
        <v>20315</v>
      </c>
    </row>
    <row r="140" spans="1:31" x14ac:dyDescent="0.25">
      <c r="A140" t="s">
        <v>538</v>
      </c>
      <c r="B140" s="54" t="s">
        <v>205</v>
      </c>
      <c r="C140" s="54" t="s">
        <v>537</v>
      </c>
      <c r="D140" t="s">
        <v>28</v>
      </c>
      <c r="E140" t="s">
        <v>105</v>
      </c>
      <c r="F140" s="33" t="str">
        <f>IFERROR(VLOOKUP(D140,'Tabelas auxiliares'!$A$3:$B$62,2,FALSE),"")</f>
        <v>PU - PREFEITURA UNIVERSITÁRIA</v>
      </c>
      <c r="G140" s="33" t="str">
        <f>IFERROR(VLOOKUP($B140,'Tabelas auxiliares'!$A$66:$C$103,2,FALSE),"")</f>
        <v>ÁGUA / LUZ / GÁS (CONCESSIONÁRIAS)</v>
      </c>
      <c r="H140" s="33" t="str">
        <f>IFERROR(VLOOKUP($B140,'Tabelas auxiliares'!$A$66:$C$103,3,FALSE),"")</f>
        <v>ÁGUA E ESGOTO / ENERGIA ELÉTRICA / GÁS</v>
      </c>
      <c r="I140" t="s">
        <v>1657</v>
      </c>
      <c r="J140" t="s">
        <v>637</v>
      </c>
      <c r="K140" t="s">
        <v>1661</v>
      </c>
      <c r="L140" t="s">
        <v>1659</v>
      </c>
      <c r="M140" t="s">
        <v>640</v>
      </c>
      <c r="N140" t="s">
        <v>569</v>
      </c>
      <c r="O140" t="s">
        <v>570</v>
      </c>
      <c r="P140" t="s">
        <v>571</v>
      </c>
      <c r="Q140" t="s">
        <v>549</v>
      </c>
      <c r="R140" t="s">
        <v>545</v>
      </c>
      <c r="S140" t="s">
        <v>550</v>
      </c>
      <c r="T140" t="s">
        <v>150</v>
      </c>
      <c r="U140" t="s">
        <v>572</v>
      </c>
      <c r="V140" t="s">
        <v>1662</v>
      </c>
      <c r="W140" t="s">
        <v>1663</v>
      </c>
      <c r="X140" t="s">
        <v>1664</v>
      </c>
      <c r="Y140" s="33" t="str">
        <f t="shared" si="2"/>
        <v>3</v>
      </c>
      <c r="Z140" s="33" t="str">
        <f>IF(T140="","",IF(AND(T140&lt;&gt;'Tabelas auxiliares'!$B$240,T140&lt;&gt;'Tabelas auxiliares'!$B$241),"FOLHA DE PESSOAL",IF(Y140='Tabelas auxiliares'!$A$241,"CUSTEIO",IF(Y140='Tabelas auxiliares'!$A$240,"INVESTIMENTO","ERRO - VERIFICAR"))))</f>
        <v>CUSTEIO</v>
      </c>
      <c r="AA140" s="26">
        <v>16.920000000000002</v>
      </c>
      <c r="AC140">
        <v>16.920000000000002</v>
      </c>
      <c r="AE140" s="26"/>
    </row>
    <row r="141" spans="1:31" x14ac:dyDescent="0.25">
      <c r="A141" t="s">
        <v>538</v>
      </c>
      <c r="B141" s="54" t="s">
        <v>205</v>
      </c>
      <c r="C141" s="54" t="s">
        <v>537</v>
      </c>
      <c r="D141" t="s">
        <v>28</v>
      </c>
      <c r="E141" t="s">
        <v>105</v>
      </c>
      <c r="F141" s="33" t="str">
        <f>IFERROR(VLOOKUP(D141,'Tabelas auxiliares'!$A$3:$B$62,2,FALSE),"")</f>
        <v>PU - PREFEITURA UNIVERSITÁRIA</v>
      </c>
      <c r="G141" s="33" t="str">
        <f>IFERROR(VLOOKUP($B141,'Tabelas auxiliares'!$A$66:$C$103,2,FALSE),"")</f>
        <v>ÁGUA / LUZ / GÁS (CONCESSIONÁRIAS)</v>
      </c>
      <c r="H141" s="33" t="str">
        <f>IFERROR(VLOOKUP($B141,'Tabelas auxiliares'!$A$66:$C$103,3,FALSE),"")</f>
        <v>ÁGUA E ESGOTO / ENERGIA ELÉTRICA / GÁS</v>
      </c>
      <c r="I141" t="s">
        <v>1665</v>
      </c>
      <c r="J141" t="s">
        <v>1652</v>
      </c>
      <c r="K141" t="s">
        <v>1666</v>
      </c>
      <c r="L141" t="s">
        <v>1654</v>
      </c>
      <c r="M141" t="s">
        <v>640</v>
      </c>
      <c r="N141" t="s">
        <v>569</v>
      </c>
      <c r="O141" t="s">
        <v>570</v>
      </c>
      <c r="P141" t="s">
        <v>571</v>
      </c>
      <c r="Q141" t="s">
        <v>549</v>
      </c>
      <c r="R141" t="s">
        <v>545</v>
      </c>
      <c r="S141" t="s">
        <v>550</v>
      </c>
      <c r="T141" t="s">
        <v>150</v>
      </c>
      <c r="U141" t="s">
        <v>572</v>
      </c>
      <c r="V141" t="s">
        <v>641</v>
      </c>
      <c r="W141" t="s">
        <v>642</v>
      </c>
      <c r="X141" t="s">
        <v>1667</v>
      </c>
      <c r="Y141" s="33" t="str">
        <f t="shared" si="2"/>
        <v>3</v>
      </c>
      <c r="Z141" s="33" t="str">
        <f>IF(T141="","",IF(AND(T141&lt;&gt;'Tabelas auxiliares'!$B$240,T141&lt;&gt;'Tabelas auxiliares'!$B$241),"FOLHA DE PESSOAL",IF(Y141='Tabelas auxiliares'!$A$241,"CUSTEIO",IF(Y141='Tabelas auxiliares'!$A$240,"INVESTIMENTO","ERRO - VERIFICAR"))))</f>
        <v>CUSTEIO</v>
      </c>
      <c r="AA141" s="26">
        <v>13749.34</v>
      </c>
      <c r="AC141">
        <v>13749.34</v>
      </c>
      <c r="AE141" s="26"/>
    </row>
    <row r="142" spans="1:31" x14ac:dyDescent="0.25">
      <c r="A142" t="s">
        <v>538</v>
      </c>
      <c r="B142" s="54" t="s">
        <v>205</v>
      </c>
      <c r="C142" s="54" t="s">
        <v>537</v>
      </c>
      <c r="D142" t="s">
        <v>28</v>
      </c>
      <c r="E142" t="s">
        <v>105</v>
      </c>
      <c r="F142" s="33" t="str">
        <f>IFERROR(VLOOKUP(D142,'Tabelas auxiliares'!$A$3:$B$62,2,FALSE),"")</f>
        <v>PU - PREFEITURA UNIVERSITÁRIA</v>
      </c>
      <c r="G142" s="33" t="str">
        <f>IFERROR(VLOOKUP($B142,'Tabelas auxiliares'!$A$66:$C$103,2,FALSE),"")</f>
        <v>ÁGUA / LUZ / GÁS (CONCESSIONÁRIAS)</v>
      </c>
      <c r="H142" s="33" t="str">
        <f>IFERROR(VLOOKUP($B142,'Tabelas auxiliares'!$A$66:$C$103,3,FALSE),"")</f>
        <v>ÁGUA E ESGOTO / ENERGIA ELÉTRICA / GÁS</v>
      </c>
      <c r="I142" t="s">
        <v>1371</v>
      </c>
      <c r="J142" t="s">
        <v>1639</v>
      </c>
      <c r="K142" t="s">
        <v>1668</v>
      </c>
      <c r="L142" t="s">
        <v>1669</v>
      </c>
      <c r="M142" t="s">
        <v>640</v>
      </c>
      <c r="N142" t="s">
        <v>569</v>
      </c>
      <c r="O142" t="s">
        <v>570</v>
      </c>
      <c r="P142" t="s">
        <v>571</v>
      </c>
      <c r="Q142" t="s">
        <v>549</v>
      </c>
      <c r="R142" t="s">
        <v>545</v>
      </c>
      <c r="S142" t="s">
        <v>550</v>
      </c>
      <c r="T142" t="s">
        <v>150</v>
      </c>
      <c r="U142" t="s">
        <v>572</v>
      </c>
      <c r="V142" t="s">
        <v>1662</v>
      </c>
      <c r="W142" t="s">
        <v>1663</v>
      </c>
      <c r="X142" t="s">
        <v>1670</v>
      </c>
      <c r="Y142" s="33" t="str">
        <f t="shared" si="2"/>
        <v>3</v>
      </c>
      <c r="Z142" s="33" t="str">
        <f>IF(T142="","",IF(AND(T142&lt;&gt;'Tabelas auxiliares'!$B$240,T142&lt;&gt;'Tabelas auxiliares'!$B$241),"FOLHA DE PESSOAL",IF(Y142='Tabelas auxiliares'!$A$241,"CUSTEIO",IF(Y142='Tabelas auxiliares'!$A$240,"INVESTIMENTO","ERRO - VERIFICAR"))))</f>
        <v>CUSTEIO</v>
      </c>
      <c r="AA142" s="26">
        <v>99.77</v>
      </c>
      <c r="AC142" s="26">
        <v>99.77</v>
      </c>
      <c r="AE142" s="26"/>
    </row>
    <row r="143" spans="1:31" x14ac:dyDescent="0.25">
      <c r="A143" t="s">
        <v>538</v>
      </c>
      <c r="B143" s="54" t="s">
        <v>205</v>
      </c>
      <c r="C143" s="54" t="s">
        <v>537</v>
      </c>
      <c r="D143" t="s">
        <v>28</v>
      </c>
      <c r="E143" t="s">
        <v>105</v>
      </c>
      <c r="F143" s="33" t="str">
        <f>IFERROR(VLOOKUP(D143,'Tabelas auxiliares'!$A$3:$B$62,2,FALSE),"")</f>
        <v>PU - PREFEITURA UNIVERSITÁRIA</v>
      </c>
      <c r="G143" s="33" t="str">
        <f>IFERROR(VLOOKUP($B143,'Tabelas auxiliares'!$A$66:$C$103,2,FALSE),"")</f>
        <v>ÁGUA / LUZ / GÁS (CONCESSIONÁRIAS)</v>
      </c>
      <c r="H143" s="33" t="str">
        <f>IFERROR(VLOOKUP($B143,'Tabelas auxiliares'!$A$66:$C$103,3,FALSE),"")</f>
        <v>ÁGUA E ESGOTO / ENERGIA ELÉTRICA / GÁS</v>
      </c>
      <c r="I143" t="s">
        <v>1584</v>
      </c>
      <c r="J143" t="s">
        <v>1671</v>
      </c>
      <c r="K143" t="s">
        <v>1672</v>
      </c>
      <c r="L143" t="s">
        <v>1673</v>
      </c>
      <c r="M143" t="s">
        <v>1647</v>
      </c>
      <c r="N143" t="s">
        <v>569</v>
      </c>
      <c r="O143" t="s">
        <v>570</v>
      </c>
      <c r="P143" t="s">
        <v>571</v>
      </c>
      <c r="Q143" t="s">
        <v>549</v>
      </c>
      <c r="R143" t="s">
        <v>545</v>
      </c>
      <c r="S143" t="s">
        <v>550</v>
      </c>
      <c r="T143" t="s">
        <v>150</v>
      </c>
      <c r="U143" t="s">
        <v>572</v>
      </c>
      <c r="V143" t="s">
        <v>1648</v>
      </c>
      <c r="W143" t="s">
        <v>1649</v>
      </c>
      <c r="X143" t="s">
        <v>1674</v>
      </c>
      <c r="Y143" s="33" t="str">
        <f t="shared" si="2"/>
        <v>3</v>
      </c>
      <c r="Z143" s="33" t="str">
        <f>IF(T143="","",IF(AND(T143&lt;&gt;'Tabelas auxiliares'!$B$240,T143&lt;&gt;'Tabelas auxiliares'!$B$241),"FOLHA DE PESSOAL",IF(Y143='Tabelas auxiliares'!$A$241,"CUSTEIO",IF(Y143='Tabelas auxiliares'!$A$240,"INVESTIMENTO","ERRO - VERIFICAR"))))</f>
        <v>CUSTEIO</v>
      </c>
      <c r="AA143" s="26">
        <v>54738.69</v>
      </c>
      <c r="AC143" s="26"/>
      <c r="AD143">
        <v>54738.69</v>
      </c>
      <c r="AE143" s="26"/>
    </row>
    <row r="144" spans="1:31" x14ac:dyDescent="0.25">
      <c r="A144" t="s">
        <v>538</v>
      </c>
      <c r="B144" s="54" t="s">
        <v>205</v>
      </c>
      <c r="C144" s="54" t="s">
        <v>537</v>
      </c>
      <c r="D144" t="s">
        <v>28</v>
      </c>
      <c r="E144" t="s">
        <v>105</v>
      </c>
      <c r="F144" s="33" t="str">
        <f>IFERROR(VLOOKUP(D144,'Tabelas auxiliares'!$A$3:$B$62,2,FALSE),"")</f>
        <v>PU - PREFEITURA UNIVERSITÁRIA</v>
      </c>
      <c r="G144" s="33" t="str">
        <f>IFERROR(VLOOKUP($B144,'Tabelas auxiliares'!$A$66:$C$103,2,FALSE),"")</f>
        <v>ÁGUA / LUZ / GÁS (CONCESSIONÁRIAS)</v>
      </c>
      <c r="H144" s="33" t="str">
        <f>IFERROR(VLOOKUP($B144,'Tabelas auxiliares'!$A$66:$C$103,3,FALSE),"")</f>
        <v>ÁGUA E ESGOTO / ENERGIA ELÉTRICA / GÁS</v>
      </c>
      <c r="I144" t="s">
        <v>1675</v>
      </c>
      <c r="J144" t="s">
        <v>1639</v>
      </c>
      <c r="K144" t="s">
        <v>1676</v>
      </c>
      <c r="L144" t="s">
        <v>1641</v>
      </c>
      <c r="M144" t="s">
        <v>640</v>
      </c>
      <c r="N144" t="s">
        <v>569</v>
      </c>
      <c r="O144" t="s">
        <v>570</v>
      </c>
      <c r="P144" t="s">
        <v>571</v>
      </c>
      <c r="Q144" t="s">
        <v>549</v>
      </c>
      <c r="R144" t="s">
        <v>545</v>
      </c>
      <c r="S144" t="s">
        <v>550</v>
      </c>
      <c r="T144" t="s">
        <v>150</v>
      </c>
      <c r="U144" t="s">
        <v>572</v>
      </c>
      <c r="V144" t="s">
        <v>641</v>
      </c>
      <c r="W144" t="s">
        <v>642</v>
      </c>
      <c r="X144" t="s">
        <v>1677</v>
      </c>
      <c r="Y144" s="33" t="str">
        <f t="shared" si="2"/>
        <v>3</v>
      </c>
      <c r="Z144" s="33" t="str">
        <f>IF(T144="","",IF(AND(T144&lt;&gt;'Tabelas auxiliares'!$B$240,T144&lt;&gt;'Tabelas auxiliares'!$B$241),"FOLHA DE PESSOAL",IF(Y144='Tabelas auxiliares'!$A$241,"CUSTEIO",IF(Y144='Tabelas auxiliares'!$A$240,"INVESTIMENTO","ERRO - VERIFICAR"))))</f>
        <v>CUSTEIO</v>
      </c>
      <c r="AA144" s="26">
        <v>12377.34</v>
      </c>
      <c r="AC144">
        <v>12377.34</v>
      </c>
      <c r="AE144" s="26"/>
    </row>
    <row r="145" spans="1:31" x14ac:dyDescent="0.25">
      <c r="A145" t="s">
        <v>538</v>
      </c>
      <c r="B145" s="54" t="s">
        <v>205</v>
      </c>
      <c r="C145" s="54" t="s">
        <v>537</v>
      </c>
      <c r="D145" t="s">
        <v>28</v>
      </c>
      <c r="E145" t="s">
        <v>105</v>
      </c>
      <c r="F145" s="33" t="str">
        <f>IFERROR(VLOOKUP(D145,'Tabelas auxiliares'!$A$3:$B$62,2,FALSE),"")</f>
        <v>PU - PREFEITURA UNIVERSITÁRIA</v>
      </c>
      <c r="G145" s="33" t="str">
        <f>IFERROR(VLOOKUP($B145,'Tabelas auxiliares'!$A$66:$C$103,2,FALSE),"")</f>
        <v>ÁGUA / LUZ / GÁS (CONCESSIONÁRIAS)</v>
      </c>
      <c r="H145" s="33" t="str">
        <f>IFERROR(VLOOKUP($B145,'Tabelas auxiliares'!$A$66:$C$103,3,FALSE),"")</f>
        <v>ÁGUA E ESGOTO / ENERGIA ELÉTRICA / GÁS</v>
      </c>
      <c r="I145" t="s">
        <v>1678</v>
      </c>
      <c r="J145" t="s">
        <v>1679</v>
      </c>
      <c r="K145" t="s">
        <v>1680</v>
      </c>
      <c r="L145" t="s">
        <v>1681</v>
      </c>
      <c r="M145" t="s">
        <v>1647</v>
      </c>
      <c r="N145" t="s">
        <v>569</v>
      </c>
      <c r="O145" t="s">
        <v>570</v>
      </c>
      <c r="P145" t="s">
        <v>571</v>
      </c>
      <c r="Q145" t="s">
        <v>549</v>
      </c>
      <c r="R145" t="s">
        <v>545</v>
      </c>
      <c r="S145" t="s">
        <v>550</v>
      </c>
      <c r="T145" t="s">
        <v>150</v>
      </c>
      <c r="U145" t="s">
        <v>572</v>
      </c>
      <c r="V145" t="s">
        <v>1648</v>
      </c>
      <c r="W145" t="s">
        <v>1649</v>
      </c>
      <c r="X145" t="s">
        <v>1682</v>
      </c>
      <c r="Y145" s="33" t="str">
        <f t="shared" si="2"/>
        <v>3</v>
      </c>
      <c r="Z145" s="33" t="str">
        <f>IF(T145="","",IF(AND(T145&lt;&gt;'Tabelas auxiliares'!$B$240,T145&lt;&gt;'Tabelas auxiliares'!$B$241),"FOLHA DE PESSOAL",IF(Y145='Tabelas auxiliares'!$A$241,"CUSTEIO",IF(Y145='Tabelas auxiliares'!$A$240,"INVESTIMENTO","ERRO - VERIFICAR"))))</f>
        <v>CUSTEIO</v>
      </c>
      <c r="AA145" s="26">
        <v>52623.41</v>
      </c>
      <c r="AC145">
        <v>52623.41</v>
      </c>
      <c r="AE145" s="26"/>
    </row>
    <row r="146" spans="1:31" x14ac:dyDescent="0.25">
      <c r="A146" t="s">
        <v>538</v>
      </c>
      <c r="B146" s="54" t="s">
        <v>205</v>
      </c>
      <c r="C146" s="54" t="s">
        <v>537</v>
      </c>
      <c r="D146" t="s">
        <v>28</v>
      </c>
      <c r="E146" t="s">
        <v>105</v>
      </c>
      <c r="F146" s="33" t="str">
        <f>IFERROR(VLOOKUP(D146,'Tabelas auxiliares'!$A$3:$B$62,2,FALSE),"")</f>
        <v>PU - PREFEITURA UNIVERSITÁRIA</v>
      </c>
      <c r="G146" s="33" t="str">
        <f>IFERROR(VLOOKUP($B146,'Tabelas auxiliares'!$A$66:$C$103,2,FALSE),"")</f>
        <v>ÁGUA / LUZ / GÁS (CONCESSIONÁRIAS)</v>
      </c>
      <c r="H146" s="33" t="str">
        <f>IFERROR(VLOOKUP($B146,'Tabelas auxiliares'!$A$66:$C$103,3,FALSE),"")</f>
        <v>ÁGUA E ESGOTO / ENERGIA ELÉTRICA / GÁS</v>
      </c>
      <c r="I146" t="s">
        <v>1683</v>
      </c>
      <c r="J146" t="s">
        <v>1671</v>
      </c>
      <c r="K146" t="s">
        <v>1684</v>
      </c>
      <c r="L146" t="s">
        <v>1673</v>
      </c>
      <c r="M146" t="s">
        <v>1647</v>
      </c>
      <c r="N146" t="s">
        <v>569</v>
      </c>
      <c r="O146" t="s">
        <v>570</v>
      </c>
      <c r="P146" t="s">
        <v>571</v>
      </c>
      <c r="Q146" t="s">
        <v>549</v>
      </c>
      <c r="R146" t="s">
        <v>545</v>
      </c>
      <c r="S146" t="s">
        <v>1187</v>
      </c>
      <c r="T146" t="s">
        <v>150</v>
      </c>
      <c r="U146" t="s">
        <v>572</v>
      </c>
      <c r="V146" t="s">
        <v>1648</v>
      </c>
      <c r="W146" t="s">
        <v>1649</v>
      </c>
      <c r="X146" t="s">
        <v>1685</v>
      </c>
      <c r="Y146" s="33" t="str">
        <f t="shared" si="2"/>
        <v>3</v>
      </c>
      <c r="Z146" s="33" t="str">
        <f>IF(T146="","",IF(AND(T146&lt;&gt;'Tabelas auxiliares'!$B$240,T146&lt;&gt;'Tabelas auxiliares'!$B$241),"FOLHA DE PESSOAL",IF(Y146='Tabelas auxiliares'!$A$241,"CUSTEIO",IF(Y146='Tabelas auxiliares'!$A$240,"INVESTIMENTO","ERRO - VERIFICAR"))))</f>
        <v>CUSTEIO</v>
      </c>
      <c r="AA146" s="26">
        <v>100494.45</v>
      </c>
      <c r="AD146">
        <v>70492.399999999994</v>
      </c>
      <c r="AE146">
        <v>30002.05</v>
      </c>
    </row>
    <row r="147" spans="1:31" x14ac:dyDescent="0.25">
      <c r="A147" t="s">
        <v>538</v>
      </c>
      <c r="B147" s="54" t="s">
        <v>205</v>
      </c>
      <c r="C147" s="54" t="s">
        <v>537</v>
      </c>
      <c r="D147" t="s">
        <v>28</v>
      </c>
      <c r="E147" t="s">
        <v>105</v>
      </c>
      <c r="F147" s="33" t="str">
        <f>IFERROR(VLOOKUP(D147,'Tabelas auxiliares'!$A$3:$B$62,2,FALSE),"")</f>
        <v>PU - PREFEITURA UNIVERSITÁRIA</v>
      </c>
      <c r="G147" s="33" t="str">
        <f>IFERROR(VLOOKUP($B147,'Tabelas auxiliares'!$A$66:$C$103,2,FALSE),"")</f>
        <v>ÁGUA / LUZ / GÁS (CONCESSIONÁRIAS)</v>
      </c>
      <c r="H147" s="33" t="str">
        <f>IFERROR(VLOOKUP($B147,'Tabelas auxiliares'!$A$66:$C$103,3,FALSE),"")</f>
        <v>ÁGUA E ESGOTO / ENERGIA ELÉTRICA / GÁS</v>
      </c>
      <c r="I147" t="s">
        <v>1686</v>
      </c>
      <c r="J147" t="s">
        <v>1652</v>
      </c>
      <c r="K147" t="s">
        <v>1687</v>
      </c>
      <c r="L147" t="s">
        <v>1654</v>
      </c>
      <c r="M147" t="s">
        <v>640</v>
      </c>
      <c r="N147" t="s">
        <v>569</v>
      </c>
      <c r="O147" t="s">
        <v>570</v>
      </c>
      <c r="P147" t="s">
        <v>571</v>
      </c>
      <c r="Q147" t="s">
        <v>549</v>
      </c>
      <c r="R147" t="s">
        <v>545</v>
      </c>
      <c r="S147" t="s">
        <v>1187</v>
      </c>
      <c r="T147" t="s">
        <v>150</v>
      </c>
      <c r="U147" t="s">
        <v>572</v>
      </c>
      <c r="V147" t="s">
        <v>641</v>
      </c>
      <c r="W147" t="s">
        <v>642</v>
      </c>
      <c r="X147" t="s">
        <v>1688</v>
      </c>
      <c r="Y147" s="33" t="str">
        <f t="shared" si="2"/>
        <v>3</v>
      </c>
      <c r="Z147" s="33" t="str">
        <f>IF(T147="","",IF(AND(T147&lt;&gt;'Tabelas auxiliares'!$B$240,T147&lt;&gt;'Tabelas auxiliares'!$B$241),"FOLHA DE PESSOAL",IF(Y147='Tabelas auxiliares'!$A$241,"CUSTEIO",IF(Y147='Tabelas auxiliares'!$A$240,"INVESTIMENTO","ERRO - VERIFICAR"))))</f>
        <v>CUSTEIO</v>
      </c>
      <c r="AA147" s="26">
        <v>37.24</v>
      </c>
      <c r="AC147">
        <v>37.24</v>
      </c>
      <c r="AE147" s="26"/>
    </row>
    <row r="148" spans="1:31" x14ac:dyDescent="0.25">
      <c r="A148" t="s">
        <v>538</v>
      </c>
      <c r="B148" s="54" t="s">
        <v>205</v>
      </c>
      <c r="C148" s="54" t="s">
        <v>537</v>
      </c>
      <c r="D148" t="s">
        <v>28</v>
      </c>
      <c r="E148" t="s">
        <v>105</v>
      </c>
      <c r="F148" s="33" t="str">
        <f>IFERROR(VLOOKUP(D148,'Tabelas auxiliares'!$A$3:$B$62,2,FALSE),"")</f>
        <v>PU - PREFEITURA UNIVERSITÁRIA</v>
      </c>
      <c r="G148" s="33" t="str">
        <f>IFERROR(VLOOKUP($B148,'Tabelas auxiliares'!$A$66:$C$103,2,FALSE),"")</f>
        <v>ÁGUA / LUZ / GÁS (CONCESSIONÁRIAS)</v>
      </c>
      <c r="H148" s="33" t="str">
        <f>IFERROR(VLOOKUP($B148,'Tabelas auxiliares'!$A$66:$C$103,3,FALSE),"")</f>
        <v>ÁGUA E ESGOTO / ENERGIA ELÉTRICA / GÁS</v>
      </c>
      <c r="I148" t="s">
        <v>1686</v>
      </c>
      <c r="J148" t="s">
        <v>1652</v>
      </c>
      <c r="K148" t="s">
        <v>1689</v>
      </c>
      <c r="L148" t="s">
        <v>1654</v>
      </c>
      <c r="M148" t="s">
        <v>640</v>
      </c>
      <c r="N148" t="s">
        <v>569</v>
      </c>
      <c r="O148" t="s">
        <v>570</v>
      </c>
      <c r="P148" t="s">
        <v>571</v>
      </c>
      <c r="Q148" t="s">
        <v>549</v>
      </c>
      <c r="R148" t="s">
        <v>545</v>
      </c>
      <c r="S148" t="s">
        <v>1187</v>
      </c>
      <c r="T148" t="s">
        <v>150</v>
      </c>
      <c r="U148" t="s">
        <v>572</v>
      </c>
      <c r="V148" t="s">
        <v>1662</v>
      </c>
      <c r="W148" t="s">
        <v>1663</v>
      </c>
      <c r="X148" t="s">
        <v>1690</v>
      </c>
      <c r="Y148" s="33" t="str">
        <f t="shared" si="2"/>
        <v>3</v>
      </c>
      <c r="Z148" s="33" t="str">
        <f>IF(T148="","",IF(AND(T148&lt;&gt;'Tabelas auxiliares'!$B$240,T148&lt;&gt;'Tabelas auxiliares'!$B$241),"FOLHA DE PESSOAL",IF(Y148='Tabelas auxiliares'!$A$241,"CUSTEIO",IF(Y148='Tabelas auxiliares'!$A$240,"INVESTIMENTO","ERRO - VERIFICAR"))))</f>
        <v>CUSTEIO</v>
      </c>
      <c r="AA148" s="26">
        <v>73.25</v>
      </c>
      <c r="AC148">
        <v>36.01</v>
      </c>
      <c r="AD148">
        <v>37.24</v>
      </c>
      <c r="AE148" s="26"/>
    </row>
    <row r="149" spans="1:31" x14ac:dyDescent="0.25">
      <c r="A149" t="s">
        <v>538</v>
      </c>
      <c r="B149" s="54" t="s">
        <v>205</v>
      </c>
      <c r="C149" s="54" t="s">
        <v>537</v>
      </c>
      <c r="D149" t="s">
        <v>28</v>
      </c>
      <c r="E149" t="s">
        <v>105</v>
      </c>
      <c r="F149" s="33" t="str">
        <f>IFERROR(VLOOKUP(D149,'Tabelas auxiliares'!$A$3:$B$62,2,FALSE),"")</f>
        <v>PU - PREFEITURA UNIVERSITÁRIA</v>
      </c>
      <c r="G149" s="33" t="str">
        <f>IFERROR(VLOOKUP($B149,'Tabelas auxiliares'!$A$66:$C$103,2,FALSE),"")</f>
        <v>ÁGUA / LUZ / GÁS (CONCESSIONÁRIAS)</v>
      </c>
      <c r="H149" s="33" t="str">
        <f>IFERROR(VLOOKUP($B149,'Tabelas auxiliares'!$A$66:$C$103,3,FALSE),"")</f>
        <v>ÁGUA E ESGOTO / ENERGIA ELÉTRICA / GÁS</v>
      </c>
      <c r="I149" t="s">
        <v>1686</v>
      </c>
      <c r="J149" t="s">
        <v>637</v>
      </c>
      <c r="K149" t="s">
        <v>1691</v>
      </c>
      <c r="L149" t="s">
        <v>639</v>
      </c>
      <c r="M149" t="s">
        <v>640</v>
      </c>
      <c r="N149" t="s">
        <v>569</v>
      </c>
      <c r="O149" t="s">
        <v>570</v>
      </c>
      <c r="P149" t="s">
        <v>571</v>
      </c>
      <c r="Q149" t="s">
        <v>549</v>
      </c>
      <c r="R149" t="s">
        <v>545</v>
      </c>
      <c r="S149" t="s">
        <v>1187</v>
      </c>
      <c r="T149" t="s">
        <v>150</v>
      </c>
      <c r="U149" t="s">
        <v>572</v>
      </c>
      <c r="V149" t="s">
        <v>1662</v>
      </c>
      <c r="W149" t="s">
        <v>1663</v>
      </c>
      <c r="X149" t="s">
        <v>1692</v>
      </c>
      <c r="Y149" s="33" t="str">
        <f t="shared" si="2"/>
        <v>3</v>
      </c>
      <c r="Z149" s="33" t="str">
        <f>IF(T149="","",IF(AND(T149&lt;&gt;'Tabelas auxiliares'!$B$240,T149&lt;&gt;'Tabelas auxiliares'!$B$241),"FOLHA DE PESSOAL",IF(Y149='Tabelas auxiliares'!$A$241,"CUSTEIO",IF(Y149='Tabelas auxiliares'!$A$240,"INVESTIMENTO","ERRO - VERIFICAR"))))</f>
        <v>CUSTEIO</v>
      </c>
      <c r="AA149" s="26">
        <v>100</v>
      </c>
      <c r="AC149">
        <v>24.2</v>
      </c>
      <c r="AE149" s="26">
        <v>75.8</v>
      </c>
    </row>
    <row r="150" spans="1:31" x14ac:dyDescent="0.25">
      <c r="A150" t="s">
        <v>538</v>
      </c>
      <c r="B150" s="54" t="s">
        <v>205</v>
      </c>
      <c r="C150" s="54" t="s">
        <v>537</v>
      </c>
      <c r="D150" t="s">
        <v>28</v>
      </c>
      <c r="E150" t="s">
        <v>105</v>
      </c>
      <c r="F150" s="33" t="str">
        <f>IFERROR(VLOOKUP(D150,'Tabelas auxiliares'!$A$3:$B$62,2,FALSE),"")</f>
        <v>PU - PREFEITURA UNIVERSITÁRIA</v>
      </c>
      <c r="G150" s="33" t="str">
        <f>IFERROR(VLOOKUP($B150,'Tabelas auxiliares'!$A$66:$C$103,2,FALSE),"")</f>
        <v>ÁGUA / LUZ / GÁS (CONCESSIONÁRIAS)</v>
      </c>
      <c r="H150" s="33" t="str">
        <f>IFERROR(VLOOKUP($B150,'Tabelas auxiliares'!$A$66:$C$103,3,FALSE),"")</f>
        <v>ÁGUA E ESGOTO / ENERGIA ELÉTRICA / GÁS</v>
      </c>
      <c r="I150" t="s">
        <v>1693</v>
      </c>
      <c r="J150" t="s">
        <v>1694</v>
      </c>
      <c r="K150" t="s">
        <v>1695</v>
      </c>
      <c r="L150" t="s">
        <v>1696</v>
      </c>
      <c r="M150" t="s">
        <v>640</v>
      </c>
      <c r="N150" t="s">
        <v>569</v>
      </c>
      <c r="O150" t="s">
        <v>570</v>
      </c>
      <c r="P150" t="s">
        <v>571</v>
      </c>
      <c r="Q150" t="s">
        <v>549</v>
      </c>
      <c r="R150" t="s">
        <v>545</v>
      </c>
      <c r="S150" t="s">
        <v>550</v>
      </c>
      <c r="T150" t="s">
        <v>150</v>
      </c>
      <c r="U150" t="s">
        <v>572</v>
      </c>
      <c r="V150" t="s">
        <v>641</v>
      </c>
      <c r="W150" t="s">
        <v>642</v>
      </c>
      <c r="X150" t="s">
        <v>1697</v>
      </c>
      <c r="Y150" s="33" t="str">
        <f t="shared" si="2"/>
        <v>3</v>
      </c>
      <c r="Z150" s="33" t="str">
        <f>IF(T150="","",IF(AND(T150&lt;&gt;'Tabelas auxiliares'!$B$240,T150&lt;&gt;'Tabelas auxiliares'!$B$241),"FOLHA DE PESSOAL",IF(Y150='Tabelas auxiliares'!$A$241,"CUSTEIO",IF(Y150='Tabelas auxiliares'!$A$240,"INVESTIMENTO","ERRO - VERIFICAR"))))</f>
        <v>CUSTEIO</v>
      </c>
      <c r="AA150" s="26">
        <v>6427.91</v>
      </c>
      <c r="AC150">
        <v>6427.91</v>
      </c>
      <c r="AE150" s="26"/>
    </row>
    <row r="151" spans="1:31" x14ac:dyDescent="0.25">
      <c r="A151" t="s">
        <v>538</v>
      </c>
      <c r="B151" s="54" t="s">
        <v>205</v>
      </c>
      <c r="C151" s="54" t="s">
        <v>537</v>
      </c>
      <c r="D151" t="s">
        <v>28</v>
      </c>
      <c r="E151" t="s">
        <v>105</v>
      </c>
      <c r="F151" s="33" t="str">
        <f>IFERROR(VLOOKUP(D151,'Tabelas auxiliares'!$A$3:$B$62,2,FALSE),"")</f>
        <v>PU - PREFEITURA UNIVERSITÁRIA</v>
      </c>
      <c r="G151" s="33" t="str">
        <f>IFERROR(VLOOKUP($B151,'Tabelas auxiliares'!$A$66:$C$103,2,FALSE),"")</f>
        <v>ÁGUA / LUZ / GÁS (CONCESSIONÁRIAS)</v>
      </c>
      <c r="H151" s="33" t="str">
        <f>IFERROR(VLOOKUP($B151,'Tabelas auxiliares'!$A$66:$C$103,3,FALSE),"")</f>
        <v>ÁGUA E ESGOTO / ENERGIA ELÉTRICA / GÁS</v>
      </c>
      <c r="I151" t="s">
        <v>1693</v>
      </c>
      <c r="J151" t="s">
        <v>1698</v>
      </c>
      <c r="K151" t="s">
        <v>1699</v>
      </c>
      <c r="L151" t="s">
        <v>1700</v>
      </c>
      <c r="M151" t="s">
        <v>640</v>
      </c>
      <c r="N151" t="s">
        <v>569</v>
      </c>
      <c r="O151" t="s">
        <v>570</v>
      </c>
      <c r="P151" t="s">
        <v>571</v>
      </c>
      <c r="Q151" t="s">
        <v>549</v>
      </c>
      <c r="R151" t="s">
        <v>545</v>
      </c>
      <c r="S151" t="s">
        <v>550</v>
      </c>
      <c r="T151" t="s">
        <v>150</v>
      </c>
      <c r="U151" t="s">
        <v>572</v>
      </c>
      <c r="V151" t="s">
        <v>641</v>
      </c>
      <c r="W151" t="s">
        <v>642</v>
      </c>
      <c r="X151" t="s">
        <v>1701</v>
      </c>
      <c r="Y151" s="33" t="str">
        <f t="shared" si="2"/>
        <v>3</v>
      </c>
      <c r="Z151" s="33" t="str">
        <f>IF(T151="","",IF(AND(T151&lt;&gt;'Tabelas auxiliares'!$B$240,T151&lt;&gt;'Tabelas auxiliares'!$B$241),"FOLHA DE PESSOAL",IF(Y151='Tabelas auxiliares'!$A$241,"CUSTEIO",IF(Y151='Tabelas auxiliares'!$A$240,"INVESTIMENTO","ERRO - VERIFICAR"))))</f>
        <v>CUSTEIO</v>
      </c>
      <c r="AA151" s="26">
        <v>20000</v>
      </c>
      <c r="AC151">
        <v>20000</v>
      </c>
      <c r="AE151" s="26"/>
    </row>
    <row r="152" spans="1:31" x14ac:dyDescent="0.25">
      <c r="A152" t="s">
        <v>538</v>
      </c>
      <c r="B152" s="54" t="s">
        <v>205</v>
      </c>
      <c r="C152" s="54" t="s">
        <v>537</v>
      </c>
      <c r="D152" t="s">
        <v>28</v>
      </c>
      <c r="E152" t="s">
        <v>105</v>
      </c>
      <c r="F152" s="33" t="str">
        <f>IFERROR(VLOOKUP(D152,'Tabelas auxiliares'!$A$3:$B$62,2,FALSE),"")</f>
        <v>PU - PREFEITURA UNIVERSITÁRIA</v>
      </c>
      <c r="G152" s="33" t="str">
        <f>IFERROR(VLOOKUP($B152,'Tabelas auxiliares'!$A$66:$C$103,2,FALSE),"")</f>
        <v>ÁGUA / LUZ / GÁS (CONCESSIONÁRIAS)</v>
      </c>
      <c r="H152" s="33" t="str">
        <f>IFERROR(VLOOKUP($B152,'Tabelas auxiliares'!$A$66:$C$103,3,FALSE),"")</f>
        <v>ÁGUA E ESGOTO / ENERGIA ELÉTRICA / GÁS</v>
      </c>
      <c r="I152" t="s">
        <v>1069</v>
      </c>
      <c r="J152" t="s">
        <v>1694</v>
      </c>
      <c r="K152" t="s">
        <v>1702</v>
      </c>
      <c r="L152" t="s">
        <v>1703</v>
      </c>
      <c r="M152" t="s">
        <v>640</v>
      </c>
      <c r="N152" t="s">
        <v>569</v>
      </c>
      <c r="O152" t="s">
        <v>570</v>
      </c>
      <c r="P152" t="s">
        <v>571</v>
      </c>
      <c r="Q152" t="s">
        <v>549</v>
      </c>
      <c r="R152" t="s">
        <v>545</v>
      </c>
      <c r="S152" t="s">
        <v>550</v>
      </c>
      <c r="T152" t="s">
        <v>150</v>
      </c>
      <c r="U152" t="s">
        <v>572</v>
      </c>
      <c r="V152" t="s">
        <v>1662</v>
      </c>
      <c r="W152" t="s">
        <v>1663</v>
      </c>
      <c r="X152" t="s">
        <v>1704</v>
      </c>
      <c r="Y152" s="33" t="str">
        <f t="shared" si="2"/>
        <v>3</v>
      </c>
      <c r="Z152" s="33" t="str">
        <f>IF(T152="","",IF(AND(T152&lt;&gt;'Tabelas auxiliares'!$B$240,T152&lt;&gt;'Tabelas auxiliares'!$B$241),"FOLHA DE PESSOAL",IF(Y152='Tabelas auxiliares'!$A$241,"CUSTEIO",IF(Y152='Tabelas auxiliares'!$A$240,"INVESTIMENTO","ERRO - VERIFICAR"))))</f>
        <v>CUSTEIO</v>
      </c>
      <c r="AA152" s="26">
        <v>600</v>
      </c>
      <c r="AC152">
        <v>600</v>
      </c>
      <c r="AE152" s="26"/>
    </row>
    <row r="153" spans="1:31" x14ac:dyDescent="0.25">
      <c r="A153" t="s">
        <v>538</v>
      </c>
      <c r="B153" s="54" t="s">
        <v>205</v>
      </c>
      <c r="C153" s="54" t="s">
        <v>537</v>
      </c>
      <c r="D153" t="s">
        <v>28</v>
      </c>
      <c r="E153" t="s">
        <v>105</v>
      </c>
      <c r="F153" s="33" t="str">
        <f>IFERROR(VLOOKUP(D153,'Tabelas auxiliares'!$A$3:$B$62,2,FALSE),"")</f>
        <v>PU - PREFEITURA UNIVERSITÁRIA</v>
      </c>
      <c r="G153" s="33" t="str">
        <f>IFERROR(VLOOKUP($B153,'Tabelas auxiliares'!$A$66:$C$103,2,FALSE),"")</f>
        <v>ÁGUA / LUZ / GÁS (CONCESSIONÁRIAS)</v>
      </c>
      <c r="H153" s="33" t="str">
        <f>IFERROR(VLOOKUP($B153,'Tabelas auxiliares'!$A$66:$C$103,3,FALSE),"")</f>
        <v>ÁGUA E ESGOTO / ENERGIA ELÉTRICA / GÁS</v>
      </c>
      <c r="I153" t="s">
        <v>1069</v>
      </c>
      <c r="J153" t="s">
        <v>1694</v>
      </c>
      <c r="K153" t="s">
        <v>1705</v>
      </c>
      <c r="L153" t="s">
        <v>1703</v>
      </c>
      <c r="M153" t="s">
        <v>640</v>
      </c>
      <c r="N153" t="s">
        <v>569</v>
      </c>
      <c r="O153" t="s">
        <v>570</v>
      </c>
      <c r="P153" t="s">
        <v>571</v>
      </c>
      <c r="Q153" t="s">
        <v>549</v>
      </c>
      <c r="R153" t="s">
        <v>545</v>
      </c>
      <c r="S153" t="s">
        <v>550</v>
      </c>
      <c r="T153" t="s">
        <v>184</v>
      </c>
      <c r="U153" t="s">
        <v>1447</v>
      </c>
      <c r="V153" t="s">
        <v>641</v>
      </c>
      <c r="W153" t="s">
        <v>642</v>
      </c>
      <c r="X153" t="s">
        <v>1706</v>
      </c>
      <c r="Y153" s="33" t="str">
        <f t="shared" si="2"/>
        <v>3</v>
      </c>
      <c r="Z153" s="33" t="str">
        <f>IF(T153="","",IF(AND(T153&lt;&gt;'Tabelas auxiliares'!$B$240,T153&lt;&gt;'Tabelas auxiliares'!$B$241),"FOLHA DE PESSOAL",IF(Y153='Tabelas auxiliares'!$A$241,"CUSTEIO",IF(Y153='Tabelas auxiliares'!$A$240,"INVESTIMENTO","ERRO - VERIFICAR"))))</f>
        <v>CUSTEIO</v>
      </c>
      <c r="AA153" s="26">
        <v>164755.14000000001</v>
      </c>
      <c r="AC153">
        <v>164755.14000000001</v>
      </c>
      <c r="AE153" s="26"/>
    </row>
    <row r="154" spans="1:31" x14ac:dyDescent="0.25">
      <c r="A154" t="s">
        <v>538</v>
      </c>
      <c r="B154" s="54" t="s">
        <v>205</v>
      </c>
      <c r="C154" s="54" t="s">
        <v>537</v>
      </c>
      <c r="D154" t="s">
        <v>28</v>
      </c>
      <c r="E154" t="s">
        <v>105</v>
      </c>
      <c r="F154" s="33" t="str">
        <f>IFERROR(VLOOKUP(D154,'Tabelas auxiliares'!$A$3:$B$62,2,FALSE),"")</f>
        <v>PU - PREFEITURA UNIVERSITÁRIA</v>
      </c>
      <c r="G154" s="33" t="str">
        <f>IFERROR(VLOOKUP($B154,'Tabelas auxiliares'!$A$66:$C$103,2,FALSE),"")</f>
        <v>ÁGUA / LUZ / GÁS (CONCESSIONÁRIAS)</v>
      </c>
      <c r="H154" s="33" t="str">
        <f>IFERROR(VLOOKUP($B154,'Tabelas auxiliares'!$A$66:$C$103,3,FALSE),"")</f>
        <v>ÁGUA E ESGOTO / ENERGIA ELÉTRICA / GÁS</v>
      </c>
      <c r="I154" t="s">
        <v>1069</v>
      </c>
      <c r="J154" t="s">
        <v>1694</v>
      </c>
      <c r="K154" t="s">
        <v>1707</v>
      </c>
      <c r="L154" t="s">
        <v>1703</v>
      </c>
      <c r="M154" t="s">
        <v>640</v>
      </c>
      <c r="N154" t="s">
        <v>569</v>
      </c>
      <c r="O154" t="s">
        <v>570</v>
      </c>
      <c r="P154" t="s">
        <v>571</v>
      </c>
      <c r="Q154" t="s">
        <v>549</v>
      </c>
      <c r="R154" t="s">
        <v>545</v>
      </c>
      <c r="S154" t="s">
        <v>550</v>
      </c>
      <c r="T154" t="s">
        <v>184</v>
      </c>
      <c r="U154" t="s">
        <v>1447</v>
      </c>
      <c r="V154" t="s">
        <v>641</v>
      </c>
      <c r="W154" t="s">
        <v>642</v>
      </c>
      <c r="X154" t="s">
        <v>1708</v>
      </c>
      <c r="Y154" s="33" t="str">
        <f t="shared" si="2"/>
        <v>3</v>
      </c>
      <c r="Z154" s="33" t="str">
        <f>IF(T154="","",IF(AND(T154&lt;&gt;'Tabelas auxiliares'!$B$240,T154&lt;&gt;'Tabelas auxiliares'!$B$241),"FOLHA DE PESSOAL",IF(Y154='Tabelas auxiliares'!$A$241,"CUSTEIO",IF(Y154='Tabelas auxiliares'!$A$240,"INVESTIMENTO","ERRO - VERIFICAR"))))</f>
        <v>CUSTEIO</v>
      </c>
      <c r="AA154" s="26">
        <v>240000</v>
      </c>
      <c r="AC154">
        <v>240000</v>
      </c>
      <c r="AE154" s="26"/>
    </row>
    <row r="155" spans="1:31" x14ac:dyDescent="0.25">
      <c r="A155" t="s">
        <v>538</v>
      </c>
      <c r="B155" s="54" t="s">
        <v>205</v>
      </c>
      <c r="C155" s="54" t="s">
        <v>537</v>
      </c>
      <c r="D155" t="s">
        <v>28</v>
      </c>
      <c r="E155" t="s">
        <v>105</v>
      </c>
      <c r="F155" s="33" t="str">
        <f>IFERROR(VLOOKUP(D155,'Tabelas auxiliares'!$A$3:$B$62,2,FALSE),"")</f>
        <v>PU - PREFEITURA UNIVERSITÁRIA</v>
      </c>
      <c r="G155" s="33" t="str">
        <f>IFERROR(VLOOKUP($B155,'Tabelas auxiliares'!$A$66:$C$103,2,FALSE),"")</f>
        <v>ÁGUA / LUZ / GÁS (CONCESSIONÁRIAS)</v>
      </c>
      <c r="H155" s="33" t="str">
        <f>IFERROR(VLOOKUP($B155,'Tabelas auxiliares'!$A$66:$C$103,3,FALSE),"")</f>
        <v>ÁGUA E ESGOTO / ENERGIA ELÉTRICA / GÁS</v>
      </c>
      <c r="I155" t="s">
        <v>1069</v>
      </c>
      <c r="J155" t="s">
        <v>1671</v>
      </c>
      <c r="K155" t="s">
        <v>1709</v>
      </c>
      <c r="L155" t="s">
        <v>1710</v>
      </c>
      <c r="M155" t="s">
        <v>1647</v>
      </c>
      <c r="N155" t="s">
        <v>569</v>
      </c>
      <c r="O155" t="s">
        <v>570</v>
      </c>
      <c r="P155" t="s">
        <v>571</v>
      </c>
      <c r="Q155" t="s">
        <v>549</v>
      </c>
      <c r="R155" t="s">
        <v>545</v>
      </c>
      <c r="S155" t="s">
        <v>550</v>
      </c>
      <c r="T155" t="s">
        <v>184</v>
      </c>
      <c r="U155" t="s">
        <v>1447</v>
      </c>
      <c r="V155" t="s">
        <v>1648</v>
      </c>
      <c r="W155" t="s">
        <v>1649</v>
      </c>
      <c r="X155" t="s">
        <v>1711</v>
      </c>
      <c r="Y155" s="33" t="str">
        <f t="shared" si="2"/>
        <v>3</v>
      </c>
      <c r="Z155" s="33" t="str">
        <f>IF(T155="","",IF(AND(T155&lt;&gt;'Tabelas auxiliares'!$B$240,T155&lt;&gt;'Tabelas auxiliares'!$B$241),"FOLHA DE PESSOAL",IF(Y155='Tabelas auxiliares'!$A$241,"CUSTEIO",IF(Y155='Tabelas auxiliares'!$A$240,"INVESTIMENTO","ERRO - VERIFICAR"))))</f>
        <v>CUSTEIO</v>
      </c>
      <c r="AA155" s="26">
        <v>400000</v>
      </c>
      <c r="AC155">
        <v>361830.15</v>
      </c>
      <c r="AD155">
        <v>38169.85</v>
      </c>
      <c r="AE155" s="26"/>
    </row>
    <row r="156" spans="1:31" x14ac:dyDescent="0.25">
      <c r="A156" t="s">
        <v>538</v>
      </c>
      <c r="B156" s="54" t="s">
        <v>205</v>
      </c>
      <c r="C156" s="54" t="s">
        <v>537</v>
      </c>
      <c r="D156" t="s">
        <v>28</v>
      </c>
      <c r="E156" t="s">
        <v>105</v>
      </c>
      <c r="F156" s="33" t="str">
        <f>IFERROR(VLOOKUP(D156,'Tabelas auxiliares'!$A$3:$B$62,2,FALSE),"")</f>
        <v>PU - PREFEITURA UNIVERSITÁRIA</v>
      </c>
      <c r="G156" s="33" t="str">
        <f>IFERROR(VLOOKUP($B156,'Tabelas auxiliares'!$A$66:$C$103,2,FALSE),"")</f>
        <v>ÁGUA / LUZ / GÁS (CONCESSIONÁRIAS)</v>
      </c>
      <c r="H156" s="33" t="str">
        <f>IFERROR(VLOOKUP($B156,'Tabelas auxiliares'!$A$66:$C$103,3,FALSE),"")</f>
        <v>ÁGUA E ESGOTO / ENERGIA ELÉTRICA / GÁS</v>
      </c>
      <c r="I156" t="s">
        <v>1069</v>
      </c>
      <c r="J156" t="s">
        <v>1698</v>
      </c>
      <c r="K156" t="s">
        <v>1712</v>
      </c>
      <c r="L156" t="s">
        <v>1700</v>
      </c>
      <c r="M156" t="s">
        <v>640</v>
      </c>
      <c r="N156" t="s">
        <v>569</v>
      </c>
      <c r="O156" t="s">
        <v>570</v>
      </c>
      <c r="P156" t="s">
        <v>571</v>
      </c>
      <c r="Q156" t="s">
        <v>549</v>
      </c>
      <c r="R156" t="s">
        <v>545</v>
      </c>
      <c r="S156" t="s">
        <v>1187</v>
      </c>
      <c r="T156" t="s">
        <v>150</v>
      </c>
      <c r="U156" t="s">
        <v>572</v>
      </c>
      <c r="V156" t="s">
        <v>641</v>
      </c>
      <c r="W156" t="s">
        <v>642</v>
      </c>
      <c r="X156" t="s">
        <v>1713</v>
      </c>
      <c r="Y156" s="33" t="str">
        <f t="shared" si="2"/>
        <v>3</v>
      </c>
      <c r="Z156" s="33" t="str">
        <f>IF(T156="","",IF(AND(T156&lt;&gt;'Tabelas auxiliares'!$B$240,T156&lt;&gt;'Tabelas auxiliares'!$B$241),"FOLHA DE PESSOAL",IF(Y156='Tabelas auxiliares'!$A$241,"CUSTEIO",IF(Y156='Tabelas auxiliares'!$A$240,"INVESTIMENTO","ERRO - VERIFICAR"))))</f>
        <v>CUSTEIO</v>
      </c>
      <c r="AA156" s="26">
        <v>39501.89</v>
      </c>
      <c r="AC156">
        <v>39501.89</v>
      </c>
      <c r="AE156" s="26"/>
    </row>
    <row r="157" spans="1:31" x14ac:dyDescent="0.25">
      <c r="A157" t="s">
        <v>538</v>
      </c>
      <c r="B157" s="54" t="s">
        <v>205</v>
      </c>
      <c r="C157" s="54" t="s">
        <v>537</v>
      </c>
      <c r="D157" t="s">
        <v>28</v>
      </c>
      <c r="E157" t="s">
        <v>105</v>
      </c>
      <c r="F157" s="33" t="str">
        <f>IFERROR(VLOOKUP(D157,'Tabelas auxiliares'!$A$3:$B$62,2,FALSE),"")</f>
        <v>PU - PREFEITURA UNIVERSITÁRIA</v>
      </c>
      <c r="G157" s="33" t="str">
        <f>IFERROR(VLOOKUP($B157,'Tabelas auxiliares'!$A$66:$C$103,2,FALSE),"")</f>
        <v>ÁGUA / LUZ / GÁS (CONCESSIONÁRIAS)</v>
      </c>
      <c r="H157" s="33" t="str">
        <f>IFERROR(VLOOKUP($B157,'Tabelas auxiliares'!$A$66:$C$103,3,FALSE),"")</f>
        <v>ÁGUA E ESGOTO / ENERGIA ELÉTRICA / GÁS</v>
      </c>
      <c r="I157" t="s">
        <v>1069</v>
      </c>
      <c r="J157" t="s">
        <v>1698</v>
      </c>
      <c r="K157" t="s">
        <v>1714</v>
      </c>
      <c r="L157" t="s">
        <v>1700</v>
      </c>
      <c r="M157" t="s">
        <v>640</v>
      </c>
      <c r="N157" t="s">
        <v>569</v>
      </c>
      <c r="O157" t="s">
        <v>570</v>
      </c>
      <c r="P157" t="s">
        <v>571</v>
      </c>
      <c r="Q157" t="s">
        <v>549</v>
      </c>
      <c r="R157" t="s">
        <v>545</v>
      </c>
      <c r="S157" t="s">
        <v>550</v>
      </c>
      <c r="T157" t="s">
        <v>184</v>
      </c>
      <c r="U157" t="s">
        <v>1447</v>
      </c>
      <c r="V157" t="s">
        <v>641</v>
      </c>
      <c r="W157" t="s">
        <v>642</v>
      </c>
      <c r="X157" t="s">
        <v>1715</v>
      </c>
      <c r="Y157" s="33" t="str">
        <f t="shared" si="2"/>
        <v>3</v>
      </c>
      <c r="Z157" s="33" t="str">
        <f>IF(T157="","",IF(AND(T157&lt;&gt;'Tabelas auxiliares'!$B$240,T157&lt;&gt;'Tabelas auxiliares'!$B$241),"FOLHA DE PESSOAL",IF(Y157='Tabelas auxiliares'!$A$241,"CUSTEIO",IF(Y157='Tabelas auxiliares'!$A$240,"INVESTIMENTO","ERRO - VERIFICAR"))))</f>
        <v>CUSTEIO</v>
      </c>
      <c r="AA157" s="26">
        <v>35648.11</v>
      </c>
      <c r="AC157">
        <v>35648.11</v>
      </c>
      <c r="AE157" s="26"/>
    </row>
    <row r="158" spans="1:31" x14ac:dyDescent="0.25">
      <c r="A158" t="s">
        <v>538</v>
      </c>
      <c r="B158" s="54" t="s">
        <v>205</v>
      </c>
      <c r="C158" s="54" t="s">
        <v>537</v>
      </c>
      <c r="D158" t="s">
        <v>28</v>
      </c>
      <c r="E158" t="s">
        <v>105</v>
      </c>
      <c r="F158" s="33" t="str">
        <f>IFERROR(VLOOKUP(D158,'Tabelas auxiliares'!$A$3:$B$62,2,FALSE),"")</f>
        <v>PU - PREFEITURA UNIVERSITÁRIA</v>
      </c>
      <c r="G158" s="33" t="str">
        <f>IFERROR(VLOOKUP($B158,'Tabelas auxiliares'!$A$66:$C$103,2,FALSE),"")</f>
        <v>ÁGUA / LUZ / GÁS (CONCESSIONÁRIAS)</v>
      </c>
      <c r="H158" s="33" t="str">
        <f>IFERROR(VLOOKUP($B158,'Tabelas auxiliares'!$A$66:$C$103,3,FALSE),"")</f>
        <v>ÁGUA E ESGOTO / ENERGIA ELÉTRICA / GÁS</v>
      </c>
      <c r="I158" t="s">
        <v>1069</v>
      </c>
      <c r="J158" t="s">
        <v>1679</v>
      </c>
      <c r="K158" t="s">
        <v>1716</v>
      </c>
      <c r="L158" t="s">
        <v>1681</v>
      </c>
      <c r="M158" t="s">
        <v>1647</v>
      </c>
      <c r="N158" t="s">
        <v>569</v>
      </c>
      <c r="O158" t="s">
        <v>570</v>
      </c>
      <c r="P158" t="s">
        <v>571</v>
      </c>
      <c r="Q158" t="s">
        <v>549</v>
      </c>
      <c r="R158" t="s">
        <v>545</v>
      </c>
      <c r="S158" t="s">
        <v>550</v>
      </c>
      <c r="T158" t="s">
        <v>184</v>
      </c>
      <c r="U158" t="s">
        <v>1447</v>
      </c>
      <c r="V158" t="s">
        <v>1648</v>
      </c>
      <c r="W158" t="s">
        <v>1649</v>
      </c>
      <c r="X158" t="s">
        <v>1717</v>
      </c>
      <c r="Y158" s="33" t="str">
        <f t="shared" si="2"/>
        <v>3</v>
      </c>
      <c r="Z158" s="33" t="str">
        <f>IF(T158="","",IF(AND(T158&lt;&gt;'Tabelas auxiliares'!$B$240,T158&lt;&gt;'Tabelas auxiliares'!$B$241),"FOLHA DE PESSOAL",IF(Y158='Tabelas auxiliares'!$A$241,"CUSTEIO",IF(Y158='Tabelas auxiliares'!$A$240,"INVESTIMENTO","ERRO - VERIFICAR"))))</f>
        <v>CUSTEIO</v>
      </c>
      <c r="AA158" s="26">
        <v>164755.14000000001</v>
      </c>
      <c r="AC158">
        <v>97421.55</v>
      </c>
      <c r="AD158">
        <v>67333.59</v>
      </c>
      <c r="AE158" s="26"/>
    </row>
    <row r="159" spans="1:31" x14ac:dyDescent="0.25">
      <c r="A159" t="s">
        <v>538</v>
      </c>
      <c r="B159" s="54" t="s">
        <v>205</v>
      </c>
      <c r="C159" s="54" t="s">
        <v>537</v>
      </c>
      <c r="D159" t="s">
        <v>28</v>
      </c>
      <c r="E159" t="s">
        <v>105</v>
      </c>
      <c r="F159" s="33" t="str">
        <f>IFERROR(VLOOKUP(D159,'Tabelas auxiliares'!$A$3:$B$62,2,FALSE),"")</f>
        <v>PU - PREFEITURA UNIVERSITÁRIA</v>
      </c>
      <c r="G159" s="33" t="str">
        <f>IFERROR(VLOOKUP($B159,'Tabelas auxiliares'!$A$66:$C$103,2,FALSE),"")</f>
        <v>ÁGUA / LUZ / GÁS (CONCESSIONÁRIAS)</v>
      </c>
      <c r="H159" s="33" t="str">
        <f>IFERROR(VLOOKUP($B159,'Tabelas auxiliares'!$A$66:$C$103,3,FALSE),"")</f>
        <v>ÁGUA E ESGOTO / ENERGIA ELÉTRICA / GÁS</v>
      </c>
      <c r="I159" t="s">
        <v>1440</v>
      </c>
      <c r="J159" t="s">
        <v>1671</v>
      </c>
      <c r="K159" t="s">
        <v>1718</v>
      </c>
      <c r="L159" t="s">
        <v>1673</v>
      </c>
      <c r="M159" t="s">
        <v>1647</v>
      </c>
      <c r="N159" t="s">
        <v>569</v>
      </c>
      <c r="O159" t="s">
        <v>570</v>
      </c>
      <c r="P159" t="s">
        <v>571</v>
      </c>
      <c r="Q159" t="s">
        <v>549</v>
      </c>
      <c r="R159" t="s">
        <v>545</v>
      </c>
      <c r="S159" t="s">
        <v>581</v>
      </c>
      <c r="T159" t="s">
        <v>150</v>
      </c>
      <c r="U159" t="s">
        <v>572</v>
      </c>
      <c r="V159" t="s">
        <v>1648</v>
      </c>
      <c r="W159" t="s">
        <v>1649</v>
      </c>
      <c r="X159" t="s">
        <v>1719</v>
      </c>
      <c r="Y159" s="33" t="str">
        <f t="shared" si="2"/>
        <v>3</v>
      </c>
      <c r="Z159" s="33" t="str">
        <f>IF(T159="","",IF(AND(T159&lt;&gt;'Tabelas auxiliares'!$B$240,T159&lt;&gt;'Tabelas auxiliares'!$B$241),"FOLHA DE PESSOAL",IF(Y159='Tabelas auxiliares'!$A$241,"CUSTEIO",IF(Y159='Tabelas auxiliares'!$A$240,"INVESTIMENTO","ERRO - VERIFICAR"))))</f>
        <v>CUSTEIO</v>
      </c>
      <c r="AA159" s="26">
        <v>3878.04</v>
      </c>
      <c r="AC159" s="26">
        <v>3878.04</v>
      </c>
      <c r="AE159" s="26"/>
    </row>
    <row r="160" spans="1:31" x14ac:dyDescent="0.25">
      <c r="A160" t="s">
        <v>538</v>
      </c>
      <c r="B160" s="54" t="s">
        <v>209</v>
      </c>
      <c r="C160" s="54" t="s">
        <v>539</v>
      </c>
      <c r="D160" t="s">
        <v>8</v>
      </c>
      <c r="E160" t="s">
        <v>105</v>
      </c>
      <c r="F160" s="33" t="str">
        <f>IFERROR(VLOOKUP(D160,'Tabelas auxiliares'!$A$3:$B$62,2,FALSE),"")</f>
        <v>PROPES - PRÓ-REITORIA DE PESQUISA / CEM</v>
      </c>
      <c r="G160" s="33" t="str">
        <f>IFERROR(VLOOKUP($B160,'Tabelas auxiliares'!$A$66:$C$103,2,FALSE),"")</f>
        <v>ASSISTÊNCIA - PESQUISA</v>
      </c>
      <c r="H160" s="33" t="str">
        <f>IFERROR(VLOOKUP($B160,'Tabelas auxiliares'!$A$66:$C$103,3,FALSE),"")</f>
        <v>BOLSAS DE INICIACAO CIENTIFICA / AUXILIO PARA EVENTOS ESTUDANTIS PESQUISA / AUXILIO PARA PARTICIPAÇÃO DE DOCENTES EM EVENTOS DE DIVULGAÇÃO CIENTIFICA E TECNOLÓGICA</v>
      </c>
      <c r="I160" t="s">
        <v>1074</v>
      </c>
      <c r="J160" t="s">
        <v>1720</v>
      </c>
      <c r="K160" t="s">
        <v>1721</v>
      </c>
      <c r="L160" t="s">
        <v>1722</v>
      </c>
      <c r="M160" t="s">
        <v>545</v>
      </c>
      <c r="N160" t="s">
        <v>569</v>
      </c>
      <c r="O160" t="s">
        <v>570</v>
      </c>
      <c r="P160" t="s">
        <v>571</v>
      </c>
      <c r="Q160" t="s">
        <v>549</v>
      </c>
      <c r="R160" t="s">
        <v>545</v>
      </c>
      <c r="S160" t="s">
        <v>1148</v>
      </c>
      <c r="T160" t="s">
        <v>150</v>
      </c>
      <c r="U160" t="s">
        <v>1149</v>
      </c>
      <c r="V160" t="s">
        <v>552</v>
      </c>
      <c r="W160" t="s">
        <v>553</v>
      </c>
      <c r="X160" t="s">
        <v>1723</v>
      </c>
      <c r="Y160" s="33" t="str">
        <f t="shared" si="2"/>
        <v>3</v>
      </c>
      <c r="Z160" s="33" t="str">
        <f>IF(T160="","",IF(AND(T160&lt;&gt;'Tabelas auxiliares'!$B$240,T160&lt;&gt;'Tabelas auxiliares'!$B$241),"FOLHA DE PESSOAL",IF(Y160='Tabelas auxiliares'!$A$241,"CUSTEIO",IF(Y160='Tabelas auxiliares'!$A$240,"INVESTIMENTO","ERRO - VERIFICAR"))))</f>
        <v>CUSTEIO</v>
      </c>
      <c r="AA160" s="26">
        <v>3200</v>
      </c>
      <c r="AC160">
        <v>3200</v>
      </c>
      <c r="AE160" s="26"/>
    </row>
    <row r="161" spans="1:31" x14ac:dyDescent="0.25">
      <c r="A161" t="s">
        <v>538</v>
      </c>
      <c r="B161" s="54" t="s">
        <v>209</v>
      </c>
      <c r="C161" s="54" t="s">
        <v>539</v>
      </c>
      <c r="D161" t="s">
        <v>8</v>
      </c>
      <c r="E161" t="s">
        <v>105</v>
      </c>
      <c r="F161" s="33" t="str">
        <f>IFERROR(VLOOKUP(D161,'Tabelas auxiliares'!$A$3:$B$62,2,FALSE),"")</f>
        <v>PROPES - PRÓ-REITORIA DE PESQUISA / CEM</v>
      </c>
      <c r="G161" s="33" t="str">
        <f>IFERROR(VLOOKUP($B161,'Tabelas auxiliares'!$A$66:$C$103,2,FALSE),"")</f>
        <v>ASSISTÊNCIA - PESQUISA</v>
      </c>
      <c r="H161" s="33" t="str">
        <f>IFERROR(VLOOKUP($B161,'Tabelas auxiliares'!$A$66:$C$103,3,FALSE),"")</f>
        <v>BOLSAS DE INICIACAO CIENTIFICA / AUXILIO PARA EVENTOS ESTUDANTIS PESQUISA / AUXILIO PARA PARTICIPAÇÃO DE DOCENTES EM EVENTOS DE DIVULGAÇÃO CIENTIFICA E TECNOLÓGICA</v>
      </c>
      <c r="I161" t="s">
        <v>1161</v>
      </c>
      <c r="J161" t="s">
        <v>1724</v>
      </c>
      <c r="K161" t="s">
        <v>1725</v>
      </c>
      <c r="L161" t="s">
        <v>1726</v>
      </c>
      <c r="M161" t="s">
        <v>545</v>
      </c>
      <c r="N161" t="s">
        <v>569</v>
      </c>
      <c r="O161" t="s">
        <v>570</v>
      </c>
      <c r="P161" t="s">
        <v>571</v>
      </c>
      <c r="Q161" t="s">
        <v>549</v>
      </c>
      <c r="R161" t="s">
        <v>545</v>
      </c>
      <c r="S161" t="s">
        <v>550</v>
      </c>
      <c r="T161" t="s">
        <v>150</v>
      </c>
      <c r="U161" t="s">
        <v>572</v>
      </c>
      <c r="V161" t="s">
        <v>552</v>
      </c>
      <c r="W161" t="s">
        <v>553</v>
      </c>
      <c r="X161" t="s">
        <v>1727</v>
      </c>
      <c r="Y161" s="33" t="str">
        <f t="shared" si="2"/>
        <v>3</v>
      </c>
      <c r="Z161" s="33" t="str">
        <f>IF(T161="","",IF(AND(T161&lt;&gt;'Tabelas auxiliares'!$B$240,T161&lt;&gt;'Tabelas auxiliares'!$B$241),"FOLHA DE PESSOAL",IF(Y161='Tabelas auxiliares'!$A$241,"CUSTEIO",IF(Y161='Tabelas auxiliares'!$A$240,"INVESTIMENTO","ERRO - VERIFICAR"))))</f>
        <v>CUSTEIO</v>
      </c>
      <c r="AA161" s="26">
        <v>4800</v>
      </c>
      <c r="AC161">
        <v>4800</v>
      </c>
      <c r="AE161" s="26"/>
    </row>
    <row r="162" spans="1:31" x14ac:dyDescent="0.25">
      <c r="A162" t="s">
        <v>538</v>
      </c>
      <c r="B162" s="54" t="s">
        <v>209</v>
      </c>
      <c r="C162" s="54" t="s">
        <v>539</v>
      </c>
      <c r="D162" t="s">
        <v>8</v>
      </c>
      <c r="E162" t="s">
        <v>105</v>
      </c>
      <c r="F162" s="33" t="str">
        <f>IFERROR(VLOOKUP(D162,'Tabelas auxiliares'!$A$3:$B$62,2,FALSE),"")</f>
        <v>PROPES - PRÓ-REITORIA DE PESQUISA / CEM</v>
      </c>
      <c r="G162" s="33" t="str">
        <f>IFERROR(VLOOKUP($B162,'Tabelas auxiliares'!$A$66:$C$103,2,FALSE),"")</f>
        <v>ASSISTÊNCIA - PESQUISA</v>
      </c>
      <c r="H162" s="33" t="str">
        <f>IFERROR(VLOOKUP($B162,'Tabelas auxiliares'!$A$66:$C$103,3,FALSE),"")</f>
        <v>BOLSAS DE INICIACAO CIENTIFICA / AUXILIO PARA EVENTOS ESTUDANTIS PESQUISA / AUXILIO PARA PARTICIPAÇÃO DE DOCENTES EM EVENTOS DE DIVULGAÇÃO CIENTIFICA E TECNOLÓGICA</v>
      </c>
      <c r="I162" t="s">
        <v>1189</v>
      </c>
      <c r="J162" t="s">
        <v>645</v>
      </c>
      <c r="K162" t="s">
        <v>1728</v>
      </c>
      <c r="L162" t="s">
        <v>1729</v>
      </c>
      <c r="M162" t="s">
        <v>545</v>
      </c>
      <c r="N162" t="s">
        <v>569</v>
      </c>
      <c r="O162" t="s">
        <v>570</v>
      </c>
      <c r="P162" t="s">
        <v>571</v>
      </c>
      <c r="Q162" t="s">
        <v>549</v>
      </c>
      <c r="R162" t="s">
        <v>545</v>
      </c>
      <c r="S162" t="s">
        <v>1187</v>
      </c>
      <c r="T162" t="s">
        <v>150</v>
      </c>
      <c r="U162" t="s">
        <v>572</v>
      </c>
      <c r="V162" t="s">
        <v>552</v>
      </c>
      <c r="W162" t="s">
        <v>553</v>
      </c>
      <c r="X162" t="s">
        <v>1730</v>
      </c>
      <c r="Y162" s="33" t="str">
        <f t="shared" si="2"/>
        <v>3</v>
      </c>
      <c r="Z162" s="33" t="str">
        <f>IF(T162="","",IF(AND(T162&lt;&gt;'Tabelas auxiliares'!$B$240,T162&lt;&gt;'Tabelas auxiliares'!$B$241),"FOLHA DE PESSOAL",IF(Y162='Tabelas auxiliares'!$A$241,"CUSTEIO",IF(Y162='Tabelas auxiliares'!$A$240,"INVESTIMENTO","ERRO - VERIFICAR"))))</f>
        <v>CUSTEIO</v>
      </c>
      <c r="AA162" s="26">
        <v>2100</v>
      </c>
      <c r="AD162">
        <v>2100</v>
      </c>
      <c r="AE162" s="26"/>
    </row>
    <row r="163" spans="1:31" x14ac:dyDescent="0.25">
      <c r="A163" t="s">
        <v>538</v>
      </c>
      <c r="B163" s="54" t="s">
        <v>209</v>
      </c>
      <c r="C163" s="54" t="s">
        <v>539</v>
      </c>
      <c r="D163" t="s">
        <v>8</v>
      </c>
      <c r="E163" t="s">
        <v>105</v>
      </c>
      <c r="F163" s="33" t="str">
        <f>IFERROR(VLOOKUP(D163,'Tabelas auxiliares'!$A$3:$B$62,2,FALSE),"")</f>
        <v>PROPES - PRÓ-REITORIA DE PESQUISA / CEM</v>
      </c>
      <c r="G163" s="33" t="str">
        <f>IFERROR(VLOOKUP($B163,'Tabelas auxiliares'!$A$66:$C$103,2,FALSE),"")</f>
        <v>ASSISTÊNCIA - PESQUISA</v>
      </c>
      <c r="H163" s="33" t="str">
        <f>IFERROR(VLOOKUP($B163,'Tabelas auxiliares'!$A$66:$C$103,3,FALSE),"")</f>
        <v>BOLSAS DE INICIACAO CIENTIFICA / AUXILIO PARA EVENTOS ESTUDANTIS PESQUISA / AUXILIO PARA PARTICIPAÇÃO DE DOCENTES EM EVENTOS DE DIVULGAÇÃO CIENTIFICA E TECNOLÓGICA</v>
      </c>
      <c r="I163" t="s">
        <v>1189</v>
      </c>
      <c r="J163" t="s">
        <v>649</v>
      </c>
      <c r="K163" t="s">
        <v>1731</v>
      </c>
      <c r="L163" t="s">
        <v>651</v>
      </c>
      <c r="M163" t="s">
        <v>545</v>
      </c>
      <c r="N163" t="s">
        <v>569</v>
      </c>
      <c r="O163" t="s">
        <v>570</v>
      </c>
      <c r="P163" t="s">
        <v>571</v>
      </c>
      <c r="Q163" t="s">
        <v>549</v>
      </c>
      <c r="R163" t="s">
        <v>545</v>
      </c>
      <c r="S163" t="s">
        <v>1187</v>
      </c>
      <c r="T163" t="s">
        <v>150</v>
      </c>
      <c r="U163" t="s">
        <v>572</v>
      </c>
      <c r="V163" t="s">
        <v>552</v>
      </c>
      <c r="W163" t="s">
        <v>553</v>
      </c>
      <c r="X163" t="s">
        <v>1732</v>
      </c>
      <c r="Y163" s="33" t="str">
        <f t="shared" si="2"/>
        <v>3</v>
      </c>
      <c r="Z163" s="33" t="str">
        <f>IF(T163="","",IF(AND(T163&lt;&gt;'Tabelas auxiliares'!$B$240,T163&lt;&gt;'Tabelas auxiliares'!$B$241),"FOLHA DE PESSOAL",IF(Y163='Tabelas auxiliares'!$A$241,"CUSTEIO",IF(Y163='Tabelas auxiliares'!$A$240,"INVESTIMENTO","ERRO - VERIFICAR"))))</f>
        <v>CUSTEIO</v>
      </c>
      <c r="AA163" s="26">
        <v>800</v>
      </c>
      <c r="AD163">
        <v>800</v>
      </c>
      <c r="AE163" s="26"/>
    </row>
    <row r="164" spans="1:31" x14ac:dyDescent="0.25">
      <c r="A164" t="s">
        <v>538</v>
      </c>
      <c r="B164" s="54" t="s">
        <v>209</v>
      </c>
      <c r="C164" s="54" t="s">
        <v>539</v>
      </c>
      <c r="D164" t="s">
        <v>14</v>
      </c>
      <c r="E164" t="s">
        <v>105</v>
      </c>
      <c r="F164" s="33" t="str">
        <f>IFERROR(VLOOKUP(D164,'Tabelas auxiliares'!$A$3:$B$62,2,FALSE),"")</f>
        <v>NÚCLEOS ESTRATÉGICOS</v>
      </c>
      <c r="G164" s="33" t="str">
        <f>IFERROR(VLOOKUP($B164,'Tabelas auxiliares'!$A$66:$C$103,2,FALSE),"")</f>
        <v>ASSISTÊNCIA - PESQUISA</v>
      </c>
      <c r="H164" s="33" t="str">
        <f>IFERROR(VLOOKUP($B164,'Tabelas auxiliares'!$A$66:$C$103,3,FALSE),"")</f>
        <v>BOLSAS DE INICIACAO CIENTIFICA / AUXILIO PARA EVENTOS ESTUDANTIS PESQUISA / AUXILIO PARA PARTICIPAÇÃO DE DOCENTES EM EVENTOS DE DIVULGAÇÃO CIENTIFICA E TECNOLÓGICA</v>
      </c>
      <c r="I164" t="s">
        <v>1083</v>
      </c>
      <c r="J164" t="s">
        <v>1733</v>
      </c>
      <c r="K164" t="s">
        <v>1734</v>
      </c>
      <c r="L164" t="s">
        <v>659</v>
      </c>
      <c r="M164" t="s">
        <v>545</v>
      </c>
      <c r="N164" t="s">
        <v>569</v>
      </c>
      <c r="O164" t="s">
        <v>570</v>
      </c>
      <c r="P164" t="s">
        <v>571</v>
      </c>
      <c r="Q164" t="s">
        <v>549</v>
      </c>
      <c r="R164" t="s">
        <v>545</v>
      </c>
      <c r="S164" t="s">
        <v>550</v>
      </c>
      <c r="T164" t="s">
        <v>150</v>
      </c>
      <c r="U164" t="s">
        <v>572</v>
      </c>
      <c r="V164" t="s">
        <v>552</v>
      </c>
      <c r="W164" t="s">
        <v>553</v>
      </c>
      <c r="X164" t="s">
        <v>1735</v>
      </c>
      <c r="Y164" s="33" t="str">
        <f t="shared" si="2"/>
        <v>3</v>
      </c>
      <c r="Z164" s="33" t="str">
        <f>IF(T164="","",IF(AND(T164&lt;&gt;'Tabelas auxiliares'!$B$240,T164&lt;&gt;'Tabelas auxiliares'!$B$241),"FOLHA DE PESSOAL",IF(Y164='Tabelas auxiliares'!$A$241,"CUSTEIO",IF(Y164='Tabelas auxiliares'!$A$240,"INVESTIMENTO","ERRO - VERIFICAR"))))</f>
        <v>CUSTEIO</v>
      </c>
      <c r="AA164" s="26">
        <v>4500</v>
      </c>
      <c r="AC164">
        <v>4500</v>
      </c>
      <c r="AE164" s="26"/>
    </row>
    <row r="165" spans="1:31" x14ac:dyDescent="0.25">
      <c r="A165" t="s">
        <v>538</v>
      </c>
      <c r="B165" s="54" t="s">
        <v>209</v>
      </c>
      <c r="C165" s="54" t="s">
        <v>539</v>
      </c>
      <c r="D165" t="s">
        <v>14</v>
      </c>
      <c r="E165" t="s">
        <v>105</v>
      </c>
      <c r="F165" s="33" t="str">
        <f>IFERROR(VLOOKUP(D165,'Tabelas auxiliares'!$A$3:$B$62,2,FALSE),"")</f>
        <v>NÚCLEOS ESTRATÉGICOS</v>
      </c>
      <c r="G165" s="33" t="str">
        <f>IFERROR(VLOOKUP($B165,'Tabelas auxiliares'!$A$66:$C$103,2,FALSE),"")</f>
        <v>ASSISTÊNCIA - PESQUISA</v>
      </c>
      <c r="H165" s="33" t="str">
        <f>IFERROR(VLOOKUP($B165,'Tabelas auxiliares'!$A$66:$C$103,3,FALSE),"")</f>
        <v>BOLSAS DE INICIACAO CIENTIFICA / AUXILIO PARA EVENTOS ESTUDANTIS PESQUISA / AUXILIO PARA PARTICIPAÇÃO DE DOCENTES EM EVENTOS DE DIVULGAÇÃO CIENTIFICA E TECNOLÓGICA</v>
      </c>
      <c r="I165" t="s">
        <v>1083</v>
      </c>
      <c r="J165" t="s">
        <v>1736</v>
      </c>
      <c r="K165" t="s">
        <v>1737</v>
      </c>
      <c r="L165" t="s">
        <v>1738</v>
      </c>
      <c r="M165" t="s">
        <v>545</v>
      </c>
      <c r="N165" t="s">
        <v>569</v>
      </c>
      <c r="O165" t="s">
        <v>570</v>
      </c>
      <c r="P165" t="s">
        <v>571</v>
      </c>
      <c r="Q165" t="s">
        <v>549</v>
      </c>
      <c r="R165" t="s">
        <v>545</v>
      </c>
      <c r="S165" t="s">
        <v>550</v>
      </c>
      <c r="T165" t="s">
        <v>150</v>
      </c>
      <c r="U165" t="s">
        <v>572</v>
      </c>
      <c r="V165" t="s">
        <v>552</v>
      </c>
      <c r="W165" t="s">
        <v>553</v>
      </c>
      <c r="X165" t="s">
        <v>1739</v>
      </c>
      <c r="Y165" s="33" t="str">
        <f t="shared" si="2"/>
        <v>3</v>
      </c>
      <c r="Z165" s="33" t="str">
        <f>IF(T165="","",IF(AND(T165&lt;&gt;'Tabelas auxiliares'!$B$240,T165&lt;&gt;'Tabelas auxiliares'!$B$241),"FOLHA DE PESSOAL",IF(Y165='Tabelas auxiliares'!$A$241,"CUSTEIO",IF(Y165='Tabelas auxiliares'!$A$240,"INVESTIMENTO","ERRO - VERIFICAR"))))</f>
        <v>CUSTEIO</v>
      </c>
      <c r="AA165" s="26">
        <v>100</v>
      </c>
      <c r="AC165">
        <v>100</v>
      </c>
      <c r="AE165" s="26"/>
    </row>
    <row r="166" spans="1:31" x14ac:dyDescent="0.25">
      <c r="A166" t="s">
        <v>538</v>
      </c>
      <c r="B166" s="54" t="s">
        <v>209</v>
      </c>
      <c r="C166" s="54" t="s">
        <v>539</v>
      </c>
      <c r="D166" t="s">
        <v>14</v>
      </c>
      <c r="E166" t="s">
        <v>105</v>
      </c>
      <c r="F166" s="33" t="str">
        <f>IFERROR(VLOOKUP(D166,'Tabelas auxiliares'!$A$3:$B$62,2,FALSE),"")</f>
        <v>NÚCLEOS ESTRATÉGICOS</v>
      </c>
      <c r="G166" s="33" t="str">
        <f>IFERROR(VLOOKUP($B166,'Tabelas auxiliares'!$A$66:$C$103,2,FALSE),"")</f>
        <v>ASSISTÊNCIA - PESQUISA</v>
      </c>
      <c r="H166" s="33" t="str">
        <f>IFERROR(VLOOKUP($B166,'Tabelas auxiliares'!$A$66:$C$103,3,FALSE),"")</f>
        <v>BOLSAS DE INICIACAO CIENTIFICA / AUXILIO PARA EVENTOS ESTUDANTIS PESQUISA / AUXILIO PARA PARTICIPAÇÃO DE DOCENTES EM EVENTOS DE DIVULGAÇÃO CIENTIFICA E TECNOLÓGICA</v>
      </c>
      <c r="I166" t="s">
        <v>1740</v>
      </c>
      <c r="J166" t="s">
        <v>653</v>
      </c>
      <c r="K166" t="s">
        <v>1741</v>
      </c>
      <c r="L166" t="s">
        <v>1742</v>
      </c>
      <c r="M166" t="s">
        <v>545</v>
      </c>
      <c r="N166" t="s">
        <v>569</v>
      </c>
      <c r="O166" t="s">
        <v>570</v>
      </c>
      <c r="P166" t="s">
        <v>571</v>
      </c>
      <c r="Q166" t="s">
        <v>549</v>
      </c>
      <c r="R166" t="s">
        <v>545</v>
      </c>
      <c r="S166" t="s">
        <v>550</v>
      </c>
      <c r="T166" t="s">
        <v>150</v>
      </c>
      <c r="U166" t="s">
        <v>572</v>
      </c>
      <c r="V166" t="s">
        <v>552</v>
      </c>
      <c r="W166" t="s">
        <v>553</v>
      </c>
      <c r="X166" t="s">
        <v>1743</v>
      </c>
      <c r="Y166" s="33" t="str">
        <f t="shared" si="2"/>
        <v>3</v>
      </c>
      <c r="Z166" s="33" t="str">
        <f>IF(T166="","",IF(AND(T166&lt;&gt;'Tabelas auxiliares'!$B$240,T166&lt;&gt;'Tabelas auxiliares'!$B$241),"FOLHA DE PESSOAL",IF(Y166='Tabelas auxiliares'!$A$241,"CUSTEIO",IF(Y166='Tabelas auxiliares'!$A$240,"INVESTIMENTO","ERRO - VERIFICAR"))))</f>
        <v>CUSTEIO</v>
      </c>
      <c r="AA166" s="26">
        <v>4200</v>
      </c>
      <c r="AC166" s="26">
        <v>4200</v>
      </c>
    </row>
    <row r="167" spans="1:31" x14ac:dyDescent="0.25">
      <c r="A167" t="s">
        <v>538</v>
      </c>
      <c r="B167" s="54" t="s">
        <v>209</v>
      </c>
      <c r="C167" s="54" t="s">
        <v>539</v>
      </c>
      <c r="D167" t="s">
        <v>14</v>
      </c>
      <c r="E167" t="s">
        <v>105</v>
      </c>
      <c r="F167" s="33" t="str">
        <f>IFERROR(VLOOKUP(D167,'Tabelas auxiliares'!$A$3:$B$62,2,FALSE),"")</f>
        <v>NÚCLEOS ESTRATÉGICOS</v>
      </c>
      <c r="G167" s="33" t="str">
        <f>IFERROR(VLOOKUP($B167,'Tabelas auxiliares'!$A$66:$C$103,2,FALSE),"")</f>
        <v>ASSISTÊNCIA - PESQUISA</v>
      </c>
      <c r="H167" s="33" t="str">
        <f>IFERROR(VLOOKUP($B167,'Tabelas auxiliares'!$A$66:$C$103,3,FALSE),"")</f>
        <v>BOLSAS DE INICIACAO CIENTIFICA / AUXILIO PARA EVENTOS ESTUDANTIS PESQUISA / AUXILIO PARA PARTICIPAÇÃO DE DOCENTES EM EVENTOS DE DIVULGAÇÃO CIENTIFICA E TECNOLÓGICA</v>
      </c>
      <c r="I167" t="s">
        <v>1205</v>
      </c>
      <c r="J167" t="s">
        <v>653</v>
      </c>
      <c r="K167" t="s">
        <v>1744</v>
      </c>
      <c r="L167" t="s">
        <v>655</v>
      </c>
      <c r="M167" t="s">
        <v>545</v>
      </c>
      <c r="N167" t="s">
        <v>569</v>
      </c>
      <c r="O167" t="s">
        <v>570</v>
      </c>
      <c r="P167" t="s">
        <v>571</v>
      </c>
      <c r="Q167" t="s">
        <v>549</v>
      </c>
      <c r="R167" t="s">
        <v>545</v>
      </c>
      <c r="S167" t="s">
        <v>550</v>
      </c>
      <c r="T167" t="s">
        <v>150</v>
      </c>
      <c r="U167" t="s">
        <v>572</v>
      </c>
      <c r="V167" t="s">
        <v>552</v>
      </c>
      <c r="W167" t="s">
        <v>553</v>
      </c>
      <c r="X167" t="s">
        <v>1745</v>
      </c>
      <c r="Y167" s="33" t="str">
        <f t="shared" si="2"/>
        <v>3</v>
      </c>
      <c r="Z167" s="33" t="str">
        <f>IF(T167="","",IF(AND(T167&lt;&gt;'Tabelas auxiliares'!$B$240,T167&lt;&gt;'Tabelas auxiliares'!$B$241),"FOLHA DE PESSOAL",IF(Y167='Tabelas auxiliares'!$A$241,"CUSTEIO",IF(Y167='Tabelas auxiliares'!$A$240,"INVESTIMENTO","ERRO - VERIFICAR"))))</f>
        <v>CUSTEIO</v>
      </c>
      <c r="AA167" s="26">
        <v>2100</v>
      </c>
      <c r="AD167">
        <v>2100</v>
      </c>
      <c r="AE167" s="26"/>
    </row>
    <row r="168" spans="1:31" x14ac:dyDescent="0.25">
      <c r="A168" t="s">
        <v>538</v>
      </c>
      <c r="B168" s="54" t="s">
        <v>209</v>
      </c>
      <c r="C168" s="54" t="s">
        <v>539</v>
      </c>
      <c r="D168" t="s">
        <v>14</v>
      </c>
      <c r="E168" t="s">
        <v>105</v>
      </c>
      <c r="F168" s="33" t="str">
        <f>IFERROR(VLOOKUP(D168,'Tabelas auxiliares'!$A$3:$B$62,2,FALSE),"")</f>
        <v>NÚCLEOS ESTRATÉGICOS</v>
      </c>
      <c r="G168" s="33" t="str">
        <f>IFERROR(VLOOKUP($B168,'Tabelas auxiliares'!$A$66:$C$103,2,FALSE),"")</f>
        <v>ASSISTÊNCIA - PESQUISA</v>
      </c>
      <c r="H168" s="33" t="str">
        <f>IFERROR(VLOOKUP($B168,'Tabelas auxiliares'!$A$66:$C$103,3,FALSE),"")</f>
        <v>BOLSAS DE INICIACAO CIENTIFICA / AUXILIO PARA EVENTOS ESTUDANTIS PESQUISA / AUXILIO PARA PARTICIPAÇÃO DE DOCENTES EM EVENTOS DE DIVULGAÇÃO CIENTIFICA E TECNOLÓGICA</v>
      </c>
      <c r="I168" t="s">
        <v>1205</v>
      </c>
      <c r="J168" t="s">
        <v>657</v>
      </c>
      <c r="K168" t="s">
        <v>1746</v>
      </c>
      <c r="L168" t="s">
        <v>659</v>
      </c>
      <c r="M168" t="s">
        <v>545</v>
      </c>
      <c r="N168" t="s">
        <v>569</v>
      </c>
      <c r="O168" t="s">
        <v>570</v>
      </c>
      <c r="P168" t="s">
        <v>571</v>
      </c>
      <c r="Q168" t="s">
        <v>549</v>
      </c>
      <c r="R168" t="s">
        <v>545</v>
      </c>
      <c r="S168" t="s">
        <v>1187</v>
      </c>
      <c r="T168" t="s">
        <v>150</v>
      </c>
      <c r="U168" t="s">
        <v>572</v>
      </c>
      <c r="V168" t="s">
        <v>552</v>
      </c>
      <c r="W168" t="s">
        <v>553</v>
      </c>
      <c r="X168" t="s">
        <v>1747</v>
      </c>
      <c r="Y168" s="33" t="str">
        <f t="shared" si="2"/>
        <v>3</v>
      </c>
      <c r="Z168" s="33" t="str">
        <f>IF(T168="","",IF(AND(T168&lt;&gt;'Tabelas auxiliares'!$B$240,T168&lt;&gt;'Tabelas auxiliares'!$B$241),"FOLHA DE PESSOAL",IF(Y168='Tabelas auxiliares'!$A$241,"CUSTEIO",IF(Y168='Tabelas auxiliares'!$A$240,"INVESTIMENTO","ERRO - VERIFICAR"))))</f>
        <v>CUSTEIO</v>
      </c>
      <c r="AA168" s="26">
        <v>2100</v>
      </c>
      <c r="AC168" s="26"/>
      <c r="AD168">
        <v>2100</v>
      </c>
      <c r="AE168" s="26"/>
    </row>
    <row r="169" spans="1:31" x14ac:dyDescent="0.25">
      <c r="A169" t="s">
        <v>538</v>
      </c>
      <c r="B169" s="54" t="s">
        <v>211</v>
      </c>
      <c r="C169" s="54" t="s">
        <v>540</v>
      </c>
      <c r="D169" t="s">
        <v>76</v>
      </c>
      <c r="E169" t="s">
        <v>105</v>
      </c>
      <c r="F169" s="33" t="str">
        <f>IFERROR(VLOOKUP(D169,'Tabelas auxiliares'!$A$3:$B$62,2,FALSE),"")</f>
        <v>NETEL - NÚCLEO EDUCACIONAL DE TECNOLOGIAS E LÍNGUAS</v>
      </c>
      <c r="G169" s="33" t="str">
        <f>IFERROR(VLOOKUP($B169,'Tabelas auxiliares'!$A$66:$C$103,2,FALSE),"")</f>
        <v>ASSISTÊNCIA - GRADUAÇÃO</v>
      </c>
      <c r="H169" s="33" t="str">
        <f>IFERROR(VLOOKUP($B169,'Tabelas auxiliares'!$A$66:$C$103,3,FALSE),"")</f>
        <v>MONITORIA ACADEMICA DA GRADUACAO / MONITORIA SEMIPRESENCIAL / AUXILIO PARA EVENTOS ESTUDANTIS / AUXILIO PARA ATIVIDADE EXTRASSALA / AUXILIO ACESSIBILIDADE / MONITORIA INCLUSIVA</v>
      </c>
      <c r="I169" t="s">
        <v>1748</v>
      </c>
      <c r="J169" t="s">
        <v>662</v>
      </c>
      <c r="K169" t="s">
        <v>1749</v>
      </c>
      <c r="L169" t="s">
        <v>664</v>
      </c>
      <c r="M169" t="s">
        <v>545</v>
      </c>
      <c r="N169" t="s">
        <v>569</v>
      </c>
      <c r="O169" t="s">
        <v>570</v>
      </c>
      <c r="P169" t="s">
        <v>571</v>
      </c>
      <c r="Q169" t="s">
        <v>549</v>
      </c>
      <c r="R169" t="s">
        <v>545</v>
      </c>
      <c r="S169" t="s">
        <v>1148</v>
      </c>
      <c r="T169" t="s">
        <v>150</v>
      </c>
      <c r="U169" t="s">
        <v>1149</v>
      </c>
      <c r="V169" t="s">
        <v>552</v>
      </c>
      <c r="W169" t="s">
        <v>553</v>
      </c>
      <c r="X169" t="s">
        <v>1750</v>
      </c>
      <c r="Y169" s="33" t="str">
        <f t="shared" si="2"/>
        <v>3</v>
      </c>
      <c r="Z169" s="33" t="str">
        <f>IF(T169="","",IF(AND(T169&lt;&gt;'Tabelas auxiliares'!$B$240,T169&lt;&gt;'Tabelas auxiliares'!$B$241),"FOLHA DE PESSOAL",IF(Y169='Tabelas auxiliares'!$A$241,"CUSTEIO",IF(Y169='Tabelas auxiliares'!$A$240,"INVESTIMENTO","ERRO - VERIFICAR"))))</f>
        <v>CUSTEIO</v>
      </c>
      <c r="AA169" s="26">
        <v>1100</v>
      </c>
      <c r="AC169">
        <v>1100</v>
      </c>
    </row>
    <row r="170" spans="1:31" x14ac:dyDescent="0.25">
      <c r="A170" t="s">
        <v>538</v>
      </c>
      <c r="B170" s="54" t="s">
        <v>216</v>
      </c>
      <c r="C170" s="54" t="s">
        <v>537</v>
      </c>
      <c r="D170" t="s">
        <v>38</v>
      </c>
      <c r="E170" t="s">
        <v>105</v>
      </c>
      <c r="F170" s="33" t="str">
        <f>IFERROR(VLOOKUP(D170,'Tabelas auxiliares'!$A$3:$B$62,2,FALSE),"")</f>
        <v>CMCC - CENTRO DE MATEMÁTICA, COMPUTAÇÃO E COGNIÇÃO</v>
      </c>
      <c r="G170" s="33" t="str">
        <f>IFERROR(VLOOKUP($B170,'Tabelas auxiliares'!$A$66:$C$103,2,FALSE),"")</f>
        <v>AUXÍLIO DOCENTE E SERVIDORES</v>
      </c>
      <c r="H170" s="33" t="str">
        <f>IFERROR(VLOOKUP($B170,'Tabelas auxiliares'!$A$66:$C$103,3,FALSE),"")</f>
        <v>AUXÍLIO DOCENTE E SERVIDORES</v>
      </c>
      <c r="I170" t="s">
        <v>1751</v>
      </c>
      <c r="J170" t="s">
        <v>1752</v>
      </c>
      <c r="K170" t="s">
        <v>1753</v>
      </c>
      <c r="L170" t="s">
        <v>1754</v>
      </c>
      <c r="M170" t="s">
        <v>1755</v>
      </c>
      <c r="N170" t="s">
        <v>569</v>
      </c>
      <c r="O170" t="s">
        <v>570</v>
      </c>
      <c r="P170" t="s">
        <v>571</v>
      </c>
      <c r="Q170" t="s">
        <v>549</v>
      </c>
      <c r="R170" t="s">
        <v>545</v>
      </c>
      <c r="S170" t="s">
        <v>550</v>
      </c>
      <c r="T170" t="s">
        <v>150</v>
      </c>
      <c r="U170" t="s">
        <v>1149</v>
      </c>
      <c r="V170" t="s">
        <v>1468</v>
      </c>
      <c r="W170" t="s">
        <v>1469</v>
      </c>
      <c r="X170" t="s">
        <v>1756</v>
      </c>
      <c r="Y170" s="33" t="str">
        <f t="shared" si="2"/>
        <v>3</v>
      </c>
      <c r="Z170" s="33" t="str">
        <f>IF(T170="","",IF(AND(T170&lt;&gt;'Tabelas auxiliares'!$B$240,T170&lt;&gt;'Tabelas auxiliares'!$B$241),"FOLHA DE PESSOAL",IF(Y170='Tabelas auxiliares'!$A$241,"CUSTEIO",IF(Y170='Tabelas auxiliares'!$A$240,"INVESTIMENTO","ERRO - VERIFICAR"))))</f>
        <v>CUSTEIO</v>
      </c>
      <c r="AA170" s="26">
        <v>2.83</v>
      </c>
      <c r="AC170">
        <v>2.83</v>
      </c>
    </row>
    <row r="171" spans="1:31" x14ac:dyDescent="0.25">
      <c r="A171" t="s">
        <v>538</v>
      </c>
      <c r="B171" s="54" t="s">
        <v>216</v>
      </c>
      <c r="C171" s="54" t="s">
        <v>537</v>
      </c>
      <c r="D171" t="s">
        <v>68</v>
      </c>
      <c r="E171" t="s">
        <v>105</v>
      </c>
      <c r="F171" s="33" t="str">
        <f>IFERROR(VLOOKUP(D171,'Tabelas auxiliares'!$A$3:$B$62,2,FALSE),"")</f>
        <v>BIBLIOTECA</v>
      </c>
      <c r="G171" s="33" t="str">
        <f>IFERROR(VLOOKUP($B171,'Tabelas auxiliares'!$A$66:$C$103,2,FALSE),"")</f>
        <v>AUXÍLIO DOCENTE E SERVIDORES</v>
      </c>
      <c r="H171" s="33" t="str">
        <f>IFERROR(VLOOKUP($B171,'Tabelas auxiliares'!$A$66:$C$103,3,FALSE),"")</f>
        <v>AUXÍLIO DOCENTE E SERVIDORES</v>
      </c>
      <c r="I171" t="s">
        <v>1757</v>
      </c>
      <c r="J171" t="s">
        <v>1758</v>
      </c>
      <c r="K171" t="s">
        <v>1759</v>
      </c>
      <c r="L171" t="s">
        <v>1760</v>
      </c>
      <c r="M171" t="s">
        <v>1580</v>
      </c>
      <c r="N171" t="s">
        <v>569</v>
      </c>
      <c r="O171" t="s">
        <v>570</v>
      </c>
      <c r="P171" t="s">
        <v>571</v>
      </c>
      <c r="Q171" t="s">
        <v>549</v>
      </c>
      <c r="R171" t="s">
        <v>545</v>
      </c>
      <c r="S171" t="s">
        <v>550</v>
      </c>
      <c r="T171" t="s">
        <v>150</v>
      </c>
      <c r="U171" t="s">
        <v>572</v>
      </c>
      <c r="V171" t="s">
        <v>902</v>
      </c>
      <c r="W171" t="s">
        <v>903</v>
      </c>
      <c r="X171" t="s">
        <v>1761</v>
      </c>
      <c r="Y171" s="33" t="str">
        <f t="shared" si="2"/>
        <v>3</v>
      </c>
      <c r="Z171" s="33" t="str">
        <f>IF(T171="","",IF(AND(T171&lt;&gt;'Tabelas auxiliares'!$B$240,T171&lt;&gt;'Tabelas auxiliares'!$B$241),"FOLHA DE PESSOAL",IF(Y171='Tabelas auxiliares'!$A$241,"CUSTEIO",IF(Y171='Tabelas auxiliares'!$A$240,"INVESTIMENTO","ERRO - VERIFICAR"))))</f>
        <v>CUSTEIO</v>
      </c>
      <c r="AA171" s="26">
        <v>750</v>
      </c>
      <c r="AC171" s="26"/>
      <c r="AE171" s="26">
        <v>750</v>
      </c>
    </row>
    <row r="172" spans="1:31" x14ac:dyDescent="0.25">
      <c r="A172" t="s">
        <v>538</v>
      </c>
      <c r="B172" s="54" t="s">
        <v>217</v>
      </c>
      <c r="C172" s="54" t="s">
        <v>537</v>
      </c>
      <c r="D172" t="s">
        <v>68</v>
      </c>
      <c r="E172" t="s">
        <v>105</v>
      </c>
      <c r="F172" s="33" t="str">
        <f>IFERROR(VLOOKUP(D172,'Tabelas auxiliares'!$A$3:$B$62,2,FALSE),"")</f>
        <v>BIBLIOTECA</v>
      </c>
      <c r="G172" s="33" t="str">
        <f>IFERROR(VLOOKUP($B172,'Tabelas auxiliares'!$A$66:$C$103,2,FALSE),"")</f>
        <v>ACERVO BIBLIOGRÁFICO</v>
      </c>
      <c r="H172" s="33" t="str">
        <f>IFERROR(VLOOKUP($B172,'Tabelas auxiliares'!$A$66:$C$103,3,FALSE),"")</f>
        <v>LIVROS / ASSINATURA DE JORNAIS E REVISTAS / PERIÓDICOS / BASES ACADÊMICAS/ENCADERNAÇÃO E REENCADERNAÇÃO DE LIVROS DO ACERVO</v>
      </c>
      <c r="I172" t="s">
        <v>1762</v>
      </c>
      <c r="J172" t="s">
        <v>1763</v>
      </c>
      <c r="K172" t="s">
        <v>1764</v>
      </c>
      <c r="L172" t="s">
        <v>1765</v>
      </c>
      <c r="M172" t="s">
        <v>1766</v>
      </c>
      <c r="N172" t="s">
        <v>569</v>
      </c>
      <c r="O172" t="s">
        <v>570</v>
      </c>
      <c r="P172" t="s">
        <v>571</v>
      </c>
      <c r="Q172" t="s">
        <v>549</v>
      </c>
      <c r="R172" t="s">
        <v>545</v>
      </c>
      <c r="S172" t="s">
        <v>550</v>
      </c>
      <c r="T172" t="s">
        <v>150</v>
      </c>
      <c r="U172" t="s">
        <v>1149</v>
      </c>
      <c r="V172" t="s">
        <v>1432</v>
      </c>
      <c r="W172" t="s">
        <v>1433</v>
      </c>
      <c r="X172" t="s">
        <v>1767</v>
      </c>
      <c r="Y172" s="33" t="str">
        <f t="shared" si="2"/>
        <v>3</v>
      </c>
      <c r="Z172" s="33" t="str">
        <f>IF(T172="","",IF(AND(T172&lt;&gt;'Tabelas auxiliares'!$B$240,T172&lt;&gt;'Tabelas auxiliares'!$B$241),"FOLHA DE PESSOAL",IF(Y172='Tabelas auxiliares'!$A$241,"CUSTEIO",IF(Y172='Tabelas auxiliares'!$A$240,"INVESTIMENTO","ERRO - VERIFICAR"))))</f>
        <v>CUSTEIO</v>
      </c>
      <c r="AA172" s="26">
        <v>2051.84</v>
      </c>
      <c r="AC172" s="26">
        <v>2051.84</v>
      </c>
    </row>
    <row r="173" spans="1:31" x14ac:dyDescent="0.25">
      <c r="A173" t="s">
        <v>538</v>
      </c>
      <c r="B173" s="54" t="s">
        <v>217</v>
      </c>
      <c r="C173" s="54" t="s">
        <v>537</v>
      </c>
      <c r="D173" t="s">
        <v>68</v>
      </c>
      <c r="E173" t="s">
        <v>105</v>
      </c>
      <c r="F173" s="33" t="str">
        <f>IFERROR(VLOOKUP(D173,'Tabelas auxiliares'!$A$3:$B$62,2,FALSE),"")</f>
        <v>BIBLIOTECA</v>
      </c>
      <c r="G173" s="33" t="str">
        <f>IFERROR(VLOOKUP($B173,'Tabelas auxiliares'!$A$66:$C$103,2,FALSE),"")</f>
        <v>ACERVO BIBLIOGRÁFICO</v>
      </c>
      <c r="H173" s="33" t="str">
        <f>IFERROR(VLOOKUP($B173,'Tabelas auxiliares'!$A$66:$C$103,3,FALSE),"")</f>
        <v>LIVROS / ASSINATURA DE JORNAIS E REVISTAS / PERIÓDICOS / BASES ACADÊMICAS/ENCADERNAÇÃO E REENCADERNAÇÃO DE LIVROS DO ACERVO</v>
      </c>
      <c r="I173" t="s">
        <v>1768</v>
      </c>
      <c r="J173" t="s">
        <v>1769</v>
      </c>
      <c r="K173" t="s">
        <v>1770</v>
      </c>
      <c r="L173" t="s">
        <v>1771</v>
      </c>
      <c r="M173" t="s">
        <v>1772</v>
      </c>
      <c r="N173" t="s">
        <v>1308</v>
      </c>
      <c r="O173" t="s">
        <v>570</v>
      </c>
      <c r="P173" t="s">
        <v>1309</v>
      </c>
      <c r="Q173" t="s">
        <v>549</v>
      </c>
      <c r="R173" t="s">
        <v>545</v>
      </c>
      <c r="S173" t="s">
        <v>550</v>
      </c>
      <c r="T173" t="s">
        <v>150</v>
      </c>
      <c r="U173" t="s">
        <v>1773</v>
      </c>
      <c r="V173" t="s">
        <v>1774</v>
      </c>
      <c r="W173" t="s">
        <v>1775</v>
      </c>
      <c r="X173" t="s">
        <v>1776</v>
      </c>
      <c r="Y173" s="33" t="str">
        <f t="shared" si="2"/>
        <v>4</v>
      </c>
      <c r="Z173" s="33" t="str">
        <f>IF(T173="","",IF(AND(T173&lt;&gt;'Tabelas auxiliares'!$B$240,T173&lt;&gt;'Tabelas auxiliares'!$B$241),"FOLHA DE PESSOAL",IF(Y173='Tabelas auxiliares'!$A$241,"CUSTEIO",IF(Y173='Tabelas auxiliares'!$A$240,"INVESTIMENTO","ERRO - VERIFICAR"))))</f>
        <v>INVESTIMENTO</v>
      </c>
      <c r="AA173" s="26">
        <v>426.8</v>
      </c>
      <c r="AC173" s="26">
        <v>426.8</v>
      </c>
    </row>
    <row r="174" spans="1:31" x14ac:dyDescent="0.25">
      <c r="A174" t="s">
        <v>538</v>
      </c>
      <c r="B174" s="54" t="s">
        <v>217</v>
      </c>
      <c r="C174" s="54" t="s">
        <v>537</v>
      </c>
      <c r="D174" t="s">
        <v>68</v>
      </c>
      <c r="E174" t="s">
        <v>105</v>
      </c>
      <c r="F174" s="33" t="str">
        <f>IFERROR(VLOOKUP(D174,'Tabelas auxiliares'!$A$3:$B$62,2,FALSE),"")</f>
        <v>BIBLIOTECA</v>
      </c>
      <c r="G174" s="33" t="str">
        <f>IFERROR(VLOOKUP($B174,'Tabelas auxiliares'!$A$66:$C$103,2,FALSE),"")</f>
        <v>ACERVO BIBLIOGRÁFICO</v>
      </c>
      <c r="H174" s="33" t="str">
        <f>IFERROR(VLOOKUP($B174,'Tabelas auxiliares'!$A$66:$C$103,3,FALSE),"")</f>
        <v>LIVROS / ASSINATURA DE JORNAIS E REVISTAS / PERIÓDICOS / BASES ACADÊMICAS/ENCADERNAÇÃO E REENCADERNAÇÃO DE LIVROS DO ACERVO</v>
      </c>
      <c r="I174" t="s">
        <v>1235</v>
      </c>
      <c r="J174" t="s">
        <v>666</v>
      </c>
      <c r="K174" t="s">
        <v>1777</v>
      </c>
      <c r="L174" t="s">
        <v>1778</v>
      </c>
      <c r="M174" t="s">
        <v>669</v>
      </c>
      <c r="N174" t="s">
        <v>569</v>
      </c>
      <c r="O174" t="s">
        <v>570</v>
      </c>
      <c r="P174" t="s">
        <v>571</v>
      </c>
      <c r="Q174" t="s">
        <v>549</v>
      </c>
      <c r="R174" t="s">
        <v>545</v>
      </c>
      <c r="S174" t="s">
        <v>550</v>
      </c>
      <c r="T174" t="s">
        <v>150</v>
      </c>
      <c r="U174" t="s">
        <v>572</v>
      </c>
      <c r="V174" t="s">
        <v>670</v>
      </c>
      <c r="W174" t="s">
        <v>671</v>
      </c>
      <c r="X174" t="s">
        <v>1779</v>
      </c>
      <c r="Y174" s="33" t="str">
        <f t="shared" si="2"/>
        <v>3</v>
      </c>
      <c r="Z174" s="33" t="str">
        <f>IF(T174="","",IF(AND(T174&lt;&gt;'Tabelas auxiliares'!$B$240,T174&lt;&gt;'Tabelas auxiliares'!$B$241),"FOLHA DE PESSOAL",IF(Y174='Tabelas auxiliares'!$A$241,"CUSTEIO",IF(Y174='Tabelas auxiliares'!$A$240,"INVESTIMENTO","ERRO - VERIFICAR"))))</f>
        <v>CUSTEIO</v>
      </c>
      <c r="AA174" s="26">
        <v>15174.62</v>
      </c>
      <c r="AC174">
        <v>15174.62</v>
      </c>
      <c r="AE174" s="26"/>
    </row>
    <row r="175" spans="1:31" x14ac:dyDescent="0.25">
      <c r="A175" t="s">
        <v>538</v>
      </c>
      <c r="B175" s="54" t="s">
        <v>217</v>
      </c>
      <c r="C175" s="54" t="s">
        <v>537</v>
      </c>
      <c r="D175" t="s">
        <v>68</v>
      </c>
      <c r="E175" t="s">
        <v>105</v>
      </c>
      <c r="F175" s="33" t="str">
        <f>IFERROR(VLOOKUP(D175,'Tabelas auxiliares'!$A$3:$B$62,2,FALSE),"")</f>
        <v>BIBLIOTECA</v>
      </c>
      <c r="G175" s="33" t="str">
        <f>IFERROR(VLOOKUP($B175,'Tabelas auxiliares'!$A$66:$C$103,2,FALSE),"")</f>
        <v>ACERVO BIBLIOGRÁFICO</v>
      </c>
      <c r="H175" s="33" t="str">
        <f>IFERROR(VLOOKUP($B175,'Tabelas auxiliares'!$A$66:$C$103,3,FALSE),"")</f>
        <v>LIVROS / ASSINATURA DE JORNAIS E REVISTAS / PERIÓDICOS / BASES ACADÊMICAS/ENCADERNAÇÃO E REENCADERNAÇÃO DE LIVROS DO ACERVO</v>
      </c>
      <c r="I175" t="s">
        <v>1291</v>
      </c>
      <c r="J175" t="s">
        <v>666</v>
      </c>
      <c r="K175" t="s">
        <v>1780</v>
      </c>
      <c r="L175" t="s">
        <v>1778</v>
      </c>
      <c r="M175" t="s">
        <v>669</v>
      </c>
      <c r="N175" t="s">
        <v>569</v>
      </c>
      <c r="O175" t="s">
        <v>570</v>
      </c>
      <c r="P175" t="s">
        <v>571</v>
      </c>
      <c r="Q175" t="s">
        <v>549</v>
      </c>
      <c r="R175" t="s">
        <v>545</v>
      </c>
      <c r="S175" t="s">
        <v>550</v>
      </c>
      <c r="T175" t="s">
        <v>150</v>
      </c>
      <c r="U175" t="s">
        <v>572</v>
      </c>
      <c r="V175" t="s">
        <v>670</v>
      </c>
      <c r="W175" t="s">
        <v>671</v>
      </c>
      <c r="X175" t="s">
        <v>1781</v>
      </c>
      <c r="Y175" s="33" t="str">
        <f t="shared" si="2"/>
        <v>3</v>
      </c>
      <c r="Z175" s="33" t="str">
        <f>IF(T175="","",IF(AND(T175&lt;&gt;'Tabelas auxiliares'!$B$240,T175&lt;&gt;'Tabelas auxiliares'!$B$241),"FOLHA DE PESSOAL",IF(Y175='Tabelas auxiliares'!$A$241,"CUSTEIO",IF(Y175='Tabelas auxiliares'!$A$240,"INVESTIMENTO","ERRO - VERIFICAR"))))</f>
        <v>CUSTEIO</v>
      </c>
      <c r="AA175" s="26">
        <v>3071.31</v>
      </c>
      <c r="AD175">
        <v>297.82</v>
      </c>
      <c r="AE175" s="26">
        <v>2773.49</v>
      </c>
    </row>
    <row r="176" spans="1:31" x14ac:dyDescent="0.25">
      <c r="A176" t="s">
        <v>538</v>
      </c>
      <c r="B176" s="54" t="s">
        <v>217</v>
      </c>
      <c r="C176" s="54" t="s">
        <v>537</v>
      </c>
      <c r="D176" t="s">
        <v>68</v>
      </c>
      <c r="E176" t="s">
        <v>105</v>
      </c>
      <c r="F176" s="33" t="str">
        <f>IFERROR(VLOOKUP(D176,'Tabelas auxiliares'!$A$3:$B$62,2,FALSE),"")</f>
        <v>BIBLIOTECA</v>
      </c>
      <c r="G176" s="33" t="str">
        <f>IFERROR(VLOOKUP($B176,'Tabelas auxiliares'!$A$66:$C$103,2,FALSE),"")</f>
        <v>ACERVO BIBLIOGRÁFICO</v>
      </c>
      <c r="H176" s="33" t="str">
        <f>IFERROR(VLOOKUP($B176,'Tabelas auxiliares'!$A$66:$C$103,3,FALSE),"")</f>
        <v>LIVROS / ASSINATURA DE JORNAIS E REVISTAS / PERIÓDICOS / BASES ACADÊMICAS/ENCADERNAÇÃO E REENCADERNAÇÃO DE LIVROS DO ACERVO</v>
      </c>
      <c r="I176" t="s">
        <v>1258</v>
      </c>
      <c r="J176" t="s">
        <v>1782</v>
      </c>
      <c r="K176" t="s">
        <v>1783</v>
      </c>
      <c r="L176" t="s">
        <v>1784</v>
      </c>
      <c r="M176" t="s">
        <v>1785</v>
      </c>
      <c r="N176" t="s">
        <v>569</v>
      </c>
      <c r="O176" t="s">
        <v>570</v>
      </c>
      <c r="P176" t="s">
        <v>571</v>
      </c>
      <c r="Q176" t="s">
        <v>549</v>
      </c>
      <c r="R176" t="s">
        <v>545</v>
      </c>
      <c r="S176" t="s">
        <v>550</v>
      </c>
      <c r="T176" t="s">
        <v>150</v>
      </c>
      <c r="U176" t="s">
        <v>572</v>
      </c>
      <c r="V176" t="s">
        <v>1786</v>
      </c>
      <c r="W176" t="s">
        <v>1787</v>
      </c>
      <c r="X176" t="s">
        <v>1788</v>
      </c>
      <c r="Y176" s="33" t="str">
        <f t="shared" si="2"/>
        <v>3</v>
      </c>
      <c r="Z176" s="33" t="str">
        <f>IF(T176="","",IF(AND(T176&lt;&gt;'Tabelas auxiliares'!$B$240,T176&lt;&gt;'Tabelas auxiliares'!$B$241),"FOLHA DE PESSOAL",IF(Y176='Tabelas auxiliares'!$A$241,"CUSTEIO",IF(Y176='Tabelas auxiliares'!$A$240,"INVESTIMENTO","ERRO - VERIFICAR"))))</f>
        <v>CUSTEIO</v>
      </c>
      <c r="AA176" s="26">
        <v>18500</v>
      </c>
      <c r="AC176" s="26"/>
      <c r="AD176">
        <v>1748.25</v>
      </c>
      <c r="AE176">
        <v>16751.75</v>
      </c>
    </row>
    <row r="177" spans="1:33" x14ac:dyDescent="0.25">
      <c r="A177" t="s">
        <v>538</v>
      </c>
      <c r="B177" s="54" t="s">
        <v>217</v>
      </c>
      <c r="C177" s="54" t="s">
        <v>537</v>
      </c>
      <c r="D177" t="s">
        <v>68</v>
      </c>
      <c r="E177" t="s">
        <v>105</v>
      </c>
      <c r="F177" s="33" t="str">
        <f>IFERROR(VLOOKUP(D177,'Tabelas auxiliares'!$A$3:$B$62,2,FALSE),"")</f>
        <v>BIBLIOTECA</v>
      </c>
      <c r="G177" s="33" t="str">
        <f>IFERROR(VLOOKUP($B177,'Tabelas auxiliares'!$A$66:$C$103,2,FALSE),"")</f>
        <v>ACERVO BIBLIOGRÁFICO</v>
      </c>
      <c r="H177" s="33" t="str">
        <f>IFERROR(VLOOKUP($B177,'Tabelas auxiliares'!$A$66:$C$103,3,FALSE),"")</f>
        <v>LIVROS / ASSINATURA DE JORNAIS E REVISTAS / PERIÓDICOS / BASES ACADÊMICAS/ENCADERNAÇÃO E REENCADERNAÇÃO DE LIVROS DO ACERVO</v>
      </c>
      <c r="I177" t="s">
        <v>1189</v>
      </c>
      <c r="J177" t="s">
        <v>666</v>
      </c>
      <c r="K177" t="s">
        <v>1789</v>
      </c>
      <c r="L177" t="s">
        <v>1790</v>
      </c>
      <c r="M177" t="s">
        <v>669</v>
      </c>
      <c r="N177" t="s">
        <v>569</v>
      </c>
      <c r="O177" t="s">
        <v>570</v>
      </c>
      <c r="P177" t="s">
        <v>571</v>
      </c>
      <c r="Q177" t="s">
        <v>549</v>
      </c>
      <c r="R177" t="s">
        <v>545</v>
      </c>
      <c r="S177" t="s">
        <v>1187</v>
      </c>
      <c r="T177" t="s">
        <v>150</v>
      </c>
      <c r="U177" t="s">
        <v>572</v>
      </c>
      <c r="V177" t="s">
        <v>670</v>
      </c>
      <c r="W177" t="s">
        <v>671</v>
      </c>
      <c r="X177" t="s">
        <v>1791</v>
      </c>
      <c r="Y177" s="33" t="str">
        <f t="shared" si="2"/>
        <v>3</v>
      </c>
      <c r="Z177" s="33" t="str">
        <f>IF(T177="","",IF(AND(T177&lt;&gt;'Tabelas auxiliares'!$B$240,T177&lt;&gt;'Tabelas auxiliares'!$B$241),"FOLHA DE PESSOAL",IF(Y177='Tabelas auxiliares'!$A$241,"CUSTEIO",IF(Y177='Tabelas auxiliares'!$A$240,"INVESTIMENTO","ERRO - VERIFICAR"))))</f>
        <v>CUSTEIO</v>
      </c>
      <c r="AA177" s="26">
        <v>80.239999999999995</v>
      </c>
      <c r="AC177" s="26"/>
      <c r="AE177">
        <v>80.239999999999995</v>
      </c>
    </row>
    <row r="178" spans="1:33" x14ac:dyDescent="0.25">
      <c r="A178" t="s">
        <v>538</v>
      </c>
      <c r="B178" s="54" t="s">
        <v>217</v>
      </c>
      <c r="C178" s="54" t="s">
        <v>1040</v>
      </c>
      <c r="D178" t="s">
        <v>68</v>
      </c>
      <c r="E178" t="s">
        <v>105</v>
      </c>
      <c r="F178" s="33" t="str">
        <f>IFERROR(VLOOKUP(D178,'Tabelas auxiliares'!$A$3:$B$62,2,FALSE),"")</f>
        <v>BIBLIOTECA</v>
      </c>
      <c r="G178" s="33" t="str">
        <f>IFERROR(VLOOKUP($B178,'Tabelas auxiliares'!$A$66:$C$103,2,FALSE),"")</f>
        <v>ACERVO BIBLIOGRÁFICO</v>
      </c>
      <c r="H178" s="33" t="str">
        <f>IFERROR(VLOOKUP($B178,'Tabelas auxiliares'!$A$66:$C$103,3,FALSE),"")</f>
        <v>LIVROS / ASSINATURA DE JORNAIS E REVISTAS / PERIÓDICOS / BASES ACADÊMICAS/ENCADERNAÇÃO E REENCADERNAÇÃO DE LIVROS DO ACERVO</v>
      </c>
      <c r="I178" t="s">
        <v>1792</v>
      </c>
      <c r="J178" t="s">
        <v>1793</v>
      </c>
      <c r="K178" t="s">
        <v>1794</v>
      </c>
      <c r="L178" t="s">
        <v>1795</v>
      </c>
      <c r="M178" t="s">
        <v>1796</v>
      </c>
      <c r="N178" t="s">
        <v>1308</v>
      </c>
      <c r="O178" t="s">
        <v>570</v>
      </c>
      <c r="P178" t="s">
        <v>1309</v>
      </c>
      <c r="Q178" t="s">
        <v>549</v>
      </c>
      <c r="R178" t="s">
        <v>545</v>
      </c>
      <c r="S178" t="s">
        <v>550</v>
      </c>
      <c r="T178" t="s">
        <v>150</v>
      </c>
      <c r="U178" t="s">
        <v>1773</v>
      </c>
      <c r="V178" t="s">
        <v>1774</v>
      </c>
      <c r="W178" t="s">
        <v>1775</v>
      </c>
      <c r="X178" t="s">
        <v>1797</v>
      </c>
      <c r="Y178" s="33" t="str">
        <f t="shared" si="2"/>
        <v>4</v>
      </c>
      <c r="Z178" s="33" t="str">
        <f>IF(T178="","",IF(AND(T178&lt;&gt;'Tabelas auxiliares'!$B$240,T178&lt;&gt;'Tabelas auxiliares'!$B$241),"FOLHA DE PESSOAL",IF(Y178='Tabelas auxiliares'!$A$241,"CUSTEIO",IF(Y178='Tabelas auxiliares'!$A$240,"INVESTIMENTO","ERRO - VERIFICAR"))))</f>
        <v>INVESTIMENTO</v>
      </c>
      <c r="AA178" s="26">
        <v>2150</v>
      </c>
      <c r="AC178" s="26">
        <v>2150</v>
      </c>
    </row>
    <row r="179" spans="1:33" x14ac:dyDescent="0.25">
      <c r="A179" t="s">
        <v>538</v>
      </c>
      <c r="B179" s="54" t="s">
        <v>219</v>
      </c>
      <c r="C179" s="54" t="s">
        <v>537</v>
      </c>
      <c r="D179" t="s">
        <v>70</v>
      </c>
      <c r="E179" t="s">
        <v>105</v>
      </c>
      <c r="F179" s="33" t="str">
        <f>IFERROR(VLOOKUP(D179,'Tabelas auxiliares'!$A$3:$B$62,2,FALSE),"")</f>
        <v>NTI - NÚCLEO DE TECNOLOGIA DA INFORMAÇÃO</v>
      </c>
      <c r="G179" s="33" t="str">
        <f>IFERROR(VLOOKUP($B179,'Tabelas auxiliares'!$A$66:$C$103,2,FALSE),"")</f>
        <v>CAPACITAÇÃO</v>
      </c>
      <c r="H179" s="33" t="str">
        <f>IFERROR(VLOOKUP($B179,'Tabelas auxiliares'!$A$66:$C$103,3,FALSE),"")</f>
        <v>CURSO EXTERNO / INSCRICOES PARA CURSO / CURSOS IN COMPANY</v>
      </c>
      <c r="I179" t="s">
        <v>1792</v>
      </c>
      <c r="J179" t="s">
        <v>1798</v>
      </c>
      <c r="K179" t="s">
        <v>1799</v>
      </c>
      <c r="L179" t="s">
        <v>1800</v>
      </c>
      <c r="M179" t="s">
        <v>1801</v>
      </c>
      <c r="N179" t="s">
        <v>569</v>
      </c>
      <c r="O179" t="s">
        <v>570</v>
      </c>
      <c r="P179" t="s">
        <v>571</v>
      </c>
      <c r="Q179" t="s">
        <v>549</v>
      </c>
      <c r="R179" t="s">
        <v>545</v>
      </c>
      <c r="S179" t="s">
        <v>1148</v>
      </c>
      <c r="T179" t="s">
        <v>150</v>
      </c>
      <c r="U179" t="s">
        <v>1149</v>
      </c>
      <c r="V179" t="s">
        <v>902</v>
      </c>
      <c r="W179" t="s">
        <v>903</v>
      </c>
      <c r="X179" t="s">
        <v>1802</v>
      </c>
      <c r="Y179" s="33" t="str">
        <f t="shared" si="2"/>
        <v>3</v>
      </c>
      <c r="Z179" s="33" t="str">
        <f>IF(T179="","",IF(AND(T179&lt;&gt;'Tabelas auxiliares'!$B$240,T179&lt;&gt;'Tabelas auxiliares'!$B$241),"FOLHA DE PESSOAL",IF(Y179='Tabelas auxiliares'!$A$241,"CUSTEIO",IF(Y179='Tabelas auxiliares'!$A$240,"INVESTIMENTO","ERRO - VERIFICAR"))))</f>
        <v>CUSTEIO</v>
      </c>
      <c r="AA179" s="26">
        <v>7460</v>
      </c>
      <c r="AC179" s="26">
        <v>7460</v>
      </c>
      <c r="AE179" s="26"/>
    </row>
    <row r="180" spans="1:33" x14ac:dyDescent="0.25">
      <c r="A180" t="s">
        <v>538</v>
      </c>
      <c r="B180" s="54" t="s">
        <v>219</v>
      </c>
      <c r="C180" s="54" t="s">
        <v>537</v>
      </c>
      <c r="D180" t="s">
        <v>81</v>
      </c>
      <c r="E180" t="s">
        <v>105</v>
      </c>
      <c r="F180" s="33" t="str">
        <f>IFERROR(VLOOKUP(D180,'Tabelas auxiliares'!$A$3:$B$62,2,FALSE),"")</f>
        <v>SUGEPE - SUPERINTENDÊNCIA DE GESTÃO DE PESSOAS</v>
      </c>
      <c r="G180" s="33" t="str">
        <f>IFERROR(VLOOKUP($B180,'Tabelas auxiliares'!$A$66:$C$103,2,FALSE),"")</f>
        <v>CAPACITAÇÃO</v>
      </c>
      <c r="H180" s="33" t="str">
        <f>IFERROR(VLOOKUP($B180,'Tabelas auxiliares'!$A$66:$C$103,3,FALSE),"")</f>
        <v>CURSO EXTERNO / INSCRICOES PARA CURSO / CURSOS IN COMPANY</v>
      </c>
      <c r="I180" t="s">
        <v>1803</v>
      </c>
      <c r="J180" t="s">
        <v>1804</v>
      </c>
      <c r="K180" t="s">
        <v>1805</v>
      </c>
      <c r="L180" t="s">
        <v>1806</v>
      </c>
      <c r="M180" t="s">
        <v>1807</v>
      </c>
      <c r="N180" t="s">
        <v>569</v>
      </c>
      <c r="O180" t="s">
        <v>570</v>
      </c>
      <c r="P180" t="s">
        <v>571</v>
      </c>
      <c r="Q180" t="s">
        <v>549</v>
      </c>
      <c r="R180" t="s">
        <v>545</v>
      </c>
      <c r="S180" t="s">
        <v>550</v>
      </c>
      <c r="T180" t="s">
        <v>150</v>
      </c>
      <c r="U180" t="s">
        <v>1149</v>
      </c>
      <c r="V180" t="s">
        <v>902</v>
      </c>
      <c r="W180" t="s">
        <v>903</v>
      </c>
      <c r="X180" t="s">
        <v>1808</v>
      </c>
      <c r="Y180" s="33" t="str">
        <f t="shared" si="2"/>
        <v>3</v>
      </c>
      <c r="Z180" s="33" t="str">
        <f>IF(T180="","",IF(AND(T180&lt;&gt;'Tabelas auxiliares'!$B$240,T180&lt;&gt;'Tabelas auxiliares'!$B$241),"FOLHA DE PESSOAL",IF(Y180='Tabelas auxiliares'!$A$241,"CUSTEIO",IF(Y180='Tabelas auxiliares'!$A$240,"INVESTIMENTO","ERRO - VERIFICAR"))))</f>
        <v>CUSTEIO</v>
      </c>
      <c r="AA180" s="26">
        <v>36000</v>
      </c>
      <c r="AC180">
        <v>36000</v>
      </c>
    </row>
    <row r="181" spans="1:33" x14ac:dyDescent="0.25">
      <c r="A181" t="s">
        <v>538</v>
      </c>
      <c r="B181" s="54" t="s">
        <v>219</v>
      </c>
      <c r="C181" s="54" t="s">
        <v>537</v>
      </c>
      <c r="D181" t="s">
        <v>79</v>
      </c>
      <c r="E181" t="s">
        <v>105</v>
      </c>
      <c r="F181" s="33" t="str">
        <f>IFERROR(VLOOKUP(D181,'Tabelas auxiliares'!$A$3:$B$62,2,FALSE),"")</f>
        <v>SUGEPE - CAPACITAÇÃO</v>
      </c>
      <c r="G181" s="33" t="str">
        <f>IFERROR(VLOOKUP($B181,'Tabelas auxiliares'!$A$66:$C$103,2,FALSE),"")</f>
        <v>CAPACITAÇÃO</v>
      </c>
      <c r="H181" s="33" t="str">
        <f>IFERROR(VLOOKUP($B181,'Tabelas auxiliares'!$A$66:$C$103,3,FALSE),"")</f>
        <v>CURSO EXTERNO / INSCRICOES PARA CURSO / CURSOS IN COMPANY</v>
      </c>
      <c r="I181" t="s">
        <v>1809</v>
      </c>
      <c r="J181" t="s">
        <v>1810</v>
      </c>
      <c r="K181" t="s">
        <v>1811</v>
      </c>
      <c r="L181" t="s">
        <v>1812</v>
      </c>
      <c r="M181" t="s">
        <v>1813</v>
      </c>
      <c r="N181" t="s">
        <v>569</v>
      </c>
      <c r="O181" t="s">
        <v>570</v>
      </c>
      <c r="P181" t="s">
        <v>571</v>
      </c>
      <c r="Q181" t="s">
        <v>549</v>
      </c>
      <c r="R181" t="s">
        <v>545</v>
      </c>
      <c r="S181" t="s">
        <v>550</v>
      </c>
      <c r="T181" t="s">
        <v>150</v>
      </c>
      <c r="U181" t="s">
        <v>572</v>
      </c>
      <c r="V181" t="s">
        <v>1814</v>
      </c>
      <c r="W181" t="s">
        <v>1815</v>
      </c>
      <c r="X181" t="s">
        <v>1816</v>
      </c>
      <c r="Y181" s="33" t="str">
        <f t="shared" si="2"/>
        <v>3</v>
      </c>
      <c r="Z181" s="33" t="str">
        <f>IF(T181="","",IF(AND(T181&lt;&gt;'Tabelas auxiliares'!$B$240,T181&lt;&gt;'Tabelas auxiliares'!$B$241),"FOLHA DE PESSOAL",IF(Y181='Tabelas auxiliares'!$A$241,"CUSTEIO",IF(Y181='Tabelas auxiliares'!$A$240,"INVESTIMENTO","ERRO - VERIFICAR"))))</f>
        <v>CUSTEIO</v>
      </c>
      <c r="AA181" s="26">
        <v>13500</v>
      </c>
      <c r="AC181">
        <v>13500</v>
      </c>
    </row>
    <row r="182" spans="1:33" x14ac:dyDescent="0.25">
      <c r="A182" t="s">
        <v>538</v>
      </c>
      <c r="B182" s="54" t="s">
        <v>221</v>
      </c>
      <c r="C182" s="54" t="s">
        <v>537</v>
      </c>
      <c r="D182" t="s">
        <v>54</v>
      </c>
      <c r="E182" t="s">
        <v>105</v>
      </c>
      <c r="F182" s="33" t="str">
        <f>IFERROR(VLOOKUP(D182,'Tabelas auxiliares'!$A$3:$B$62,2,FALSE),"")</f>
        <v>PROAD - PRÓ-REITORIA DE ADMINISTRAÇÃO</v>
      </c>
      <c r="G182" s="33" t="str">
        <f>IFERROR(VLOOKUP($B182,'Tabelas auxiliares'!$A$66:$C$103,2,FALSE),"")</f>
        <v>CURSOS E CONCURSOS</v>
      </c>
      <c r="H182" s="33" t="str">
        <f>IFERROR(VLOOKUP($B182,'Tabelas auxiliares'!$A$66:$C$103,3,FALSE),"")</f>
        <v>FOLHA DE PAGAMENTO (ENCARGOS DE CURSO E CONCURSO)</v>
      </c>
      <c r="I182" t="s">
        <v>1503</v>
      </c>
      <c r="J182" t="s">
        <v>1817</v>
      </c>
      <c r="K182" t="s">
        <v>1818</v>
      </c>
      <c r="L182" t="s">
        <v>1819</v>
      </c>
      <c r="M182" t="s">
        <v>709</v>
      </c>
      <c r="N182" t="s">
        <v>569</v>
      </c>
      <c r="O182" t="s">
        <v>570</v>
      </c>
      <c r="P182" t="s">
        <v>571</v>
      </c>
      <c r="Q182" t="s">
        <v>549</v>
      </c>
      <c r="R182" t="s">
        <v>545</v>
      </c>
      <c r="S182" t="s">
        <v>550</v>
      </c>
      <c r="T182" t="s">
        <v>150</v>
      </c>
      <c r="U182" t="s">
        <v>572</v>
      </c>
      <c r="V182" t="s">
        <v>1820</v>
      </c>
      <c r="W182" t="s">
        <v>1821</v>
      </c>
      <c r="X182" t="s">
        <v>1822</v>
      </c>
      <c r="Y182" s="33" t="str">
        <f t="shared" si="2"/>
        <v>3</v>
      </c>
      <c r="Z182" s="33" t="str">
        <f>IF(T182="","",IF(AND(T182&lt;&gt;'Tabelas auxiliares'!$B$240,T182&lt;&gt;'Tabelas auxiliares'!$B$241),"FOLHA DE PESSOAL",IF(Y182='Tabelas auxiliares'!$A$241,"CUSTEIO",IF(Y182='Tabelas auxiliares'!$A$240,"INVESTIMENTO","ERRO - VERIFICAR"))))</f>
        <v>CUSTEIO</v>
      </c>
      <c r="AA182" s="26">
        <v>3545.28</v>
      </c>
      <c r="AC182">
        <v>3545.28</v>
      </c>
    </row>
    <row r="183" spans="1:33" x14ac:dyDescent="0.25">
      <c r="A183" t="s">
        <v>538</v>
      </c>
      <c r="B183" s="54" t="s">
        <v>221</v>
      </c>
      <c r="C183" s="54" t="s">
        <v>537</v>
      </c>
      <c r="D183" t="s">
        <v>81</v>
      </c>
      <c r="E183" t="s">
        <v>105</v>
      </c>
      <c r="F183" s="33" t="str">
        <f>IFERROR(VLOOKUP(D183,'Tabelas auxiliares'!$A$3:$B$62,2,FALSE),"")</f>
        <v>SUGEPE - SUPERINTENDÊNCIA DE GESTÃO DE PESSOAS</v>
      </c>
      <c r="G183" s="33" t="str">
        <f>IFERROR(VLOOKUP($B183,'Tabelas auxiliares'!$A$66:$C$103,2,FALSE),"")</f>
        <v>CURSOS E CONCURSOS</v>
      </c>
      <c r="H183" s="33" t="str">
        <f>IFERROR(VLOOKUP($B183,'Tabelas auxiliares'!$A$66:$C$103,3,FALSE),"")</f>
        <v>FOLHA DE PAGAMENTO (ENCARGOS DE CURSO E CONCURSO)</v>
      </c>
      <c r="I183" t="s">
        <v>1823</v>
      </c>
      <c r="J183" t="s">
        <v>1824</v>
      </c>
      <c r="K183" t="s">
        <v>1825</v>
      </c>
      <c r="L183" t="s">
        <v>1826</v>
      </c>
      <c r="M183" t="s">
        <v>545</v>
      </c>
      <c r="N183" t="s">
        <v>569</v>
      </c>
      <c r="O183" t="s">
        <v>570</v>
      </c>
      <c r="P183" t="s">
        <v>571</v>
      </c>
      <c r="Q183" t="s">
        <v>549</v>
      </c>
      <c r="R183" t="s">
        <v>545</v>
      </c>
      <c r="S183" t="s">
        <v>550</v>
      </c>
      <c r="T183" t="s">
        <v>150</v>
      </c>
      <c r="U183" t="s">
        <v>572</v>
      </c>
      <c r="V183" t="s">
        <v>676</v>
      </c>
      <c r="W183" t="s">
        <v>677</v>
      </c>
      <c r="X183" t="s">
        <v>1827</v>
      </c>
      <c r="Y183" s="33" t="str">
        <f t="shared" si="2"/>
        <v>3</v>
      </c>
      <c r="Z183" s="33" t="str">
        <f>IF(T183="","",IF(AND(T183&lt;&gt;'Tabelas auxiliares'!$B$240,T183&lt;&gt;'Tabelas auxiliares'!$B$241),"FOLHA DE PESSOAL",IF(Y183='Tabelas auxiliares'!$A$241,"CUSTEIO",IF(Y183='Tabelas auxiliares'!$A$240,"INVESTIMENTO","ERRO - VERIFICAR"))))</f>
        <v>CUSTEIO</v>
      </c>
      <c r="AA183" s="26">
        <v>3760.38</v>
      </c>
      <c r="AC183" s="26"/>
    </row>
    <row r="184" spans="1:33" x14ac:dyDescent="0.25">
      <c r="A184" t="s">
        <v>538</v>
      </c>
      <c r="B184" s="54" t="s">
        <v>221</v>
      </c>
      <c r="C184" s="54" t="s">
        <v>537</v>
      </c>
      <c r="D184" t="s">
        <v>81</v>
      </c>
      <c r="E184" t="s">
        <v>105</v>
      </c>
      <c r="F184" s="33" t="str">
        <f>IFERROR(VLOOKUP(D184,'Tabelas auxiliares'!$A$3:$B$62,2,FALSE),"")</f>
        <v>SUGEPE - SUPERINTENDÊNCIA DE GESTÃO DE PESSOAS</v>
      </c>
      <c r="G184" s="33" t="str">
        <f>IFERROR(VLOOKUP($B184,'Tabelas auxiliares'!$A$66:$C$103,2,FALSE),"")</f>
        <v>CURSOS E CONCURSOS</v>
      </c>
      <c r="H184" s="33" t="str">
        <f>IFERROR(VLOOKUP($B184,'Tabelas auxiliares'!$A$66:$C$103,3,FALSE),"")</f>
        <v>FOLHA DE PAGAMENTO (ENCARGOS DE CURSO E CONCURSO)</v>
      </c>
      <c r="I184" t="s">
        <v>1828</v>
      </c>
      <c r="J184" t="s">
        <v>1829</v>
      </c>
      <c r="K184" t="s">
        <v>1830</v>
      </c>
      <c r="L184" t="s">
        <v>1831</v>
      </c>
      <c r="M184" t="s">
        <v>545</v>
      </c>
      <c r="N184" t="s">
        <v>569</v>
      </c>
      <c r="O184" t="s">
        <v>570</v>
      </c>
      <c r="P184" t="s">
        <v>571</v>
      </c>
      <c r="Q184" t="s">
        <v>549</v>
      </c>
      <c r="R184" t="s">
        <v>545</v>
      </c>
      <c r="S184" t="s">
        <v>550</v>
      </c>
      <c r="T184" t="s">
        <v>150</v>
      </c>
      <c r="U184" t="s">
        <v>572</v>
      </c>
      <c r="V184" t="s">
        <v>676</v>
      </c>
      <c r="W184" t="s">
        <v>677</v>
      </c>
      <c r="X184" t="s">
        <v>1832</v>
      </c>
      <c r="Y184" s="33" t="str">
        <f t="shared" si="2"/>
        <v>3</v>
      </c>
      <c r="Z184" s="33" t="str">
        <f>IF(T184="","",IF(AND(T184&lt;&gt;'Tabelas auxiliares'!$B$240,T184&lt;&gt;'Tabelas auxiliares'!$B$241),"FOLHA DE PESSOAL",IF(Y184='Tabelas auxiliares'!$A$241,"CUSTEIO",IF(Y184='Tabelas auxiliares'!$A$240,"INVESTIMENTO","ERRO - VERIFICAR"))))</f>
        <v>CUSTEIO</v>
      </c>
      <c r="AA184" s="26">
        <v>4327.9399999999996</v>
      </c>
      <c r="AC184" s="26">
        <v>4327.9399999999996</v>
      </c>
    </row>
    <row r="185" spans="1:33" x14ac:dyDescent="0.25">
      <c r="A185" t="s">
        <v>538</v>
      </c>
      <c r="B185" s="54" t="s">
        <v>256</v>
      </c>
      <c r="C185" s="54" t="s">
        <v>537</v>
      </c>
      <c r="D185" t="s">
        <v>48</v>
      </c>
      <c r="E185" t="s">
        <v>105</v>
      </c>
      <c r="F185" s="33" t="str">
        <f>IFERROR(VLOOKUP(D185,'Tabelas auxiliares'!$A$3:$B$62,2,FALSE),"")</f>
        <v>PROEC - PRÓ-REITORIA DE EXTENSÃO E CULTURA</v>
      </c>
      <c r="G185" s="33" t="str">
        <f>IFERROR(VLOOKUP($B185,'Tabelas auxiliares'!$A$66:$C$103,2,FALSE),"")</f>
        <v>CONVÊNIOS</v>
      </c>
      <c r="H185" s="33" t="str">
        <f>IFERROR(VLOOKUP($B185,'Tabelas auxiliares'!$A$66:$C$103,3,FALSE),"")</f>
        <v>BOLSA CONVENIOS / PARCERIAS ACIC / FUNDAÇÃO DE APOIO</v>
      </c>
      <c r="I185" t="s">
        <v>1833</v>
      </c>
      <c r="J185" t="s">
        <v>1834</v>
      </c>
      <c r="K185" t="s">
        <v>1835</v>
      </c>
      <c r="L185" t="s">
        <v>1836</v>
      </c>
      <c r="M185" t="s">
        <v>1837</v>
      </c>
      <c r="N185" t="s">
        <v>569</v>
      </c>
      <c r="O185" t="s">
        <v>570</v>
      </c>
      <c r="P185" t="s">
        <v>571</v>
      </c>
      <c r="Q185" t="s">
        <v>549</v>
      </c>
      <c r="R185" t="s">
        <v>545</v>
      </c>
      <c r="S185" t="s">
        <v>550</v>
      </c>
      <c r="T185" t="s">
        <v>184</v>
      </c>
      <c r="U185" t="s">
        <v>1838</v>
      </c>
      <c r="V185" t="s">
        <v>1839</v>
      </c>
      <c r="W185" t="s">
        <v>1840</v>
      </c>
      <c r="X185" t="s">
        <v>1841</v>
      </c>
      <c r="Y185" s="33" t="str">
        <f t="shared" si="2"/>
        <v>3</v>
      </c>
      <c r="Z185" s="33" t="str">
        <f>IF(T185="","",IF(AND(T185&lt;&gt;'Tabelas auxiliares'!$B$240,T185&lt;&gt;'Tabelas auxiliares'!$B$241),"FOLHA DE PESSOAL",IF(Y185='Tabelas auxiliares'!$A$241,"CUSTEIO",IF(Y185='Tabelas auxiliares'!$A$240,"INVESTIMENTO","ERRO - VERIFICAR"))))</f>
        <v>CUSTEIO</v>
      </c>
      <c r="AA185" s="26">
        <v>10666.74</v>
      </c>
      <c r="AC185">
        <v>8000.08</v>
      </c>
      <c r="AD185">
        <v>2666.66</v>
      </c>
      <c r="AE185" s="26"/>
    </row>
    <row r="186" spans="1:33" x14ac:dyDescent="0.25">
      <c r="A186" t="s">
        <v>538</v>
      </c>
      <c r="B186" s="54" t="s">
        <v>256</v>
      </c>
      <c r="C186" s="54" t="s">
        <v>536</v>
      </c>
      <c r="D186" t="s">
        <v>48</v>
      </c>
      <c r="E186" t="s">
        <v>105</v>
      </c>
      <c r="F186" s="33" t="str">
        <f>IFERROR(VLOOKUP(D186,'Tabelas auxiliares'!$A$3:$B$62,2,FALSE),"")</f>
        <v>PROEC - PRÓ-REITORIA DE EXTENSÃO E CULTURA</v>
      </c>
      <c r="G186" s="33" t="str">
        <f>IFERROR(VLOOKUP($B186,'Tabelas auxiliares'!$A$66:$C$103,2,FALSE),"")</f>
        <v>CONVÊNIOS</v>
      </c>
      <c r="H186" s="33" t="str">
        <f>IFERROR(VLOOKUP($B186,'Tabelas auxiliares'!$A$66:$C$103,3,FALSE),"")</f>
        <v>BOLSA CONVENIOS / PARCERIAS ACIC / FUNDAÇÃO DE APOIO</v>
      </c>
      <c r="I186" t="s">
        <v>1842</v>
      </c>
      <c r="J186" t="s">
        <v>1843</v>
      </c>
      <c r="K186" t="s">
        <v>1844</v>
      </c>
      <c r="L186" t="s">
        <v>1845</v>
      </c>
      <c r="M186" t="s">
        <v>1837</v>
      </c>
      <c r="N186" t="s">
        <v>569</v>
      </c>
      <c r="O186" t="s">
        <v>570</v>
      </c>
      <c r="P186" t="s">
        <v>571</v>
      </c>
      <c r="Q186" t="s">
        <v>549</v>
      </c>
      <c r="R186" t="s">
        <v>545</v>
      </c>
      <c r="S186" t="s">
        <v>550</v>
      </c>
      <c r="T186" t="s">
        <v>184</v>
      </c>
      <c r="U186" t="s">
        <v>1447</v>
      </c>
      <c r="V186" t="s">
        <v>1839</v>
      </c>
      <c r="W186" t="s">
        <v>1840</v>
      </c>
      <c r="X186" t="s">
        <v>1846</v>
      </c>
      <c r="Y186" s="33" t="str">
        <f t="shared" si="2"/>
        <v>3</v>
      </c>
      <c r="Z186" s="33" t="str">
        <f>IF(T186="","",IF(AND(T186&lt;&gt;'Tabelas auxiliares'!$B$240,T186&lt;&gt;'Tabelas auxiliares'!$B$241),"FOLHA DE PESSOAL",IF(Y186='Tabelas auxiliares'!$A$241,"CUSTEIO",IF(Y186='Tabelas auxiliares'!$A$240,"INVESTIMENTO","ERRO - VERIFICAR"))))</f>
        <v>CUSTEIO</v>
      </c>
      <c r="AA186" s="26">
        <v>22500</v>
      </c>
      <c r="AC186">
        <v>21250</v>
      </c>
      <c r="AD186">
        <v>1250</v>
      </c>
      <c r="AE186" s="26"/>
    </row>
    <row r="187" spans="1:33" x14ac:dyDescent="0.25">
      <c r="A187" t="s">
        <v>538</v>
      </c>
      <c r="B187" s="54" t="s">
        <v>366</v>
      </c>
      <c r="C187" s="54" t="s">
        <v>537</v>
      </c>
      <c r="D187" t="s">
        <v>20</v>
      </c>
      <c r="E187" t="s">
        <v>105</v>
      </c>
      <c r="F187" s="33" t="str">
        <f>IFERROR(VLOOKUP(D187,'Tabelas auxiliares'!$A$3:$B$62,2,FALSE),"")</f>
        <v>ACI - ASSESSORIA DE COMUNICAÇÃO E IMPRENSA</v>
      </c>
      <c r="G187" s="33" t="str">
        <f>IFERROR(VLOOKUP($B187,'Tabelas auxiliares'!$A$66:$C$103,2,FALSE),"")</f>
        <v>COMUNICAÇÃO E DIVULGAÇÃO INSTITUCIONAL</v>
      </c>
      <c r="H187" s="33" t="str">
        <f>IFERROR(VLOOKUP($B187,'Tabelas auxiliares'!$A$66:$C$103,3,FALSE),"")</f>
        <v>ASSESSORIA PARA DIVULGAÇÃO CIENTÍFICA/BANCO DE IMAGENS /CONFECÇÃO DE BANNERS E FAIXAS/MAILING, CLIPPING/MONITORAMENTO DE REDES SOCIAIS/ Serviço de mensagens automatizadas para aplicativos/SERVIÇOS GRÁFICOS - IMPRESSÃO OFFSET.</v>
      </c>
      <c r="I187" t="s">
        <v>1235</v>
      </c>
      <c r="J187" t="s">
        <v>1847</v>
      </c>
      <c r="K187" t="s">
        <v>1848</v>
      </c>
      <c r="L187" t="s">
        <v>1849</v>
      </c>
      <c r="M187" t="s">
        <v>1850</v>
      </c>
      <c r="N187" t="s">
        <v>569</v>
      </c>
      <c r="O187" t="s">
        <v>570</v>
      </c>
      <c r="P187" t="s">
        <v>571</v>
      </c>
      <c r="Q187" t="s">
        <v>549</v>
      </c>
      <c r="R187" t="s">
        <v>545</v>
      </c>
      <c r="S187" t="s">
        <v>550</v>
      </c>
      <c r="T187" t="s">
        <v>150</v>
      </c>
      <c r="U187" t="s">
        <v>572</v>
      </c>
      <c r="V187" t="s">
        <v>1432</v>
      </c>
      <c r="W187" t="s">
        <v>1433</v>
      </c>
      <c r="X187" t="s">
        <v>1851</v>
      </c>
      <c r="Y187" s="33" t="str">
        <f t="shared" si="2"/>
        <v>3</v>
      </c>
      <c r="Z187" s="33" t="str">
        <f>IF(T187="","",IF(AND(T187&lt;&gt;'Tabelas auxiliares'!$B$240,T187&lt;&gt;'Tabelas auxiliares'!$B$241),"FOLHA DE PESSOAL",IF(Y187='Tabelas auxiliares'!$A$241,"CUSTEIO",IF(Y187='Tabelas auxiliares'!$A$240,"INVESTIMENTO","ERRO - VERIFICAR"))))</f>
        <v>CUSTEIO</v>
      </c>
      <c r="AA187" s="26">
        <v>3000</v>
      </c>
      <c r="AC187" s="26">
        <v>3000</v>
      </c>
    </row>
    <row r="188" spans="1:33" x14ac:dyDescent="0.25">
      <c r="A188" t="s">
        <v>538</v>
      </c>
      <c r="B188" s="54" t="s">
        <v>366</v>
      </c>
      <c r="C188" s="54" t="s">
        <v>537</v>
      </c>
      <c r="D188" t="s">
        <v>20</v>
      </c>
      <c r="E188" t="s">
        <v>105</v>
      </c>
      <c r="F188" s="33" t="str">
        <f>IFERROR(VLOOKUP(D188,'Tabelas auxiliares'!$A$3:$B$62,2,FALSE),"")</f>
        <v>ACI - ASSESSORIA DE COMUNICAÇÃO E IMPRENSA</v>
      </c>
      <c r="G188" s="33" t="str">
        <f>IFERROR(VLOOKUP($B188,'Tabelas auxiliares'!$A$66:$C$103,2,FALSE),"")</f>
        <v>COMUNICAÇÃO E DIVULGAÇÃO INSTITUCIONAL</v>
      </c>
      <c r="H188" s="33" t="str">
        <f>IFERROR(VLOOKUP($B188,'Tabelas auxiliares'!$A$66:$C$103,3,FALSE),"")</f>
        <v>ASSESSORIA PARA DIVULGAÇÃO CIENTÍFICA/BANCO DE IMAGENS /CONFECÇÃO DE BANNERS E FAIXAS/MAILING, CLIPPING/MONITORAMENTO DE REDES SOCIAIS/ Serviço de mensagens automatizadas para aplicativos/SERVIÇOS GRÁFICOS - IMPRESSÃO OFFSET.</v>
      </c>
      <c r="I188" t="s">
        <v>1852</v>
      </c>
      <c r="J188" t="s">
        <v>1853</v>
      </c>
      <c r="K188" t="s">
        <v>1854</v>
      </c>
      <c r="L188" t="s">
        <v>1855</v>
      </c>
      <c r="M188" t="s">
        <v>1850</v>
      </c>
      <c r="N188" t="s">
        <v>569</v>
      </c>
      <c r="O188" t="s">
        <v>570</v>
      </c>
      <c r="P188" t="s">
        <v>571</v>
      </c>
      <c r="Q188" t="s">
        <v>549</v>
      </c>
      <c r="R188" t="s">
        <v>545</v>
      </c>
      <c r="S188" t="s">
        <v>550</v>
      </c>
      <c r="T188" t="s">
        <v>150</v>
      </c>
      <c r="U188" t="s">
        <v>572</v>
      </c>
      <c r="V188" t="s">
        <v>590</v>
      </c>
      <c r="W188" t="s">
        <v>591</v>
      </c>
      <c r="X188" t="s">
        <v>1856</v>
      </c>
      <c r="Y188" s="33" t="str">
        <f t="shared" si="2"/>
        <v>3</v>
      </c>
      <c r="Z188" s="33" t="str">
        <f>IF(T188="","",IF(AND(T188&lt;&gt;'Tabelas auxiliares'!$B$240,T188&lt;&gt;'Tabelas auxiliares'!$B$241),"FOLHA DE PESSOAL",IF(Y188='Tabelas auxiliares'!$A$241,"CUSTEIO",IF(Y188='Tabelas auxiliares'!$A$240,"INVESTIMENTO","ERRO - VERIFICAR"))))</f>
        <v>CUSTEIO</v>
      </c>
      <c r="AA188" s="26">
        <v>4800</v>
      </c>
      <c r="AC188">
        <v>3200</v>
      </c>
      <c r="AE188" s="26">
        <v>1600</v>
      </c>
    </row>
    <row r="189" spans="1:33" x14ac:dyDescent="0.25">
      <c r="A189" t="s">
        <v>538</v>
      </c>
      <c r="B189" s="54" t="s">
        <v>366</v>
      </c>
      <c r="C189" s="54" t="s">
        <v>537</v>
      </c>
      <c r="D189" t="s">
        <v>24</v>
      </c>
      <c r="E189" t="s">
        <v>105</v>
      </c>
      <c r="F189" s="33" t="str">
        <f>IFERROR(VLOOKUP(D189,'Tabelas auxiliares'!$A$3:$B$62,2,FALSE),"")</f>
        <v>ACI - SERVIÇOS GRÁFICOS * D.U.C</v>
      </c>
      <c r="G189" s="33" t="str">
        <f>IFERROR(VLOOKUP($B189,'Tabelas auxiliares'!$A$66:$C$103,2,FALSE),"")</f>
        <v>COMUNICAÇÃO E DIVULGAÇÃO INSTITUCIONAL</v>
      </c>
      <c r="H189" s="33" t="str">
        <f>IFERROR(VLOOKUP($B189,'Tabelas auxiliares'!$A$66:$C$103,3,FALSE),"")</f>
        <v>ASSESSORIA PARA DIVULGAÇÃO CIENTÍFICA/BANCO DE IMAGENS /CONFECÇÃO DE BANNERS E FAIXAS/MAILING, CLIPPING/MONITORAMENTO DE REDES SOCIAIS/ Serviço de mensagens automatizadas para aplicativos/SERVIÇOS GRÁFICOS - IMPRESSÃO OFFSET.</v>
      </c>
      <c r="I189" t="s">
        <v>1197</v>
      </c>
      <c r="J189" t="s">
        <v>1857</v>
      </c>
      <c r="K189" t="s">
        <v>1858</v>
      </c>
      <c r="L189" t="s">
        <v>1859</v>
      </c>
      <c r="M189" t="s">
        <v>1860</v>
      </c>
      <c r="N189" t="s">
        <v>569</v>
      </c>
      <c r="O189" t="s">
        <v>570</v>
      </c>
      <c r="P189" t="s">
        <v>571</v>
      </c>
      <c r="Q189" t="s">
        <v>549</v>
      </c>
      <c r="R189" t="s">
        <v>545</v>
      </c>
      <c r="S189" t="s">
        <v>550</v>
      </c>
      <c r="T189" t="s">
        <v>150</v>
      </c>
      <c r="U189" t="s">
        <v>572</v>
      </c>
      <c r="V189" t="s">
        <v>1861</v>
      </c>
      <c r="W189" t="s">
        <v>1862</v>
      </c>
      <c r="X189" t="s">
        <v>1863</v>
      </c>
      <c r="Y189" s="33" t="str">
        <f t="shared" si="2"/>
        <v>3</v>
      </c>
      <c r="Z189" s="33" t="str">
        <f>IF(T189="","",IF(AND(T189&lt;&gt;'Tabelas auxiliares'!$B$240,T189&lt;&gt;'Tabelas auxiliares'!$B$241),"FOLHA DE PESSOAL",IF(Y189='Tabelas auxiliares'!$A$241,"CUSTEIO",IF(Y189='Tabelas auxiliares'!$A$240,"INVESTIMENTO","ERRO - VERIFICAR"))))</f>
        <v>CUSTEIO</v>
      </c>
      <c r="AA189">
        <v>856.02</v>
      </c>
      <c r="AB189" s="26"/>
      <c r="AC189">
        <v>856.02</v>
      </c>
      <c r="AG189" s="26"/>
    </row>
    <row r="190" spans="1:33" x14ac:dyDescent="0.25">
      <c r="A190" t="s">
        <v>538</v>
      </c>
      <c r="B190" s="54" t="s">
        <v>366</v>
      </c>
      <c r="C190" s="54" t="s">
        <v>537</v>
      </c>
      <c r="D190" t="s">
        <v>24</v>
      </c>
      <c r="E190" t="s">
        <v>105</v>
      </c>
      <c r="F190" s="33" t="str">
        <f>IFERROR(VLOOKUP(D190,'Tabelas auxiliares'!$A$3:$B$62,2,FALSE),"")</f>
        <v>ACI - SERVIÇOS GRÁFICOS * D.U.C</v>
      </c>
      <c r="G190" s="33" t="str">
        <f>IFERROR(VLOOKUP($B190,'Tabelas auxiliares'!$A$66:$C$103,2,FALSE),"")</f>
        <v>COMUNICAÇÃO E DIVULGAÇÃO INSTITUCIONAL</v>
      </c>
      <c r="H190" s="33" t="str">
        <f>IFERROR(VLOOKUP($B190,'Tabelas auxiliares'!$A$66:$C$103,3,FALSE),"")</f>
        <v>ASSESSORIA PARA DIVULGAÇÃO CIENTÍFICA/BANCO DE IMAGENS /CONFECÇÃO DE BANNERS E FAIXAS/MAILING, CLIPPING/MONITORAMENTO DE REDES SOCIAIS/ Serviço de mensagens automatizadas para aplicativos/SERVIÇOS GRÁFICOS - IMPRESSÃO OFFSET.</v>
      </c>
      <c r="I190" t="s">
        <v>1189</v>
      </c>
      <c r="J190" t="s">
        <v>1864</v>
      </c>
      <c r="K190" t="s">
        <v>1865</v>
      </c>
      <c r="L190" t="s">
        <v>1866</v>
      </c>
      <c r="M190" t="s">
        <v>1867</v>
      </c>
      <c r="N190" t="s">
        <v>569</v>
      </c>
      <c r="O190" t="s">
        <v>570</v>
      </c>
      <c r="P190" t="s">
        <v>571</v>
      </c>
      <c r="Q190" t="s">
        <v>549</v>
      </c>
      <c r="R190" t="s">
        <v>545</v>
      </c>
      <c r="S190" t="s">
        <v>550</v>
      </c>
      <c r="T190" t="s">
        <v>150</v>
      </c>
      <c r="U190" t="s">
        <v>572</v>
      </c>
      <c r="V190" t="s">
        <v>1868</v>
      </c>
      <c r="W190" t="s">
        <v>1869</v>
      </c>
      <c r="X190" t="s">
        <v>1870</v>
      </c>
      <c r="Y190" s="33" t="str">
        <f t="shared" si="2"/>
        <v>3</v>
      </c>
      <c r="Z190" s="33" t="str">
        <f>IF(T190="","",IF(AND(T190&lt;&gt;'Tabelas auxiliares'!$B$240,T190&lt;&gt;'Tabelas auxiliares'!$B$241),"FOLHA DE PESSOAL",IF(Y190='Tabelas auxiliares'!$A$241,"CUSTEIO",IF(Y190='Tabelas auxiliares'!$A$240,"INVESTIMENTO","ERRO - VERIFICAR"))))</f>
        <v>CUSTEIO</v>
      </c>
      <c r="AA190">
        <v>5941.25</v>
      </c>
      <c r="AB190" s="26"/>
      <c r="AC190">
        <v>5941.25</v>
      </c>
      <c r="AG190" s="26"/>
    </row>
    <row r="191" spans="1:33" x14ac:dyDescent="0.25">
      <c r="A191" t="s">
        <v>538</v>
      </c>
      <c r="B191" s="54" t="s">
        <v>1041</v>
      </c>
      <c r="C191" s="54" t="s">
        <v>537</v>
      </c>
      <c r="D191" t="s">
        <v>48</v>
      </c>
      <c r="E191" t="s">
        <v>105</v>
      </c>
      <c r="F191" s="33" t="str">
        <f>IFERROR(VLOOKUP(D191,'Tabelas auxiliares'!$A$3:$B$62,2,FALSE),"")</f>
        <v>PROEC - PRÓ-REITORIA DE EXTENSÃO E CULTURA</v>
      </c>
      <c r="G191" s="33" t="str">
        <f>IFERROR(VLOOKUP($B191,'Tabelas auxiliares'!$A$66:$C$103,2,FALSE),"")</f>
        <v/>
      </c>
      <c r="H191" s="33" t="str">
        <f>IFERROR(VLOOKUP($B191,'Tabelas auxiliares'!$A$66:$C$103,3,FALSE),"")</f>
        <v/>
      </c>
      <c r="I191" t="s">
        <v>1871</v>
      </c>
      <c r="J191" t="s">
        <v>1872</v>
      </c>
      <c r="K191" t="s">
        <v>1873</v>
      </c>
      <c r="L191" t="s">
        <v>1874</v>
      </c>
      <c r="M191" t="s">
        <v>1444</v>
      </c>
      <c r="N191" t="s">
        <v>569</v>
      </c>
      <c r="O191" t="s">
        <v>570</v>
      </c>
      <c r="P191" t="s">
        <v>571</v>
      </c>
      <c r="Q191" t="s">
        <v>549</v>
      </c>
      <c r="R191" t="s">
        <v>545</v>
      </c>
      <c r="S191" t="s">
        <v>550</v>
      </c>
      <c r="T191" t="s">
        <v>150</v>
      </c>
      <c r="U191" t="s">
        <v>572</v>
      </c>
      <c r="V191" t="s">
        <v>1839</v>
      </c>
      <c r="W191" t="s">
        <v>1840</v>
      </c>
      <c r="X191" t="s">
        <v>1875</v>
      </c>
      <c r="Y191" s="33" t="str">
        <f t="shared" si="2"/>
        <v>3</v>
      </c>
      <c r="Z191" s="33" t="str">
        <f>IF(T191="","",IF(AND(T191&lt;&gt;'Tabelas auxiliares'!$B$240,T191&lt;&gt;'Tabelas auxiliares'!$B$241),"FOLHA DE PESSOAL",IF(Y191='Tabelas auxiliares'!$A$241,"CUSTEIO",IF(Y191='Tabelas auxiliares'!$A$240,"INVESTIMENTO","ERRO - VERIFICAR"))))</f>
        <v>CUSTEIO</v>
      </c>
      <c r="AA191">
        <v>12497.65</v>
      </c>
      <c r="AB191" s="26"/>
      <c r="AC191">
        <v>12497.65</v>
      </c>
      <c r="AG191" s="26"/>
    </row>
    <row r="192" spans="1:33" x14ac:dyDescent="0.25">
      <c r="A192" t="s">
        <v>538</v>
      </c>
      <c r="B192" s="54" t="s">
        <v>223</v>
      </c>
      <c r="C192" s="54" t="s">
        <v>537</v>
      </c>
      <c r="D192" t="s">
        <v>28</v>
      </c>
      <c r="E192" t="s">
        <v>105</v>
      </c>
      <c r="F192" s="33" t="str">
        <f>IFERROR(VLOOKUP(D192,'Tabelas auxiliares'!$A$3:$B$62,2,FALSE),"")</f>
        <v>PU - PREFEITURA UNIVERSITÁRIA</v>
      </c>
      <c r="G192" s="33" t="str">
        <f>IFERROR(VLOOKUP($B192,'Tabelas auxiliares'!$A$66:$C$103,2,FALSE),"")</f>
        <v>EQUIPAMENTOS - ÁREAS COMUNS</v>
      </c>
      <c r="H192" s="33" t="str">
        <f>IFERROR(VLOOKUP($B192,'Tabelas auxiliares'!$A$66:$C$103,3,FALSE),"")</f>
        <v>MOBILIÁRIO / LINHA BRANCA / QUADROS DE AVISO / DISPLAYS / VENTILADORES / BEBEDOUROS / EQUIPAMENTO DE SOM / PROJETORES / CORTINAS E PERSIANAS/DRONER</v>
      </c>
      <c r="I192" t="s">
        <v>1876</v>
      </c>
      <c r="J192" t="s">
        <v>1877</v>
      </c>
      <c r="K192" t="s">
        <v>1878</v>
      </c>
      <c r="L192" t="s">
        <v>1879</v>
      </c>
      <c r="M192" t="s">
        <v>1880</v>
      </c>
      <c r="N192" t="s">
        <v>1308</v>
      </c>
      <c r="O192" t="s">
        <v>570</v>
      </c>
      <c r="P192" t="s">
        <v>1309</v>
      </c>
      <c r="Q192" t="s">
        <v>549</v>
      </c>
      <c r="R192" t="s">
        <v>545</v>
      </c>
      <c r="S192" t="s">
        <v>550</v>
      </c>
      <c r="T192" t="s">
        <v>150</v>
      </c>
      <c r="U192" t="s">
        <v>1310</v>
      </c>
      <c r="V192" t="s">
        <v>1881</v>
      </c>
      <c r="W192" t="s">
        <v>1882</v>
      </c>
      <c r="X192" t="s">
        <v>1883</v>
      </c>
      <c r="Y192" s="33" t="str">
        <f t="shared" si="2"/>
        <v>4</v>
      </c>
      <c r="Z192" s="33" t="str">
        <f>IF(T192="","",IF(AND(T192&lt;&gt;'Tabelas auxiliares'!$B$240,T192&lt;&gt;'Tabelas auxiliares'!$B$241),"FOLHA DE PESSOAL",IF(Y192='Tabelas auxiliares'!$A$241,"CUSTEIO",IF(Y192='Tabelas auxiliares'!$A$240,"INVESTIMENTO","ERRO - VERIFICAR"))))</f>
        <v>INVESTIMENTO</v>
      </c>
      <c r="AA192">
        <v>21090</v>
      </c>
      <c r="AB192" s="26"/>
      <c r="AC192">
        <v>21090</v>
      </c>
      <c r="AG192" s="26"/>
    </row>
    <row r="193" spans="1:33" x14ac:dyDescent="0.25">
      <c r="A193" t="s">
        <v>538</v>
      </c>
      <c r="B193" s="54" t="s">
        <v>223</v>
      </c>
      <c r="C193" s="54" t="s">
        <v>537</v>
      </c>
      <c r="D193" t="s">
        <v>28</v>
      </c>
      <c r="E193" t="s">
        <v>105</v>
      </c>
      <c r="F193" s="33" t="str">
        <f>IFERROR(VLOOKUP(D193,'Tabelas auxiliares'!$A$3:$B$62,2,FALSE),"")</f>
        <v>PU - PREFEITURA UNIVERSITÁRIA</v>
      </c>
      <c r="G193" s="33" t="str">
        <f>IFERROR(VLOOKUP($B193,'Tabelas auxiliares'!$A$66:$C$103,2,FALSE),"")</f>
        <v>EQUIPAMENTOS - ÁREAS COMUNS</v>
      </c>
      <c r="H193" s="33" t="str">
        <f>IFERROR(VLOOKUP($B193,'Tabelas auxiliares'!$A$66:$C$103,3,FALSE),"")</f>
        <v>MOBILIÁRIO / LINHA BRANCA / QUADROS DE AVISO / DISPLAYS / VENTILADORES / BEBEDOUROS / EQUIPAMENTO DE SOM / PROJETORES / CORTINAS E PERSIANAS/DRONER</v>
      </c>
      <c r="I193" t="s">
        <v>1080</v>
      </c>
      <c r="J193" t="s">
        <v>1884</v>
      </c>
      <c r="K193" t="s">
        <v>1885</v>
      </c>
      <c r="L193" t="s">
        <v>1886</v>
      </c>
      <c r="M193" t="s">
        <v>1887</v>
      </c>
      <c r="N193" t="s">
        <v>1308</v>
      </c>
      <c r="O193" t="s">
        <v>570</v>
      </c>
      <c r="P193" t="s">
        <v>1309</v>
      </c>
      <c r="Q193" t="s">
        <v>549</v>
      </c>
      <c r="R193" t="s">
        <v>545</v>
      </c>
      <c r="S193" t="s">
        <v>581</v>
      </c>
      <c r="T193" t="s">
        <v>150</v>
      </c>
      <c r="U193" t="s">
        <v>1310</v>
      </c>
      <c r="V193" t="s">
        <v>1888</v>
      </c>
      <c r="W193" t="s">
        <v>1889</v>
      </c>
      <c r="X193" t="s">
        <v>1890</v>
      </c>
      <c r="Y193" s="33" t="str">
        <f t="shared" si="2"/>
        <v>4</v>
      </c>
      <c r="Z193" s="33" t="str">
        <f>IF(T193="","",IF(AND(T193&lt;&gt;'Tabelas auxiliares'!$B$240,T193&lt;&gt;'Tabelas auxiliares'!$B$241),"FOLHA DE PESSOAL",IF(Y193='Tabelas auxiliares'!$A$241,"CUSTEIO",IF(Y193='Tabelas auxiliares'!$A$240,"INVESTIMENTO","ERRO - VERIFICAR"))))</f>
        <v>INVESTIMENTO</v>
      </c>
      <c r="AA193">
        <v>85400</v>
      </c>
      <c r="AB193" s="26"/>
      <c r="AC193">
        <v>85400</v>
      </c>
      <c r="AG193" s="26"/>
    </row>
    <row r="194" spans="1:33" x14ac:dyDescent="0.25">
      <c r="A194" t="s">
        <v>538</v>
      </c>
      <c r="B194" s="54" t="s">
        <v>223</v>
      </c>
      <c r="C194" s="54" t="s">
        <v>537</v>
      </c>
      <c r="D194" t="s">
        <v>28</v>
      </c>
      <c r="E194" t="s">
        <v>105</v>
      </c>
      <c r="F194" s="33" t="str">
        <f>IFERROR(VLOOKUP(D194,'Tabelas auxiliares'!$A$3:$B$62,2,FALSE),"")</f>
        <v>PU - PREFEITURA UNIVERSITÁRIA</v>
      </c>
      <c r="G194" s="33" t="str">
        <f>IFERROR(VLOOKUP($B194,'Tabelas auxiliares'!$A$66:$C$103,2,FALSE),"")</f>
        <v>EQUIPAMENTOS - ÁREAS COMUNS</v>
      </c>
      <c r="H194" s="33" t="str">
        <f>IFERROR(VLOOKUP($B194,'Tabelas auxiliares'!$A$66:$C$103,3,FALSE),"")</f>
        <v>MOBILIÁRIO / LINHA BRANCA / QUADROS DE AVISO / DISPLAYS / VENTILADORES / BEBEDOUROS / EQUIPAMENTO DE SOM / PROJETORES / CORTINAS E PERSIANAS/DRONER</v>
      </c>
      <c r="I194" t="s">
        <v>1080</v>
      </c>
      <c r="J194" t="s">
        <v>1884</v>
      </c>
      <c r="K194" t="s">
        <v>1891</v>
      </c>
      <c r="L194" t="s">
        <v>1886</v>
      </c>
      <c r="M194" t="s">
        <v>1892</v>
      </c>
      <c r="N194" t="s">
        <v>1308</v>
      </c>
      <c r="O194" t="s">
        <v>570</v>
      </c>
      <c r="P194" t="s">
        <v>1309</v>
      </c>
      <c r="Q194" t="s">
        <v>549</v>
      </c>
      <c r="R194" t="s">
        <v>545</v>
      </c>
      <c r="S194" t="s">
        <v>581</v>
      </c>
      <c r="T194" t="s">
        <v>150</v>
      </c>
      <c r="U194" t="s">
        <v>1310</v>
      </c>
      <c r="V194" t="s">
        <v>1888</v>
      </c>
      <c r="W194" t="s">
        <v>1889</v>
      </c>
      <c r="X194" t="s">
        <v>1893</v>
      </c>
      <c r="Y194" s="33" t="str">
        <f t="shared" si="2"/>
        <v>4</v>
      </c>
      <c r="Z194" s="33" t="str">
        <f>IF(T194="","",IF(AND(T194&lt;&gt;'Tabelas auxiliares'!$B$240,T194&lt;&gt;'Tabelas auxiliares'!$B$241),"FOLHA DE PESSOAL",IF(Y194='Tabelas auxiliares'!$A$241,"CUSTEIO",IF(Y194='Tabelas auxiliares'!$A$240,"INVESTIMENTO","ERRO - VERIFICAR"))))</f>
        <v>INVESTIMENTO</v>
      </c>
      <c r="AA194" s="26">
        <v>100800</v>
      </c>
      <c r="AB194" s="26"/>
      <c r="AC194" s="26">
        <v>100800</v>
      </c>
      <c r="AG194" s="26"/>
    </row>
    <row r="195" spans="1:33" x14ac:dyDescent="0.25">
      <c r="A195" t="s">
        <v>538</v>
      </c>
      <c r="B195" s="54" t="s">
        <v>223</v>
      </c>
      <c r="C195" s="54" t="s">
        <v>537</v>
      </c>
      <c r="D195" t="s">
        <v>28</v>
      </c>
      <c r="E195" t="s">
        <v>105</v>
      </c>
      <c r="F195" s="33" t="str">
        <f>IFERROR(VLOOKUP(D195,'Tabelas auxiliares'!$A$3:$B$62,2,FALSE),"")</f>
        <v>PU - PREFEITURA UNIVERSITÁRIA</v>
      </c>
      <c r="G195" s="33" t="str">
        <f>IFERROR(VLOOKUP($B195,'Tabelas auxiliares'!$A$66:$C$103,2,FALSE),"")</f>
        <v>EQUIPAMENTOS - ÁREAS COMUNS</v>
      </c>
      <c r="H195" s="33" t="str">
        <f>IFERROR(VLOOKUP($B195,'Tabelas auxiliares'!$A$66:$C$103,3,FALSE),"")</f>
        <v>MOBILIÁRIO / LINHA BRANCA / QUADROS DE AVISO / DISPLAYS / VENTILADORES / BEBEDOUROS / EQUIPAMENTO DE SOM / PROJETORES / CORTINAS E PERSIANAS/DRONER</v>
      </c>
      <c r="I195" t="s">
        <v>1080</v>
      </c>
      <c r="J195" t="s">
        <v>1884</v>
      </c>
      <c r="K195" t="s">
        <v>1894</v>
      </c>
      <c r="L195" t="s">
        <v>1886</v>
      </c>
      <c r="M195" t="s">
        <v>1892</v>
      </c>
      <c r="N195" t="s">
        <v>1308</v>
      </c>
      <c r="O195" t="s">
        <v>570</v>
      </c>
      <c r="P195" t="s">
        <v>1309</v>
      </c>
      <c r="Q195" t="s">
        <v>549</v>
      </c>
      <c r="R195" t="s">
        <v>545</v>
      </c>
      <c r="S195" t="s">
        <v>550</v>
      </c>
      <c r="T195" t="s">
        <v>150</v>
      </c>
      <c r="U195" t="s">
        <v>1310</v>
      </c>
      <c r="V195" t="s">
        <v>1888</v>
      </c>
      <c r="W195" t="s">
        <v>1889</v>
      </c>
      <c r="X195" t="s">
        <v>1895</v>
      </c>
      <c r="Y195" s="33" t="str">
        <f t="shared" si="2"/>
        <v>4</v>
      </c>
      <c r="Z195" s="33" t="str">
        <f>IF(T195="","",IF(AND(T195&lt;&gt;'Tabelas auxiliares'!$B$240,T195&lt;&gt;'Tabelas auxiliares'!$B$241),"FOLHA DE PESSOAL",IF(Y195='Tabelas auxiliares'!$A$241,"CUSTEIO",IF(Y195='Tabelas auxiliares'!$A$240,"INVESTIMENTO","ERRO - VERIFICAR"))))</f>
        <v>INVESTIMENTO</v>
      </c>
      <c r="AA195" s="26">
        <v>7200</v>
      </c>
      <c r="AB195" s="26"/>
      <c r="AC195" s="26">
        <v>7200</v>
      </c>
      <c r="AG195" s="26"/>
    </row>
    <row r="196" spans="1:33" x14ac:dyDescent="0.25">
      <c r="A196" t="s">
        <v>538</v>
      </c>
      <c r="B196" s="54" t="s">
        <v>223</v>
      </c>
      <c r="C196" s="54" t="s">
        <v>537</v>
      </c>
      <c r="D196" t="s">
        <v>28</v>
      </c>
      <c r="E196" t="s">
        <v>105</v>
      </c>
      <c r="F196" s="33" t="str">
        <f>IFERROR(VLOOKUP(D196,'Tabelas auxiliares'!$A$3:$B$62,2,FALSE),"")</f>
        <v>PU - PREFEITURA UNIVERSITÁRIA</v>
      </c>
      <c r="G196" s="33" t="str">
        <f>IFERROR(VLOOKUP($B196,'Tabelas auxiliares'!$A$66:$C$103,2,FALSE),"")</f>
        <v>EQUIPAMENTOS - ÁREAS COMUNS</v>
      </c>
      <c r="H196" s="33" t="str">
        <f>IFERROR(VLOOKUP($B196,'Tabelas auxiliares'!$A$66:$C$103,3,FALSE),"")</f>
        <v>MOBILIÁRIO / LINHA BRANCA / QUADROS DE AVISO / DISPLAYS / VENTILADORES / BEBEDOUROS / EQUIPAMENTO DE SOM / PROJETORES / CORTINAS E PERSIANAS/DRONER</v>
      </c>
      <c r="I196" t="s">
        <v>1069</v>
      </c>
      <c r="J196" t="s">
        <v>1896</v>
      </c>
      <c r="K196" t="s">
        <v>1897</v>
      </c>
      <c r="L196" t="s">
        <v>1898</v>
      </c>
      <c r="M196" t="s">
        <v>1899</v>
      </c>
      <c r="N196" t="s">
        <v>1308</v>
      </c>
      <c r="O196" t="s">
        <v>570</v>
      </c>
      <c r="P196" t="s">
        <v>1309</v>
      </c>
      <c r="Q196" t="s">
        <v>549</v>
      </c>
      <c r="R196" t="s">
        <v>545</v>
      </c>
      <c r="S196" t="s">
        <v>550</v>
      </c>
      <c r="T196" t="s">
        <v>150</v>
      </c>
      <c r="U196" t="s">
        <v>1310</v>
      </c>
      <c r="V196" t="s">
        <v>1900</v>
      </c>
      <c r="W196" t="s">
        <v>1901</v>
      </c>
      <c r="X196" t="s">
        <v>1902</v>
      </c>
      <c r="Y196" s="33" t="str">
        <f t="shared" ref="Y196:Y259" si="3">LEFT(V196,1)</f>
        <v>4</v>
      </c>
      <c r="Z196" s="33" t="str">
        <f>IF(T196="","",IF(AND(T196&lt;&gt;'Tabelas auxiliares'!$B$240,T196&lt;&gt;'Tabelas auxiliares'!$B$241),"FOLHA DE PESSOAL",IF(Y196='Tabelas auxiliares'!$A$241,"CUSTEIO",IF(Y196='Tabelas auxiliares'!$A$240,"INVESTIMENTO","ERRO - VERIFICAR"))))</f>
        <v>INVESTIMENTO</v>
      </c>
      <c r="AA196" s="26">
        <v>427000</v>
      </c>
      <c r="AB196" s="26"/>
      <c r="AC196" s="26">
        <v>427000</v>
      </c>
      <c r="AG196" s="26"/>
    </row>
    <row r="197" spans="1:33" x14ac:dyDescent="0.25">
      <c r="A197" t="s">
        <v>538</v>
      </c>
      <c r="B197" s="54" t="s">
        <v>223</v>
      </c>
      <c r="C197" s="54" t="s">
        <v>537</v>
      </c>
      <c r="D197" t="s">
        <v>136</v>
      </c>
      <c r="E197" t="s">
        <v>105</v>
      </c>
      <c r="F197" s="33" t="str">
        <f>IFERROR(VLOOKUP(D197,'Tabelas auxiliares'!$A$3:$B$62,2,FALSE),"")</f>
        <v>PU - MOBILIÁRIOS * D.U.C</v>
      </c>
      <c r="G197" s="33" t="str">
        <f>IFERROR(VLOOKUP($B197,'Tabelas auxiliares'!$A$66:$C$103,2,FALSE),"")</f>
        <v>EQUIPAMENTOS - ÁREAS COMUNS</v>
      </c>
      <c r="H197" s="33" t="str">
        <f>IFERROR(VLOOKUP($B197,'Tabelas auxiliares'!$A$66:$C$103,3,FALSE),"")</f>
        <v>MOBILIÁRIO / LINHA BRANCA / QUADROS DE AVISO / DISPLAYS / VENTILADORES / BEBEDOUROS / EQUIPAMENTO DE SOM / PROJETORES / CORTINAS E PERSIANAS/DRONER</v>
      </c>
      <c r="I197" t="s">
        <v>1298</v>
      </c>
      <c r="J197" t="s">
        <v>1903</v>
      </c>
      <c r="K197" t="s">
        <v>1904</v>
      </c>
      <c r="L197" t="s">
        <v>1905</v>
      </c>
      <c r="M197" t="s">
        <v>1906</v>
      </c>
      <c r="N197" t="s">
        <v>1308</v>
      </c>
      <c r="O197" t="s">
        <v>570</v>
      </c>
      <c r="P197" t="s">
        <v>1309</v>
      </c>
      <c r="Q197" t="s">
        <v>549</v>
      </c>
      <c r="R197" t="s">
        <v>545</v>
      </c>
      <c r="S197" t="s">
        <v>581</v>
      </c>
      <c r="T197" t="s">
        <v>150</v>
      </c>
      <c r="U197" t="s">
        <v>1310</v>
      </c>
      <c r="V197" t="s">
        <v>1888</v>
      </c>
      <c r="W197" t="s">
        <v>1889</v>
      </c>
      <c r="X197" t="s">
        <v>1907</v>
      </c>
      <c r="Y197" s="33" t="str">
        <f t="shared" si="3"/>
        <v>4</v>
      </c>
      <c r="Z197" s="33" t="str">
        <f>IF(T197="","",IF(AND(T197&lt;&gt;'Tabelas auxiliares'!$B$240,T197&lt;&gt;'Tabelas auxiliares'!$B$241),"FOLHA DE PESSOAL",IF(Y197='Tabelas auxiliares'!$A$241,"CUSTEIO",IF(Y197='Tabelas auxiliares'!$A$240,"INVESTIMENTO","ERRO - VERIFICAR"))))</f>
        <v>INVESTIMENTO</v>
      </c>
      <c r="AA197">
        <v>52160</v>
      </c>
      <c r="AB197" s="26"/>
      <c r="AC197">
        <v>52160</v>
      </c>
      <c r="AG197" s="26"/>
    </row>
    <row r="198" spans="1:33" x14ac:dyDescent="0.25">
      <c r="A198" t="s">
        <v>538</v>
      </c>
      <c r="B198" s="54" t="s">
        <v>223</v>
      </c>
      <c r="C198" s="54" t="s">
        <v>537</v>
      </c>
      <c r="D198" t="s">
        <v>136</v>
      </c>
      <c r="E198" t="s">
        <v>105</v>
      </c>
      <c r="F198" s="33" t="str">
        <f>IFERROR(VLOOKUP(D198,'Tabelas auxiliares'!$A$3:$B$62,2,FALSE),"")</f>
        <v>PU - MOBILIÁRIOS * D.U.C</v>
      </c>
      <c r="G198" s="33" t="str">
        <f>IFERROR(VLOOKUP($B198,'Tabelas auxiliares'!$A$66:$C$103,2,FALSE),"")</f>
        <v>EQUIPAMENTOS - ÁREAS COMUNS</v>
      </c>
      <c r="H198" s="33" t="str">
        <f>IFERROR(VLOOKUP($B198,'Tabelas auxiliares'!$A$66:$C$103,3,FALSE),"")</f>
        <v>MOBILIÁRIO / LINHA BRANCA / QUADROS DE AVISO / DISPLAYS / VENTILADORES / BEBEDOUROS / EQUIPAMENTO DE SOM / PROJETORES / CORTINAS E PERSIANAS/DRONER</v>
      </c>
      <c r="I198" t="s">
        <v>1298</v>
      </c>
      <c r="J198" t="s">
        <v>1903</v>
      </c>
      <c r="K198" t="s">
        <v>1908</v>
      </c>
      <c r="L198" t="s">
        <v>1905</v>
      </c>
      <c r="M198" t="s">
        <v>1909</v>
      </c>
      <c r="N198" t="s">
        <v>1308</v>
      </c>
      <c r="O198" t="s">
        <v>570</v>
      </c>
      <c r="P198" t="s">
        <v>1309</v>
      </c>
      <c r="Q198" t="s">
        <v>549</v>
      </c>
      <c r="R198" t="s">
        <v>545</v>
      </c>
      <c r="S198" t="s">
        <v>550</v>
      </c>
      <c r="T198" t="s">
        <v>150</v>
      </c>
      <c r="U198" t="s">
        <v>1310</v>
      </c>
      <c r="V198" t="s">
        <v>1881</v>
      </c>
      <c r="W198" t="s">
        <v>1882</v>
      </c>
      <c r="X198" t="s">
        <v>1910</v>
      </c>
      <c r="Y198" s="33" t="str">
        <f t="shared" si="3"/>
        <v>4</v>
      </c>
      <c r="Z198" s="33" t="str">
        <f>IF(T198="","",IF(AND(T198&lt;&gt;'Tabelas auxiliares'!$B$240,T198&lt;&gt;'Tabelas auxiliares'!$B$241),"FOLHA DE PESSOAL",IF(Y198='Tabelas auxiliares'!$A$241,"CUSTEIO",IF(Y198='Tabelas auxiliares'!$A$240,"INVESTIMENTO","ERRO - VERIFICAR"))))</f>
        <v>INVESTIMENTO</v>
      </c>
      <c r="AA198" s="26">
        <v>4500</v>
      </c>
      <c r="AB198" s="26"/>
      <c r="AC198" s="26">
        <v>4500</v>
      </c>
      <c r="AG198" s="26"/>
    </row>
    <row r="199" spans="1:33" x14ac:dyDescent="0.25">
      <c r="A199" t="s">
        <v>538</v>
      </c>
      <c r="B199" s="54" t="s">
        <v>223</v>
      </c>
      <c r="C199" s="54" t="s">
        <v>537</v>
      </c>
      <c r="D199" t="s">
        <v>38</v>
      </c>
      <c r="E199" t="s">
        <v>105</v>
      </c>
      <c r="F199" s="33" t="str">
        <f>IFERROR(VLOOKUP(D199,'Tabelas auxiliares'!$A$3:$B$62,2,FALSE),"")</f>
        <v>CMCC - CENTRO DE MATEMÁTICA, COMPUTAÇÃO E COGNIÇÃO</v>
      </c>
      <c r="G199" s="33" t="str">
        <f>IFERROR(VLOOKUP($B199,'Tabelas auxiliares'!$A$66:$C$103,2,FALSE),"")</f>
        <v>EQUIPAMENTOS - ÁREAS COMUNS</v>
      </c>
      <c r="H199" s="33" t="str">
        <f>IFERROR(VLOOKUP($B199,'Tabelas auxiliares'!$A$66:$C$103,3,FALSE),"")</f>
        <v>MOBILIÁRIO / LINHA BRANCA / QUADROS DE AVISO / DISPLAYS / VENTILADORES / BEBEDOUROS / EQUIPAMENTO DE SOM / PROJETORES / CORTINAS E PERSIANAS/DRONER</v>
      </c>
      <c r="I199" t="s">
        <v>1693</v>
      </c>
      <c r="J199" t="s">
        <v>1911</v>
      </c>
      <c r="K199" t="s">
        <v>1912</v>
      </c>
      <c r="L199" t="s">
        <v>1913</v>
      </c>
      <c r="M199" t="s">
        <v>1914</v>
      </c>
      <c r="N199" t="s">
        <v>1308</v>
      </c>
      <c r="O199" t="s">
        <v>570</v>
      </c>
      <c r="P199" t="s">
        <v>1309</v>
      </c>
      <c r="Q199" t="s">
        <v>549</v>
      </c>
      <c r="R199" t="s">
        <v>545</v>
      </c>
      <c r="S199" t="s">
        <v>550</v>
      </c>
      <c r="T199" t="s">
        <v>150</v>
      </c>
      <c r="U199" t="s">
        <v>1310</v>
      </c>
      <c r="V199" t="s">
        <v>1319</v>
      </c>
      <c r="W199" t="s">
        <v>1320</v>
      </c>
      <c r="X199" t="s">
        <v>1915</v>
      </c>
      <c r="Y199" s="33" t="str">
        <f t="shared" si="3"/>
        <v>4</v>
      </c>
      <c r="Z199" s="33" t="str">
        <f>IF(T199="","",IF(AND(T199&lt;&gt;'Tabelas auxiliares'!$B$240,T199&lt;&gt;'Tabelas auxiliares'!$B$241),"FOLHA DE PESSOAL",IF(Y199='Tabelas auxiliares'!$A$241,"CUSTEIO",IF(Y199='Tabelas auxiliares'!$A$240,"INVESTIMENTO","ERRO - VERIFICAR"))))</f>
        <v>INVESTIMENTO</v>
      </c>
      <c r="AA199">
        <v>9951.99</v>
      </c>
      <c r="AB199" s="26"/>
      <c r="AC199">
        <v>9951.99</v>
      </c>
      <c r="AG199" s="26"/>
    </row>
    <row r="200" spans="1:33" x14ac:dyDescent="0.25">
      <c r="A200" t="s">
        <v>538</v>
      </c>
      <c r="B200" s="54" t="s">
        <v>223</v>
      </c>
      <c r="C200" s="54" t="s">
        <v>1042</v>
      </c>
      <c r="D200" t="s">
        <v>164</v>
      </c>
      <c r="E200" t="s">
        <v>105</v>
      </c>
      <c r="F200" s="33" t="str">
        <f>IFERROR(VLOOKUP(D200,'Tabelas auxiliares'!$A$3:$B$62,2,FALSE),"")</f>
        <v>SPO - OBRAS SANTO ANDRÉ</v>
      </c>
      <c r="G200" s="33" t="str">
        <f>IFERROR(VLOOKUP($B200,'Tabelas auxiliares'!$A$66:$C$103,2,FALSE),"")</f>
        <v>EQUIPAMENTOS - ÁREAS COMUNS</v>
      </c>
      <c r="H200" s="33" t="str">
        <f>IFERROR(VLOOKUP($B200,'Tabelas auxiliares'!$A$66:$C$103,3,FALSE),"")</f>
        <v>MOBILIÁRIO / LINHA BRANCA / QUADROS DE AVISO / DISPLAYS / VENTILADORES / BEBEDOUROS / EQUIPAMENTO DE SOM / PROJETORES / CORTINAS E PERSIANAS/DRONER</v>
      </c>
      <c r="I200" t="s">
        <v>1069</v>
      </c>
      <c r="J200" t="s">
        <v>1916</v>
      </c>
      <c r="K200" t="s">
        <v>1917</v>
      </c>
      <c r="L200" t="s">
        <v>1918</v>
      </c>
      <c r="M200" t="s">
        <v>1919</v>
      </c>
      <c r="N200" t="s">
        <v>1060</v>
      </c>
      <c r="O200" t="s">
        <v>570</v>
      </c>
      <c r="P200" t="s">
        <v>1061</v>
      </c>
      <c r="Q200" t="s">
        <v>549</v>
      </c>
      <c r="R200" t="s">
        <v>545</v>
      </c>
      <c r="S200" t="s">
        <v>550</v>
      </c>
      <c r="T200" t="s">
        <v>150</v>
      </c>
      <c r="U200" t="s">
        <v>1062</v>
      </c>
      <c r="V200" t="s">
        <v>1900</v>
      </c>
      <c r="W200" t="s">
        <v>1901</v>
      </c>
      <c r="X200" t="s">
        <v>1920</v>
      </c>
      <c r="Y200" s="33" t="str">
        <f t="shared" si="3"/>
        <v>4</v>
      </c>
      <c r="Z200" s="33" t="str">
        <f>IF(T200="","",IF(AND(T200&lt;&gt;'Tabelas auxiliares'!$B$240,T200&lt;&gt;'Tabelas auxiliares'!$B$241),"FOLHA DE PESSOAL",IF(Y200='Tabelas auxiliares'!$A$241,"CUSTEIO",IF(Y200='Tabelas auxiliares'!$A$240,"INVESTIMENTO","ERRO - VERIFICAR"))))</f>
        <v>INVESTIMENTO</v>
      </c>
      <c r="AA200">
        <v>194931.93</v>
      </c>
      <c r="AB200" s="26"/>
      <c r="AC200">
        <v>194931.93</v>
      </c>
      <c r="AG200" s="26"/>
    </row>
    <row r="201" spans="1:33" x14ac:dyDescent="0.25">
      <c r="A201" t="s">
        <v>538</v>
      </c>
      <c r="B201" s="54" t="s">
        <v>225</v>
      </c>
      <c r="C201" s="54" t="s">
        <v>537</v>
      </c>
      <c r="D201" t="s">
        <v>8</v>
      </c>
      <c r="E201" t="s">
        <v>105</v>
      </c>
      <c r="F201" s="33" t="str">
        <f>IFERROR(VLOOKUP(D201,'Tabelas auxiliares'!$A$3:$B$62,2,FALSE),"")</f>
        <v>PROPES - PRÓ-REITORIA DE PESQUISA / CEM</v>
      </c>
      <c r="G201" s="33" t="str">
        <f>IFERROR(VLOOKUP($B201,'Tabelas auxiliares'!$A$66:$C$103,2,FALSE),"")</f>
        <v>EQUIPAMENTOS LABORATÓRIOS</v>
      </c>
      <c r="H201" s="33" t="str">
        <f>IFERROR(VLOOKUP($B201,'Tabelas auxiliares'!$A$66:$C$103,3,FALSE),"")</f>
        <v>AQUISICAO POR IMPORTACAO / EQUIPAMENTOS NOVOS / MANUTENÇÃO DE EQUIPAMENTOS LABORATORIAIS</v>
      </c>
      <c r="I201" t="s">
        <v>1921</v>
      </c>
      <c r="J201" t="s">
        <v>1922</v>
      </c>
      <c r="K201" t="s">
        <v>1923</v>
      </c>
      <c r="L201" t="s">
        <v>1924</v>
      </c>
      <c r="M201" t="s">
        <v>1925</v>
      </c>
      <c r="N201" t="s">
        <v>1308</v>
      </c>
      <c r="O201" t="s">
        <v>570</v>
      </c>
      <c r="P201" t="s">
        <v>1309</v>
      </c>
      <c r="Q201" t="s">
        <v>549</v>
      </c>
      <c r="R201" t="s">
        <v>545</v>
      </c>
      <c r="S201" t="s">
        <v>581</v>
      </c>
      <c r="T201" t="s">
        <v>150</v>
      </c>
      <c r="U201" t="s">
        <v>1310</v>
      </c>
      <c r="V201" t="s">
        <v>582</v>
      </c>
      <c r="W201" t="s">
        <v>583</v>
      </c>
      <c r="X201" t="s">
        <v>1926</v>
      </c>
      <c r="Y201" s="33" t="str">
        <f t="shared" si="3"/>
        <v>4</v>
      </c>
      <c r="Z201" s="33" t="str">
        <f>IF(T201="","",IF(AND(T201&lt;&gt;'Tabelas auxiliares'!$B$240,T201&lt;&gt;'Tabelas auxiliares'!$B$241),"FOLHA DE PESSOAL",IF(Y201='Tabelas auxiliares'!$A$241,"CUSTEIO",IF(Y201='Tabelas auxiliares'!$A$240,"INVESTIMENTO","ERRO - VERIFICAR"))))</f>
        <v>INVESTIMENTO</v>
      </c>
      <c r="AA201">
        <v>648.21</v>
      </c>
      <c r="AB201" s="26"/>
      <c r="AE201">
        <v>648.21</v>
      </c>
      <c r="AG201" s="26"/>
    </row>
    <row r="202" spans="1:33" x14ac:dyDescent="0.25">
      <c r="A202" t="s">
        <v>538</v>
      </c>
      <c r="B202" s="54" t="s">
        <v>225</v>
      </c>
      <c r="C202" s="54" t="s">
        <v>537</v>
      </c>
      <c r="D202" t="s">
        <v>8</v>
      </c>
      <c r="E202" t="s">
        <v>105</v>
      </c>
      <c r="F202" s="33" t="str">
        <f>IFERROR(VLOOKUP(D202,'Tabelas auxiliares'!$A$3:$B$62,2,FALSE),"")</f>
        <v>PROPES - PRÓ-REITORIA DE PESQUISA / CEM</v>
      </c>
      <c r="G202" s="33" t="str">
        <f>IFERROR(VLOOKUP($B202,'Tabelas auxiliares'!$A$66:$C$103,2,FALSE),"")</f>
        <v>EQUIPAMENTOS LABORATÓRIOS</v>
      </c>
      <c r="H202" s="33" t="str">
        <f>IFERROR(VLOOKUP($B202,'Tabelas auxiliares'!$A$66:$C$103,3,FALSE),"")</f>
        <v>AQUISICAO POR IMPORTACAO / EQUIPAMENTOS NOVOS / MANUTENÇÃO DE EQUIPAMENTOS LABORATORIAIS</v>
      </c>
      <c r="I202" t="s">
        <v>1927</v>
      </c>
      <c r="J202" t="s">
        <v>1928</v>
      </c>
      <c r="K202" t="s">
        <v>1929</v>
      </c>
      <c r="L202" t="s">
        <v>1930</v>
      </c>
      <c r="M202" t="s">
        <v>1931</v>
      </c>
      <c r="N202" t="s">
        <v>1308</v>
      </c>
      <c r="O202" t="s">
        <v>570</v>
      </c>
      <c r="P202" t="s">
        <v>1309</v>
      </c>
      <c r="Q202" t="s">
        <v>549</v>
      </c>
      <c r="R202" t="s">
        <v>545</v>
      </c>
      <c r="S202" t="s">
        <v>581</v>
      </c>
      <c r="T202" t="s">
        <v>150</v>
      </c>
      <c r="U202" t="s">
        <v>1310</v>
      </c>
      <c r="V202" t="s">
        <v>582</v>
      </c>
      <c r="W202" t="s">
        <v>583</v>
      </c>
      <c r="X202" t="s">
        <v>1932</v>
      </c>
      <c r="Y202" s="33" t="str">
        <f t="shared" si="3"/>
        <v>4</v>
      </c>
      <c r="Z202" s="33" t="str">
        <f>IF(T202="","",IF(AND(T202&lt;&gt;'Tabelas auxiliares'!$B$240,T202&lt;&gt;'Tabelas auxiliares'!$B$241),"FOLHA DE PESSOAL",IF(Y202='Tabelas auxiliares'!$A$241,"CUSTEIO",IF(Y202='Tabelas auxiliares'!$A$240,"INVESTIMENTO","ERRO - VERIFICAR"))))</f>
        <v>INVESTIMENTO</v>
      </c>
      <c r="AA202" s="26">
        <v>9274.8700000000008</v>
      </c>
      <c r="AB202" s="26"/>
      <c r="AC202" s="26">
        <v>9274.8700000000008</v>
      </c>
      <c r="AG202" s="26"/>
    </row>
    <row r="203" spans="1:33" x14ac:dyDescent="0.25">
      <c r="A203" t="s">
        <v>538</v>
      </c>
      <c r="B203" s="54" t="s">
        <v>225</v>
      </c>
      <c r="C203" s="54" t="s">
        <v>537</v>
      </c>
      <c r="D203" t="s">
        <v>28</v>
      </c>
      <c r="E203" t="s">
        <v>105</v>
      </c>
      <c r="F203" s="33" t="str">
        <f>IFERROR(VLOOKUP(D203,'Tabelas auxiliares'!$A$3:$B$62,2,FALSE),"")</f>
        <v>PU - PREFEITURA UNIVERSITÁRIA</v>
      </c>
      <c r="G203" s="33" t="str">
        <f>IFERROR(VLOOKUP($B203,'Tabelas auxiliares'!$A$66:$C$103,2,FALSE),"")</f>
        <v>EQUIPAMENTOS LABORATÓRIOS</v>
      </c>
      <c r="H203" s="33" t="str">
        <f>IFERROR(VLOOKUP($B203,'Tabelas auxiliares'!$A$66:$C$103,3,FALSE),"")</f>
        <v>AQUISICAO POR IMPORTACAO / EQUIPAMENTOS NOVOS / MANUTENÇÃO DE EQUIPAMENTOS LABORATORIAIS</v>
      </c>
      <c r="I203" t="s">
        <v>1194</v>
      </c>
      <c r="J203" t="s">
        <v>1933</v>
      </c>
      <c r="K203" t="s">
        <v>1934</v>
      </c>
      <c r="L203" t="s">
        <v>1935</v>
      </c>
      <c r="M203" t="s">
        <v>1936</v>
      </c>
      <c r="N203" t="s">
        <v>569</v>
      </c>
      <c r="O203" t="s">
        <v>570</v>
      </c>
      <c r="P203" t="s">
        <v>571</v>
      </c>
      <c r="Q203" t="s">
        <v>549</v>
      </c>
      <c r="R203" t="s">
        <v>545</v>
      </c>
      <c r="S203" t="s">
        <v>1937</v>
      </c>
      <c r="T203" t="s">
        <v>150</v>
      </c>
      <c r="U203" t="s">
        <v>572</v>
      </c>
      <c r="V203" t="s">
        <v>1888</v>
      </c>
      <c r="W203" t="s">
        <v>1889</v>
      </c>
      <c r="X203" t="s">
        <v>1938</v>
      </c>
      <c r="Y203" s="33" t="str">
        <f t="shared" si="3"/>
        <v>4</v>
      </c>
      <c r="Z203" s="33" t="str">
        <f>IF(T203="","",IF(AND(T203&lt;&gt;'Tabelas auxiliares'!$B$240,T203&lt;&gt;'Tabelas auxiliares'!$B$241),"FOLHA DE PESSOAL",IF(Y203='Tabelas auxiliares'!$A$241,"CUSTEIO",IF(Y203='Tabelas auxiliares'!$A$240,"INVESTIMENTO","ERRO - VERIFICAR"))))</f>
        <v>INVESTIMENTO</v>
      </c>
      <c r="AA203" s="26">
        <v>44000</v>
      </c>
      <c r="AB203" s="26"/>
      <c r="AC203" s="26">
        <v>44000</v>
      </c>
      <c r="AG203" s="26"/>
    </row>
    <row r="204" spans="1:33" x14ac:dyDescent="0.25">
      <c r="A204" t="s">
        <v>538</v>
      </c>
      <c r="B204" s="54" t="s">
        <v>225</v>
      </c>
      <c r="C204" s="54" t="s">
        <v>537</v>
      </c>
      <c r="D204" t="s">
        <v>28</v>
      </c>
      <c r="E204" t="s">
        <v>105</v>
      </c>
      <c r="F204" s="33" t="str">
        <f>IFERROR(VLOOKUP(D204,'Tabelas auxiliares'!$A$3:$B$62,2,FALSE),"")</f>
        <v>PU - PREFEITURA UNIVERSITÁRIA</v>
      </c>
      <c r="G204" s="33" t="str">
        <f>IFERROR(VLOOKUP($B204,'Tabelas auxiliares'!$A$66:$C$103,2,FALSE),"")</f>
        <v>EQUIPAMENTOS LABORATÓRIOS</v>
      </c>
      <c r="H204" s="33" t="str">
        <f>IFERROR(VLOOKUP($B204,'Tabelas auxiliares'!$A$66:$C$103,3,FALSE),"")</f>
        <v>AQUISICAO POR IMPORTACAO / EQUIPAMENTOS NOVOS / MANUTENÇÃO DE EQUIPAMENTOS LABORATORIAIS</v>
      </c>
      <c r="I204" t="s">
        <v>1194</v>
      </c>
      <c r="J204" t="s">
        <v>1933</v>
      </c>
      <c r="K204" t="s">
        <v>1939</v>
      </c>
      <c r="L204" t="s">
        <v>1935</v>
      </c>
      <c r="M204" t="s">
        <v>1940</v>
      </c>
      <c r="N204" t="s">
        <v>1308</v>
      </c>
      <c r="O204" t="s">
        <v>570</v>
      </c>
      <c r="P204" t="s">
        <v>1309</v>
      </c>
      <c r="Q204" t="s">
        <v>549</v>
      </c>
      <c r="R204" t="s">
        <v>545</v>
      </c>
      <c r="S204" t="s">
        <v>581</v>
      </c>
      <c r="T204" t="s">
        <v>150</v>
      </c>
      <c r="U204" t="s">
        <v>1310</v>
      </c>
      <c r="V204" t="s">
        <v>1888</v>
      </c>
      <c r="W204" t="s">
        <v>1889</v>
      </c>
      <c r="X204" t="s">
        <v>1941</v>
      </c>
      <c r="Y204" s="33" t="str">
        <f t="shared" si="3"/>
        <v>4</v>
      </c>
      <c r="Z204" s="33" t="str">
        <f>IF(T204="","",IF(AND(T204&lt;&gt;'Tabelas auxiliares'!$B$240,T204&lt;&gt;'Tabelas auxiliares'!$B$241),"FOLHA DE PESSOAL",IF(Y204='Tabelas auxiliares'!$A$241,"CUSTEIO",IF(Y204='Tabelas auxiliares'!$A$240,"INVESTIMENTO","ERRO - VERIFICAR"))))</f>
        <v>INVESTIMENTO</v>
      </c>
      <c r="AA204" s="26">
        <v>4101.99</v>
      </c>
      <c r="AB204" s="26"/>
      <c r="AC204" s="26">
        <v>4101.99</v>
      </c>
      <c r="AG204" s="26"/>
    </row>
    <row r="205" spans="1:33" x14ac:dyDescent="0.25">
      <c r="A205" t="s">
        <v>538</v>
      </c>
      <c r="B205" s="54" t="s">
        <v>225</v>
      </c>
      <c r="C205" s="54" t="s">
        <v>537</v>
      </c>
      <c r="D205" t="s">
        <v>28</v>
      </c>
      <c r="E205" t="s">
        <v>105</v>
      </c>
      <c r="F205" s="33" t="str">
        <f>IFERROR(VLOOKUP(D205,'Tabelas auxiliares'!$A$3:$B$62,2,FALSE),"")</f>
        <v>PU - PREFEITURA UNIVERSITÁRIA</v>
      </c>
      <c r="G205" s="33" t="str">
        <f>IFERROR(VLOOKUP($B205,'Tabelas auxiliares'!$A$66:$C$103,2,FALSE),"")</f>
        <v>EQUIPAMENTOS LABORATÓRIOS</v>
      </c>
      <c r="H205" s="33" t="str">
        <f>IFERROR(VLOOKUP($B205,'Tabelas auxiliares'!$A$66:$C$103,3,FALSE),"")</f>
        <v>AQUISICAO POR IMPORTACAO / EQUIPAMENTOS NOVOS / MANUTENÇÃO DE EQUIPAMENTOS LABORATORIAIS</v>
      </c>
      <c r="I205" t="s">
        <v>1194</v>
      </c>
      <c r="J205" t="s">
        <v>1933</v>
      </c>
      <c r="K205" t="s">
        <v>1942</v>
      </c>
      <c r="L205" t="s">
        <v>1935</v>
      </c>
      <c r="M205" t="s">
        <v>1940</v>
      </c>
      <c r="N205" t="s">
        <v>569</v>
      </c>
      <c r="O205" t="s">
        <v>570</v>
      </c>
      <c r="P205" t="s">
        <v>571</v>
      </c>
      <c r="Q205" t="s">
        <v>549</v>
      </c>
      <c r="R205" t="s">
        <v>545</v>
      </c>
      <c r="S205" t="s">
        <v>1937</v>
      </c>
      <c r="T205" t="s">
        <v>150</v>
      </c>
      <c r="U205" t="s">
        <v>572</v>
      </c>
      <c r="V205" t="s">
        <v>1888</v>
      </c>
      <c r="W205" t="s">
        <v>1889</v>
      </c>
      <c r="X205" t="s">
        <v>1943</v>
      </c>
      <c r="Y205" s="33" t="str">
        <f t="shared" si="3"/>
        <v>4</v>
      </c>
      <c r="Z205" s="33" t="str">
        <f>IF(T205="","",IF(AND(T205&lt;&gt;'Tabelas auxiliares'!$B$240,T205&lt;&gt;'Tabelas auxiliares'!$B$241),"FOLHA DE PESSOAL",IF(Y205='Tabelas auxiliares'!$A$241,"CUSTEIO",IF(Y205='Tabelas auxiliares'!$A$240,"INVESTIMENTO","ERRO - VERIFICAR"))))</f>
        <v>INVESTIMENTO</v>
      </c>
      <c r="AA205" s="26">
        <v>369383</v>
      </c>
      <c r="AB205" s="26"/>
      <c r="AC205" s="26">
        <v>369383</v>
      </c>
      <c r="AG205" s="26"/>
    </row>
    <row r="206" spans="1:33" x14ac:dyDescent="0.25">
      <c r="A206" t="s">
        <v>538</v>
      </c>
      <c r="B206" s="54" t="s">
        <v>225</v>
      </c>
      <c r="C206" s="54" t="s">
        <v>537</v>
      </c>
      <c r="D206" t="s">
        <v>28</v>
      </c>
      <c r="E206" t="s">
        <v>105</v>
      </c>
      <c r="F206" s="33" t="str">
        <f>IFERROR(VLOOKUP(D206,'Tabelas auxiliares'!$A$3:$B$62,2,FALSE),"")</f>
        <v>PU - PREFEITURA UNIVERSITÁRIA</v>
      </c>
      <c r="G206" s="33" t="str">
        <f>IFERROR(VLOOKUP($B206,'Tabelas auxiliares'!$A$66:$C$103,2,FALSE),"")</f>
        <v>EQUIPAMENTOS LABORATÓRIOS</v>
      </c>
      <c r="H206" s="33" t="str">
        <f>IFERROR(VLOOKUP($B206,'Tabelas auxiliares'!$A$66:$C$103,3,FALSE),"")</f>
        <v>AQUISICAO POR IMPORTACAO / EQUIPAMENTOS NOVOS / MANUTENÇÃO DE EQUIPAMENTOS LABORATORIAIS</v>
      </c>
      <c r="I206" t="s">
        <v>1194</v>
      </c>
      <c r="J206" t="s">
        <v>1933</v>
      </c>
      <c r="K206" t="s">
        <v>1944</v>
      </c>
      <c r="L206" t="s">
        <v>1935</v>
      </c>
      <c r="M206" t="s">
        <v>1940</v>
      </c>
      <c r="N206" t="s">
        <v>569</v>
      </c>
      <c r="O206" t="s">
        <v>570</v>
      </c>
      <c r="P206" t="s">
        <v>571</v>
      </c>
      <c r="Q206" t="s">
        <v>549</v>
      </c>
      <c r="R206" t="s">
        <v>545</v>
      </c>
      <c r="S206" t="s">
        <v>550</v>
      </c>
      <c r="T206" t="s">
        <v>184</v>
      </c>
      <c r="U206" t="s">
        <v>1945</v>
      </c>
      <c r="V206" t="s">
        <v>1888</v>
      </c>
      <c r="W206" t="s">
        <v>1889</v>
      </c>
      <c r="X206" t="s">
        <v>1946</v>
      </c>
      <c r="Y206" s="33" t="str">
        <f t="shared" si="3"/>
        <v>4</v>
      </c>
      <c r="Z206" s="33" t="str">
        <f>IF(T206="","",IF(AND(T206&lt;&gt;'Tabelas auxiliares'!$B$240,T206&lt;&gt;'Tabelas auxiliares'!$B$241),"FOLHA DE PESSOAL",IF(Y206='Tabelas auxiliares'!$A$241,"CUSTEIO",IF(Y206='Tabelas auxiliares'!$A$240,"INVESTIMENTO","ERRO - VERIFICAR"))))</f>
        <v>INVESTIMENTO</v>
      </c>
      <c r="AA206">
        <v>55500</v>
      </c>
      <c r="AB206" s="26"/>
      <c r="AC206">
        <v>55500</v>
      </c>
      <c r="AG206" s="26"/>
    </row>
    <row r="207" spans="1:33" x14ac:dyDescent="0.25">
      <c r="A207" t="s">
        <v>538</v>
      </c>
      <c r="B207" s="54" t="s">
        <v>225</v>
      </c>
      <c r="C207" s="54" t="s">
        <v>537</v>
      </c>
      <c r="D207" t="s">
        <v>28</v>
      </c>
      <c r="E207" t="s">
        <v>105</v>
      </c>
      <c r="F207" s="33" t="str">
        <f>IFERROR(VLOOKUP(D207,'Tabelas auxiliares'!$A$3:$B$62,2,FALSE),"")</f>
        <v>PU - PREFEITURA UNIVERSITÁRIA</v>
      </c>
      <c r="G207" s="33" t="str">
        <f>IFERROR(VLOOKUP($B207,'Tabelas auxiliares'!$A$66:$C$103,2,FALSE),"")</f>
        <v>EQUIPAMENTOS LABORATÓRIOS</v>
      </c>
      <c r="H207" s="33" t="str">
        <f>IFERROR(VLOOKUP($B207,'Tabelas auxiliares'!$A$66:$C$103,3,FALSE),"")</f>
        <v>AQUISICAO POR IMPORTACAO / EQUIPAMENTOS NOVOS / MANUTENÇÃO DE EQUIPAMENTOS LABORATORIAIS</v>
      </c>
      <c r="I207" t="s">
        <v>1194</v>
      </c>
      <c r="J207" t="s">
        <v>1933</v>
      </c>
      <c r="K207" t="s">
        <v>1947</v>
      </c>
      <c r="L207" t="s">
        <v>1935</v>
      </c>
      <c r="M207" t="s">
        <v>1940</v>
      </c>
      <c r="N207" t="s">
        <v>569</v>
      </c>
      <c r="O207" t="s">
        <v>570</v>
      </c>
      <c r="P207" t="s">
        <v>571</v>
      </c>
      <c r="Q207" t="s">
        <v>549</v>
      </c>
      <c r="R207" t="s">
        <v>545</v>
      </c>
      <c r="S207" t="s">
        <v>550</v>
      </c>
      <c r="T207" t="s">
        <v>184</v>
      </c>
      <c r="U207" t="s">
        <v>1948</v>
      </c>
      <c r="V207" t="s">
        <v>1888</v>
      </c>
      <c r="W207" t="s">
        <v>1889</v>
      </c>
      <c r="X207" t="s">
        <v>1949</v>
      </c>
      <c r="Y207" s="33" t="str">
        <f t="shared" si="3"/>
        <v>4</v>
      </c>
      <c r="Z207" s="33" t="str">
        <f>IF(T207="","",IF(AND(T207&lt;&gt;'Tabelas auxiliares'!$B$240,T207&lt;&gt;'Tabelas auxiliares'!$B$241),"FOLHA DE PESSOAL",IF(Y207='Tabelas auxiliares'!$A$241,"CUSTEIO",IF(Y207='Tabelas auxiliares'!$A$240,"INVESTIMENTO","ERRO - VERIFICAR"))))</f>
        <v>INVESTIMENTO</v>
      </c>
      <c r="AA207" s="26">
        <v>26015.01</v>
      </c>
      <c r="AB207" s="26"/>
      <c r="AC207" s="26">
        <v>26015.01</v>
      </c>
      <c r="AG207" s="26"/>
    </row>
    <row r="208" spans="1:33" x14ac:dyDescent="0.25">
      <c r="A208" t="s">
        <v>538</v>
      </c>
      <c r="B208" s="54" t="s">
        <v>225</v>
      </c>
      <c r="C208" s="54" t="s">
        <v>537</v>
      </c>
      <c r="D208" t="s">
        <v>42</v>
      </c>
      <c r="E208" t="s">
        <v>105</v>
      </c>
      <c r="F208" s="33" t="str">
        <f>IFERROR(VLOOKUP(D208,'Tabelas auxiliares'!$A$3:$B$62,2,FALSE),"")</f>
        <v>CCNH - CENTRO DE CIÊNCIAS NATURAIS E HUMANAS</v>
      </c>
      <c r="G208" s="33" t="str">
        <f>IFERROR(VLOOKUP($B208,'Tabelas auxiliares'!$A$66:$C$103,2,FALSE),"")</f>
        <v>EQUIPAMENTOS LABORATÓRIOS</v>
      </c>
      <c r="H208" s="33" t="str">
        <f>IFERROR(VLOOKUP($B208,'Tabelas auxiliares'!$A$66:$C$103,3,FALSE),"")</f>
        <v>AQUISICAO POR IMPORTACAO / EQUIPAMENTOS NOVOS / MANUTENÇÃO DE EQUIPAMENTOS LABORATORIAIS</v>
      </c>
      <c r="I208" t="s">
        <v>1069</v>
      </c>
      <c r="J208" t="s">
        <v>1950</v>
      </c>
      <c r="K208" t="s">
        <v>1951</v>
      </c>
      <c r="L208" t="s">
        <v>1952</v>
      </c>
      <c r="M208" t="s">
        <v>1953</v>
      </c>
      <c r="N208" t="s">
        <v>1308</v>
      </c>
      <c r="O208" t="s">
        <v>570</v>
      </c>
      <c r="P208" t="s">
        <v>1309</v>
      </c>
      <c r="Q208" t="s">
        <v>549</v>
      </c>
      <c r="R208" t="s">
        <v>545</v>
      </c>
      <c r="S208" t="s">
        <v>581</v>
      </c>
      <c r="T208" t="s">
        <v>150</v>
      </c>
      <c r="U208" t="s">
        <v>1310</v>
      </c>
      <c r="V208" t="s">
        <v>582</v>
      </c>
      <c r="W208" t="s">
        <v>583</v>
      </c>
      <c r="X208" t="s">
        <v>1954</v>
      </c>
      <c r="Y208" s="33" t="str">
        <f t="shared" si="3"/>
        <v>4</v>
      </c>
      <c r="Z208" s="33" t="str">
        <f>IF(T208="","",IF(AND(T208&lt;&gt;'Tabelas auxiliares'!$B$240,T208&lt;&gt;'Tabelas auxiliares'!$B$241),"FOLHA DE PESSOAL",IF(Y208='Tabelas auxiliares'!$A$241,"CUSTEIO",IF(Y208='Tabelas auxiliares'!$A$240,"INVESTIMENTO","ERRO - VERIFICAR"))))</f>
        <v>INVESTIMENTO</v>
      </c>
      <c r="AA208" s="26">
        <v>31306.91</v>
      </c>
      <c r="AB208" s="26"/>
      <c r="AC208" s="26"/>
      <c r="AD208">
        <v>99.76</v>
      </c>
      <c r="AE208">
        <v>31207.15</v>
      </c>
      <c r="AG208" s="26"/>
    </row>
    <row r="209" spans="1:33" x14ac:dyDescent="0.25">
      <c r="A209" t="s">
        <v>538</v>
      </c>
      <c r="B209" s="54" t="s">
        <v>225</v>
      </c>
      <c r="C209" s="54" t="s">
        <v>537</v>
      </c>
      <c r="D209" t="s">
        <v>42</v>
      </c>
      <c r="E209" t="s">
        <v>105</v>
      </c>
      <c r="F209" s="33" t="str">
        <f>IFERROR(VLOOKUP(D209,'Tabelas auxiliares'!$A$3:$B$62,2,FALSE),"")</f>
        <v>CCNH - CENTRO DE CIÊNCIAS NATURAIS E HUMANAS</v>
      </c>
      <c r="G209" s="33" t="str">
        <f>IFERROR(VLOOKUP($B209,'Tabelas auxiliares'!$A$66:$C$103,2,FALSE),"")</f>
        <v>EQUIPAMENTOS LABORATÓRIOS</v>
      </c>
      <c r="H209" s="33" t="str">
        <f>IFERROR(VLOOKUP($B209,'Tabelas auxiliares'!$A$66:$C$103,3,FALSE),"")</f>
        <v>AQUISICAO POR IMPORTACAO / EQUIPAMENTOS NOVOS / MANUTENÇÃO DE EQUIPAMENTOS LABORATORIAIS</v>
      </c>
      <c r="I209" t="s">
        <v>1069</v>
      </c>
      <c r="J209" t="s">
        <v>1950</v>
      </c>
      <c r="K209" t="s">
        <v>1955</v>
      </c>
      <c r="L209" t="s">
        <v>1952</v>
      </c>
      <c r="M209" t="s">
        <v>1953</v>
      </c>
      <c r="N209" t="s">
        <v>1060</v>
      </c>
      <c r="O209" t="s">
        <v>570</v>
      </c>
      <c r="P209" t="s">
        <v>1061</v>
      </c>
      <c r="Q209" t="s">
        <v>549</v>
      </c>
      <c r="R209" t="s">
        <v>545</v>
      </c>
      <c r="S209" t="s">
        <v>550</v>
      </c>
      <c r="T209" t="s">
        <v>150</v>
      </c>
      <c r="U209" t="s">
        <v>1062</v>
      </c>
      <c r="V209" t="s">
        <v>582</v>
      </c>
      <c r="W209" t="s">
        <v>583</v>
      </c>
      <c r="X209" t="s">
        <v>1956</v>
      </c>
      <c r="Y209" s="33" t="str">
        <f t="shared" si="3"/>
        <v>4</v>
      </c>
      <c r="Z209" s="33" t="str">
        <f>IF(T209="","",IF(AND(T209&lt;&gt;'Tabelas auxiliares'!$B$240,T209&lt;&gt;'Tabelas auxiliares'!$B$241),"FOLHA DE PESSOAL",IF(Y209='Tabelas auxiliares'!$A$241,"CUSTEIO",IF(Y209='Tabelas auxiliares'!$A$240,"INVESTIMENTO","ERRO - VERIFICAR"))))</f>
        <v>INVESTIMENTO</v>
      </c>
      <c r="AA209" s="26">
        <v>4169.8</v>
      </c>
      <c r="AB209" s="26"/>
      <c r="AC209" s="26">
        <v>3886.01</v>
      </c>
      <c r="AE209">
        <v>283.79000000000002</v>
      </c>
      <c r="AG209" s="26"/>
    </row>
    <row r="210" spans="1:33" x14ac:dyDescent="0.25">
      <c r="A210" t="s">
        <v>538</v>
      </c>
      <c r="B210" s="54" t="s">
        <v>225</v>
      </c>
      <c r="C210" s="54" t="s">
        <v>537</v>
      </c>
      <c r="D210" t="s">
        <v>46</v>
      </c>
      <c r="E210" t="s">
        <v>105</v>
      </c>
      <c r="F210" s="33" t="str">
        <f>IFERROR(VLOOKUP(D210,'Tabelas auxiliares'!$A$3:$B$62,2,FALSE),"")</f>
        <v>PROGRAD - PRÓ-REITORIA DE GRADUAÇÃO</v>
      </c>
      <c r="G210" s="33" t="str">
        <f>IFERROR(VLOOKUP($B210,'Tabelas auxiliares'!$A$66:$C$103,2,FALSE),"")</f>
        <v>EQUIPAMENTOS LABORATÓRIOS</v>
      </c>
      <c r="H210" s="33" t="str">
        <f>IFERROR(VLOOKUP($B210,'Tabelas auxiliares'!$A$66:$C$103,3,FALSE),"")</f>
        <v>AQUISICAO POR IMPORTACAO / EQUIPAMENTOS NOVOS / MANUTENÇÃO DE EQUIPAMENTOS LABORATORIAIS</v>
      </c>
      <c r="I210" t="s">
        <v>1921</v>
      </c>
      <c r="J210" t="s">
        <v>1957</v>
      </c>
      <c r="K210" t="s">
        <v>1958</v>
      </c>
      <c r="L210" t="s">
        <v>1959</v>
      </c>
      <c r="M210" t="s">
        <v>1960</v>
      </c>
      <c r="N210" t="s">
        <v>1308</v>
      </c>
      <c r="O210" t="s">
        <v>570</v>
      </c>
      <c r="P210" t="s">
        <v>1309</v>
      </c>
      <c r="Q210" t="s">
        <v>549</v>
      </c>
      <c r="R210" t="s">
        <v>545</v>
      </c>
      <c r="S210" t="s">
        <v>550</v>
      </c>
      <c r="T210" t="s">
        <v>150</v>
      </c>
      <c r="U210" t="s">
        <v>1310</v>
      </c>
      <c r="V210" t="s">
        <v>1332</v>
      </c>
      <c r="W210" t="s">
        <v>1333</v>
      </c>
      <c r="X210" t="s">
        <v>1961</v>
      </c>
      <c r="Y210" s="33" t="str">
        <f t="shared" si="3"/>
        <v>4</v>
      </c>
      <c r="Z210" s="33" t="str">
        <f>IF(T210="","",IF(AND(T210&lt;&gt;'Tabelas auxiliares'!$B$240,T210&lt;&gt;'Tabelas auxiliares'!$B$241),"FOLHA DE PESSOAL",IF(Y210='Tabelas auxiliares'!$A$241,"CUSTEIO",IF(Y210='Tabelas auxiliares'!$A$240,"INVESTIMENTO","ERRO - VERIFICAR"))))</f>
        <v>INVESTIMENTO</v>
      </c>
      <c r="AA210" s="26">
        <v>2500</v>
      </c>
      <c r="AB210" s="26"/>
      <c r="AC210" s="26"/>
      <c r="AE210">
        <v>2500</v>
      </c>
      <c r="AG210" s="26"/>
    </row>
    <row r="211" spans="1:33" x14ac:dyDescent="0.25">
      <c r="A211" t="s">
        <v>538</v>
      </c>
      <c r="B211" s="54" t="s">
        <v>227</v>
      </c>
      <c r="C211" s="54" t="s">
        <v>537</v>
      </c>
      <c r="D211" t="s">
        <v>26</v>
      </c>
      <c r="E211" t="s">
        <v>105</v>
      </c>
      <c r="F211" s="33" t="str">
        <f>IFERROR(VLOOKUP(D211,'Tabelas auxiliares'!$A$3:$B$62,2,FALSE),"")</f>
        <v>ACI - SERVIÇOS DE TRADUÇÃO * D.U.C</v>
      </c>
      <c r="G211" s="33" t="str">
        <f>IFERROR(VLOOKUP($B211,'Tabelas auxiliares'!$A$66:$C$103,2,FALSE),"")</f>
        <v>EVENTOS INSTITUCIONAIS</v>
      </c>
      <c r="H211" s="33" t="str">
        <f>IFERROR(VLOOKUP($B211,'Tabelas auxiliares'!$A$66:$C$103,3,FALSE),"")</f>
        <v>BUFFET / ESTANDES / AQUISICAO DE PLACAS COMEMORATIVAS E AFINS / SERVIÇOS DE SOM, IMAGEM E PALCO / SERVIÇOS DE LAVANDERIA EVENTOS / SERVIÇOS DE TRADUÇÃO</v>
      </c>
      <c r="I211" t="s">
        <v>1962</v>
      </c>
      <c r="J211" t="s">
        <v>1963</v>
      </c>
      <c r="K211" t="s">
        <v>1964</v>
      </c>
      <c r="L211" t="s">
        <v>1965</v>
      </c>
      <c r="M211" t="s">
        <v>1966</v>
      </c>
      <c r="N211" t="s">
        <v>569</v>
      </c>
      <c r="O211" t="s">
        <v>570</v>
      </c>
      <c r="P211" t="s">
        <v>571</v>
      </c>
      <c r="Q211" t="s">
        <v>549</v>
      </c>
      <c r="R211" t="s">
        <v>545</v>
      </c>
      <c r="S211" t="s">
        <v>1148</v>
      </c>
      <c r="T211" t="s">
        <v>150</v>
      </c>
      <c r="U211" t="s">
        <v>1149</v>
      </c>
      <c r="V211" t="s">
        <v>1432</v>
      </c>
      <c r="W211" t="s">
        <v>1433</v>
      </c>
      <c r="X211" t="s">
        <v>1967</v>
      </c>
      <c r="Y211" s="33" t="str">
        <f t="shared" si="3"/>
        <v>3</v>
      </c>
      <c r="Z211" s="33" t="str">
        <f>IF(T211="","",IF(AND(T211&lt;&gt;'Tabelas auxiliares'!$B$240,T211&lt;&gt;'Tabelas auxiliares'!$B$241),"FOLHA DE PESSOAL",IF(Y211='Tabelas auxiliares'!$A$241,"CUSTEIO",IF(Y211='Tabelas auxiliares'!$A$240,"INVESTIMENTO","ERRO - VERIFICAR"))))</f>
        <v>CUSTEIO</v>
      </c>
      <c r="AA211" s="26">
        <v>911.25</v>
      </c>
      <c r="AB211" s="26"/>
      <c r="AC211" s="26">
        <v>911.25</v>
      </c>
      <c r="AG211" s="26"/>
    </row>
    <row r="212" spans="1:33" x14ac:dyDescent="0.25">
      <c r="A212" t="s">
        <v>538</v>
      </c>
      <c r="B212" s="54" t="s">
        <v>227</v>
      </c>
      <c r="C212" s="54" t="s">
        <v>537</v>
      </c>
      <c r="D212" t="s">
        <v>26</v>
      </c>
      <c r="E212" t="s">
        <v>105</v>
      </c>
      <c r="F212" s="33" t="str">
        <f>IFERROR(VLOOKUP(D212,'Tabelas auxiliares'!$A$3:$B$62,2,FALSE),"")</f>
        <v>ACI - SERVIÇOS DE TRADUÇÃO * D.U.C</v>
      </c>
      <c r="G212" s="33" t="str">
        <f>IFERROR(VLOOKUP($B212,'Tabelas auxiliares'!$A$66:$C$103,2,FALSE),"")</f>
        <v>EVENTOS INSTITUCIONAIS</v>
      </c>
      <c r="H212" s="33" t="str">
        <f>IFERROR(VLOOKUP($B212,'Tabelas auxiliares'!$A$66:$C$103,3,FALSE),"")</f>
        <v>BUFFET / ESTANDES / AQUISICAO DE PLACAS COMEMORATIVAS E AFINS / SERVIÇOS DE SOM, IMAGEM E PALCO / SERVIÇOS DE LAVANDERIA EVENTOS / SERVIÇOS DE TRADUÇÃO</v>
      </c>
      <c r="I212" t="s">
        <v>1101</v>
      </c>
      <c r="J212" t="s">
        <v>1963</v>
      </c>
      <c r="K212" t="s">
        <v>1968</v>
      </c>
      <c r="L212" t="s">
        <v>1965</v>
      </c>
      <c r="M212" t="s">
        <v>1969</v>
      </c>
      <c r="N212" t="s">
        <v>569</v>
      </c>
      <c r="O212" t="s">
        <v>570</v>
      </c>
      <c r="P212" t="s">
        <v>571</v>
      </c>
      <c r="Q212" t="s">
        <v>549</v>
      </c>
      <c r="R212" t="s">
        <v>545</v>
      </c>
      <c r="S212" t="s">
        <v>550</v>
      </c>
      <c r="T212" t="s">
        <v>150</v>
      </c>
      <c r="U212" t="s">
        <v>572</v>
      </c>
      <c r="V212" t="s">
        <v>1970</v>
      </c>
      <c r="W212" t="s">
        <v>1971</v>
      </c>
      <c r="X212" t="s">
        <v>1972</v>
      </c>
      <c r="Y212" s="33" t="str">
        <f t="shared" si="3"/>
        <v>3</v>
      </c>
      <c r="Z212" s="33" t="str">
        <f>IF(T212="","",IF(AND(T212&lt;&gt;'Tabelas auxiliares'!$B$240,T212&lt;&gt;'Tabelas auxiliares'!$B$241),"FOLHA DE PESSOAL",IF(Y212='Tabelas auxiliares'!$A$241,"CUSTEIO",IF(Y212='Tabelas auxiliares'!$A$240,"INVESTIMENTO","ERRO - VERIFICAR"))))</f>
        <v>CUSTEIO</v>
      </c>
      <c r="AA212">
        <v>1596.87</v>
      </c>
      <c r="AB212" s="26"/>
      <c r="AC212">
        <v>1596.87</v>
      </c>
      <c r="AG212" s="26"/>
    </row>
    <row r="213" spans="1:33" x14ac:dyDescent="0.25">
      <c r="A213" t="s">
        <v>538</v>
      </c>
      <c r="B213" s="54" t="s">
        <v>227</v>
      </c>
      <c r="C213" s="54" t="s">
        <v>537</v>
      </c>
      <c r="D213" t="s">
        <v>28</v>
      </c>
      <c r="E213" t="s">
        <v>105</v>
      </c>
      <c r="F213" s="33" t="str">
        <f>IFERROR(VLOOKUP(D213,'Tabelas auxiliares'!$A$3:$B$62,2,FALSE),"")</f>
        <v>PU - PREFEITURA UNIVERSITÁRIA</v>
      </c>
      <c r="G213" s="33" t="str">
        <f>IFERROR(VLOOKUP($B213,'Tabelas auxiliares'!$A$66:$C$103,2,FALSE),"")</f>
        <v>EVENTOS INSTITUCIONAIS</v>
      </c>
      <c r="H213" s="33" t="str">
        <f>IFERROR(VLOOKUP($B213,'Tabelas auxiliares'!$A$66:$C$103,3,FALSE),"")</f>
        <v>BUFFET / ESTANDES / AQUISICAO DE PLACAS COMEMORATIVAS E AFINS / SERVIÇOS DE SOM, IMAGEM E PALCO / SERVIÇOS DE LAVANDERIA EVENTOS / SERVIÇOS DE TRADUÇÃO</v>
      </c>
      <c r="I213" t="s">
        <v>1973</v>
      </c>
      <c r="J213" t="s">
        <v>1974</v>
      </c>
      <c r="K213" t="s">
        <v>1975</v>
      </c>
      <c r="L213" t="s">
        <v>1976</v>
      </c>
      <c r="M213" t="s">
        <v>1977</v>
      </c>
      <c r="N213" t="s">
        <v>569</v>
      </c>
      <c r="O213" t="s">
        <v>570</v>
      </c>
      <c r="P213" t="s">
        <v>571</v>
      </c>
      <c r="Q213" t="s">
        <v>549</v>
      </c>
      <c r="R213" t="s">
        <v>545</v>
      </c>
      <c r="S213" t="s">
        <v>550</v>
      </c>
      <c r="T213" t="s">
        <v>150</v>
      </c>
      <c r="U213" t="s">
        <v>572</v>
      </c>
      <c r="V213" t="s">
        <v>1978</v>
      </c>
      <c r="W213" t="s">
        <v>1979</v>
      </c>
      <c r="X213" t="s">
        <v>1980</v>
      </c>
      <c r="Y213" s="33" t="str">
        <f t="shared" si="3"/>
        <v>3</v>
      </c>
      <c r="Z213" s="33" t="str">
        <f>IF(T213="","",IF(AND(T213&lt;&gt;'Tabelas auxiliares'!$B$240,T213&lt;&gt;'Tabelas auxiliares'!$B$241),"FOLHA DE PESSOAL",IF(Y213='Tabelas auxiliares'!$A$241,"CUSTEIO",IF(Y213='Tabelas auxiliares'!$A$240,"INVESTIMENTO","ERRO - VERIFICAR"))))</f>
        <v>CUSTEIO</v>
      </c>
      <c r="AA213" s="26">
        <v>640.14</v>
      </c>
      <c r="AB213" s="26"/>
      <c r="AC213" s="26">
        <v>640.14</v>
      </c>
      <c r="AG213" s="26"/>
    </row>
    <row r="214" spans="1:33" x14ac:dyDescent="0.25">
      <c r="A214" t="s">
        <v>538</v>
      </c>
      <c r="B214" s="54" t="s">
        <v>227</v>
      </c>
      <c r="C214" s="54" t="s">
        <v>537</v>
      </c>
      <c r="D214" t="s">
        <v>28</v>
      </c>
      <c r="E214" t="s">
        <v>105</v>
      </c>
      <c r="F214" s="33" t="str">
        <f>IFERROR(VLOOKUP(D214,'Tabelas auxiliares'!$A$3:$B$62,2,FALSE),"")</f>
        <v>PU - PREFEITURA UNIVERSITÁRIA</v>
      </c>
      <c r="G214" s="33" t="str">
        <f>IFERROR(VLOOKUP($B214,'Tabelas auxiliares'!$A$66:$C$103,2,FALSE),"")</f>
        <v>EVENTOS INSTITUCIONAIS</v>
      </c>
      <c r="H214" s="33" t="str">
        <f>IFERROR(VLOOKUP($B214,'Tabelas auxiliares'!$A$66:$C$103,3,FALSE),"")</f>
        <v>BUFFET / ESTANDES / AQUISICAO DE PLACAS COMEMORATIVAS E AFINS / SERVIÇOS DE SOM, IMAGEM E PALCO / SERVIÇOS DE LAVANDERIA EVENTOS / SERVIÇOS DE TRADUÇÃO</v>
      </c>
      <c r="I214" t="s">
        <v>1091</v>
      </c>
      <c r="J214" t="s">
        <v>1974</v>
      </c>
      <c r="K214" t="s">
        <v>1981</v>
      </c>
      <c r="L214" t="s">
        <v>1976</v>
      </c>
      <c r="M214" t="s">
        <v>1977</v>
      </c>
      <c r="N214" t="s">
        <v>569</v>
      </c>
      <c r="O214" t="s">
        <v>570</v>
      </c>
      <c r="P214" t="s">
        <v>571</v>
      </c>
      <c r="Q214" t="s">
        <v>549</v>
      </c>
      <c r="R214" t="s">
        <v>545</v>
      </c>
      <c r="S214" t="s">
        <v>550</v>
      </c>
      <c r="T214" t="s">
        <v>150</v>
      </c>
      <c r="U214" t="s">
        <v>572</v>
      </c>
      <c r="V214" t="s">
        <v>1978</v>
      </c>
      <c r="W214" t="s">
        <v>1979</v>
      </c>
      <c r="X214" t="s">
        <v>1982</v>
      </c>
      <c r="Y214" s="33" t="str">
        <f t="shared" si="3"/>
        <v>3</v>
      </c>
      <c r="Z214" s="33" t="str">
        <f>IF(T214="","",IF(AND(T214&lt;&gt;'Tabelas auxiliares'!$B$240,T214&lt;&gt;'Tabelas auxiliares'!$B$241),"FOLHA DE PESSOAL",IF(Y214='Tabelas auxiliares'!$A$241,"CUSTEIO",IF(Y214='Tabelas auxiliares'!$A$240,"INVESTIMENTO","ERRO - VERIFICAR"))))</f>
        <v>CUSTEIO</v>
      </c>
      <c r="AA214" s="26">
        <v>353.64</v>
      </c>
      <c r="AC214" s="26">
        <v>353.64</v>
      </c>
    </row>
    <row r="215" spans="1:33" x14ac:dyDescent="0.25">
      <c r="A215" t="s">
        <v>538</v>
      </c>
      <c r="B215" s="54" t="s">
        <v>227</v>
      </c>
      <c r="C215" s="54" t="s">
        <v>537</v>
      </c>
      <c r="D215" t="s">
        <v>52</v>
      </c>
      <c r="E215" t="s">
        <v>105</v>
      </c>
      <c r="F215" s="33" t="str">
        <f>IFERROR(VLOOKUP(D215,'Tabelas auxiliares'!$A$3:$B$62,2,FALSE),"")</f>
        <v>PROEC - REALIZAÇÃO DE EVENTOS * D.U.C</v>
      </c>
      <c r="G215" s="33" t="str">
        <f>IFERROR(VLOOKUP($B215,'Tabelas auxiliares'!$A$66:$C$103,2,FALSE),"")</f>
        <v>EVENTOS INSTITUCIONAIS</v>
      </c>
      <c r="H215" s="33" t="str">
        <f>IFERROR(VLOOKUP($B215,'Tabelas auxiliares'!$A$66:$C$103,3,FALSE),"")</f>
        <v>BUFFET / ESTANDES / AQUISICAO DE PLACAS COMEMORATIVAS E AFINS / SERVIÇOS DE SOM, IMAGEM E PALCO / SERVIÇOS DE LAVANDERIA EVENTOS / SERVIÇOS DE TRADUÇÃO</v>
      </c>
      <c r="I215" t="s">
        <v>1983</v>
      </c>
      <c r="J215" t="s">
        <v>1984</v>
      </c>
      <c r="K215" t="s">
        <v>1985</v>
      </c>
      <c r="L215" t="s">
        <v>1986</v>
      </c>
      <c r="M215" t="s">
        <v>1987</v>
      </c>
      <c r="N215" t="s">
        <v>569</v>
      </c>
      <c r="O215" t="s">
        <v>570</v>
      </c>
      <c r="P215" t="s">
        <v>571</v>
      </c>
      <c r="Q215" t="s">
        <v>549</v>
      </c>
      <c r="R215" t="s">
        <v>545</v>
      </c>
      <c r="S215" t="s">
        <v>550</v>
      </c>
      <c r="T215" t="s">
        <v>150</v>
      </c>
      <c r="U215" t="s">
        <v>1149</v>
      </c>
      <c r="V215" t="s">
        <v>1970</v>
      </c>
      <c r="W215" t="s">
        <v>1971</v>
      </c>
      <c r="X215" t="s">
        <v>1988</v>
      </c>
      <c r="Y215" s="33" t="str">
        <f t="shared" si="3"/>
        <v>3</v>
      </c>
      <c r="Z215" s="33" t="str">
        <f>IF(T215="","",IF(AND(T215&lt;&gt;'Tabelas auxiliares'!$B$240,T215&lt;&gt;'Tabelas auxiliares'!$B$241),"FOLHA DE PESSOAL",IF(Y215='Tabelas auxiliares'!$A$241,"CUSTEIO",IF(Y215='Tabelas auxiliares'!$A$240,"INVESTIMENTO","ERRO - VERIFICAR"))))</f>
        <v>CUSTEIO</v>
      </c>
      <c r="AA215">
        <v>0.1</v>
      </c>
      <c r="AB215" s="26"/>
      <c r="AC215">
        <v>0.1</v>
      </c>
      <c r="AG215" s="26"/>
    </row>
    <row r="216" spans="1:33" x14ac:dyDescent="0.25">
      <c r="A216" t="s">
        <v>538</v>
      </c>
      <c r="B216" s="54" t="s">
        <v>227</v>
      </c>
      <c r="C216" s="54" t="s">
        <v>537</v>
      </c>
      <c r="D216" t="s">
        <v>52</v>
      </c>
      <c r="E216" t="s">
        <v>105</v>
      </c>
      <c r="F216" s="33" t="str">
        <f>IFERROR(VLOOKUP(D216,'Tabelas auxiliares'!$A$3:$B$62,2,FALSE),"")</f>
        <v>PROEC - REALIZAÇÃO DE EVENTOS * D.U.C</v>
      </c>
      <c r="G216" s="33" t="str">
        <f>IFERROR(VLOOKUP($B216,'Tabelas auxiliares'!$A$66:$C$103,2,FALSE),"")</f>
        <v>EVENTOS INSTITUCIONAIS</v>
      </c>
      <c r="H216" s="33" t="str">
        <f>IFERROR(VLOOKUP($B216,'Tabelas auxiliares'!$A$66:$C$103,3,FALSE),"")</f>
        <v>BUFFET / ESTANDES / AQUISICAO DE PLACAS COMEMORATIVAS E AFINS / SERVIÇOS DE SOM, IMAGEM E PALCO / SERVIÇOS DE LAVANDERIA EVENTOS / SERVIÇOS DE TRADUÇÃO</v>
      </c>
      <c r="I216" t="s">
        <v>1989</v>
      </c>
      <c r="J216" t="s">
        <v>1990</v>
      </c>
      <c r="K216" t="s">
        <v>1991</v>
      </c>
      <c r="L216" t="s">
        <v>1992</v>
      </c>
      <c r="M216" t="s">
        <v>1993</v>
      </c>
      <c r="N216" t="s">
        <v>569</v>
      </c>
      <c r="O216" t="s">
        <v>570</v>
      </c>
      <c r="P216" t="s">
        <v>571</v>
      </c>
      <c r="Q216" t="s">
        <v>549</v>
      </c>
      <c r="R216" t="s">
        <v>545</v>
      </c>
      <c r="S216" t="s">
        <v>550</v>
      </c>
      <c r="T216" t="s">
        <v>184</v>
      </c>
      <c r="U216" t="s">
        <v>1655</v>
      </c>
      <c r="V216" t="s">
        <v>1970</v>
      </c>
      <c r="W216" t="s">
        <v>1971</v>
      </c>
      <c r="X216" t="s">
        <v>1994</v>
      </c>
      <c r="Y216" s="33" t="str">
        <f t="shared" si="3"/>
        <v>3</v>
      </c>
      <c r="Z216" s="33" t="str">
        <f>IF(T216="","",IF(AND(T216&lt;&gt;'Tabelas auxiliares'!$B$240,T216&lt;&gt;'Tabelas auxiliares'!$B$241),"FOLHA DE PESSOAL",IF(Y216='Tabelas auxiliares'!$A$241,"CUSTEIO",IF(Y216='Tabelas auxiliares'!$A$240,"INVESTIMENTO","ERRO - VERIFICAR"))))</f>
        <v>CUSTEIO</v>
      </c>
      <c r="AA216" s="26">
        <v>3126.75</v>
      </c>
      <c r="AB216" s="26"/>
      <c r="AC216" s="26">
        <v>3126.75</v>
      </c>
      <c r="AG216" s="26"/>
    </row>
    <row r="217" spans="1:33" x14ac:dyDescent="0.25">
      <c r="A217" t="s">
        <v>538</v>
      </c>
      <c r="B217" s="54" t="s">
        <v>227</v>
      </c>
      <c r="C217" s="54" t="s">
        <v>537</v>
      </c>
      <c r="D217" t="s">
        <v>52</v>
      </c>
      <c r="E217" t="s">
        <v>105</v>
      </c>
      <c r="F217" s="33" t="str">
        <f>IFERROR(VLOOKUP(D217,'Tabelas auxiliares'!$A$3:$B$62,2,FALSE),"")</f>
        <v>PROEC - REALIZAÇÃO DE EVENTOS * D.U.C</v>
      </c>
      <c r="G217" s="33" t="str">
        <f>IFERROR(VLOOKUP($B217,'Tabelas auxiliares'!$A$66:$C$103,2,FALSE),"")</f>
        <v>EVENTOS INSTITUCIONAIS</v>
      </c>
      <c r="H217" s="33" t="str">
        <f>IFERROR(VLOOKUP($B217,'Tabelas auxiliares'!$A$66:$C$103,3,FALSE),"")</f>
        <v>BUFFET / ESTANDES / AQUISICAO DE PLACAS COMEMORATIVAS E AFINS / SERVIÇOS DE SOM, IMAGEM E PALCO / SERVIÇOS DE LAVANDERIA EVENTOS / SERVIÇOS DE TRADUÇÃO</v>
      </c>
      <c r="I217" t="s">
        <v>1995</v>
      </c>
      <c r="J217" t="s">
        <v>1990</v>
      </c>
      <c r="K217" t="s">
        <v>1996</v>
      </c>
      <c r="L217" t="s">
        <v>1992</v>
      </c>
      <c r="M217" t="s">
        <v>1993</v>
      </c>
      <c r="N217" t="s">
        <v>569</v>
      </c>
      <c r="O217" t="s">
        <v>570</v>
      </c>
      <c r="P217" t="s">
        <v>571</v>
      </c>
      <c r="Q217" t="s">
        <v>549</v>
      </c>
      <c r="R217" t="s">
        <v>545</v>
      </c>
      <c r="S217" t="s">
        <v>1148</v>
      </c>
      <c r="T217" t="s">
        <v>150</v>
      </c>
      <c r="U217" t="s">
        <v>1149</v>
      </c>
      <c r="V217" t="s">
        <v>1997</v>
      </c>
      <c r="W217" t="s">
        <v>1998</v>
      </c>
      <c r="X217" t="s">
        <v>1999</v>
      </c>
      <c r="Y217" s="33" t="str">
        <f t="shared" si="3"/>
        <v>3</v>
      </c>
      <c r="Z217" s="33" t="str">
        <f>IF(T217="","",IF(AND(T217&lt;&gt;'Tabelas auxiliares'!$B$240,T217&lt;&gt;'Tabelas auxiliares'!$B$241),"FOLHA DE PESSOAL",IF(Y217='Tabelas auxiliares'!$A$241,"CUSTEIO",IF(Y217='Tabelas auxiliares'!$A$240,"INVESTIMENTO","ERRO - VERIFICAR"))))</f>
        <v>CUSTEIO</v>
      </c>
      <c r="AA217" s="26">
        <v>230.45</v>
      </c>
      <c r="AB217" s="26"/>
      <c r="AC217" s="26">
        <v>230.45</v>
      </c>
      <c r="AG217" s="26"/>
    </row>
    <row r="218" spans="1:33" x14ac:dyDescent="0.25">
      <c r="A218" t="s">
        <v>538</v>
      </c>
      <c r="B218" s="54" t="s">
        <v>229</v>
      </c>
      <c r="C218" s="54" t="s">
        <v>537</v>
      </c>
      <c r="D218" t="s">
        <v>83</v>
      </c>
      <c r="E218" t="s">
        <v>105</v>
      </c>
      <c r="F218" s="33" t="str">
        <f>IFERROR(VLOOKUP(D218,'Tabelas auxiliares'!$A$3:$B$62,2,FALSE),"")</f>
        <v>SUGEPE-FOLHA - PASEP + AUX. MORADIA</v>
      </c>
      <c r="G218" s="33" t="str">
        <f>IFERROR(VLOOKUP($B218,'Tabelas auxiliares'!$A$66:$C$103,2,FALSE),"")</f>
        <v>FOLHA DE PAGAMENTO - GERAL</v>
      </c>
      <c r="H218" s="33" t="str">
        <f>IFERROR(VLOOKUP($B218,'Tabelas auxiliares'!$A$66:$C$103,3,FALSE),"")</f>
        <v>FOLHA DE PAGAMENTO / CONTRIBUICAO PARA O PSS / SUBSTITUICOES / INSS PATRONAL / PASEP</v>
      </c>
      <c r="I218" t="s">
        <v>2000</v>
      </c>
      <c r="J218" t="s">
        <v>2001</v>
      </c>
      <c r="K218" t="s">
        <v>2002</v>
      </c>
      <c r="L218" t="s">
        <v>2003</v>
      </c>
      <c r="M218" t="s">
        <v>545</v>
      </c>
      <c r="N218" t="s">
        <v>113</v>
      </c>
      <c r="O218" t="s">
        <v>570</v>
      </c>
      <c r="P218" t="s">
        <v>710</v>
      </c>
      <c r="Q218" t="s">
        <v>549</v>
      </c>
      <c r="R218" t="s">
        <v>545</v>
      </c>
      <c r="S218" t="s">
        <v>550</v>
      </c>
      <c r="T218" t="s">
        <v>711</v>
      </c>
      <c r="U218" t="s">
        <v>122</v>
      </c>
      <c r="V218" t="s">
        <v>751</v>
      </c>
      <c r="W218" t="s">
        <v>752</v>
      </c>
      <c r="X218" t="s">
        <v>2004</v>
      </c>
      <c r="Y218" s="33" t="str">
        <f t="shared" si="3"/>
        <v>3</v>
      </c>
      <c r="Z218" s="33" t="str">
        <f>IF(T218="","",IF(AND(T218&lt;&gt;'Tabelas auxiliares'!$B$240,T218&lt;&gt;'Tabelas auxiliares'!$B$241),"FOLHA DE PESSOAL",IF(Y218='Tabelas auxiliares'!$A$241,"CUSTEIO",IF(Y218='Tabelas auxiliares'!$A$240,"INVESTIMENTO","ERRO - VERIFICAR"))))</f>
        <v>FOLHA DE PESSOAL</v>
      </c>
      <c r="AA218" s="26"/>
      <c r="AB218" s="26">
        <v>131.02000000000001</v>
      </c>
      <c r="AC218" s="26"/>
      <c r="AF218">
        <v>131.02000000000001</v>
      </c>
      <c r="AG218" s="26"/>
    </row>
    <row r="219" spans="1:33" x14ac:dyDescent="0.25">
      <c r="A219" t="s">
        <v>538</v>
      </c>
      <c r="B219" s="54" t="s">
        <v>229</v>
      </c>
      <c r="C219" s="54" t="s">
        <v>537</v>
      </c>
      <c r="D219" t="s">
        <v>83</v>
      </c>
      <c r="E219" t="s">
        <v>105</v>
      </c>
      <c r="F219" s="33" t="str">
        <f>IFERROR(VLOOKUP(D219,'Tabelas auxiliares'!$A$3:$B$62,2,FALSE),"")</f>
        <v>SUGEPE-FOLHA - PASEP + AUX. MORADIA</v>
      </c>
      <c r="G219" s="33" t="str">
        <f>IFERROR(VLOOKUP($B219,'Tabelas auxiliares'!$A$66:$C$103,2,FALSE),"")</f>
        <v>FOLHA DE PAGAMENTO - GERAL</v>
      </c>
      <c r="H219" s="33" t="str">
        <f>IFERROR(VLOOKUP($B219,'Tabelas auxiliares'!$A$66:$C$103,3,FALSE),"")</f>
        <v>FOLHA DE PAGAMENTO / CONTRIBUICAO PARA O PSS / SUBSTITUICOES / INSS PATRONAL / PASEP</v>
      </c>
      <c r="I219" t="s">
        <v>2005</v>
      </c>
      <c r="J219" t="s">
        <v>2006</v>
      </c>
      <c r="K219" t="s">
        <v>2007</v>
      </c>
      <c r="L219" t="s">
        <v>2008</v>
      </c>
      <c r="M219" t="s">
        <v>683</v>
      </c>
      <c r="N219" t="s">
        <v>112</v>
      </c>
      <c r="O219" t="s">
        <v>570</v>
      </c>
      <c r="P219" t="s">
        <v>684</v>
      </c>
      <c r="Q219" t="s">
        <v>549</v>
      </c>
      <c r="R219" t="s">
        <v>545</v>
      </c>
      <c r="S219" t="s">
        <v>550</v>
      </c>
      <c r="T219" t="s">
        <v>685</v>
      </c>
      <c r="U219" t="s">
        <v>106</v>
      </c>
      <c r="V219" t="s">
        <v>686</v>
      </c>
      <c r="W219" t="s">
        <v>687</v>
      </c>
      <c r="X219" t="s">
        <v>2009</v>
      </c>
      <c r="Y219" s="33" t="str">
        <f t="shared" si="3"/>
        <v>3</v>
      </c>
      <c r="Z219" s="33" t="str">
        <f>IF(T219="","",IF(AND(T219&lt;&gt;'Tabelas auxiliares'!$B$240,T219&lt;&gt;'Tabelas auxiliares'!$B$241),"FOLHA DE PESSOAL",IF(Y219='Tabelas auxiliares'!$A$241,"CUSTEIO",IF(Y219='Tabelas auxiliares'!$A$240,"INVESTIMENTO","ERRO - VERIFICAR"))))</f>
        <v>FOLHA DE PESSOAL</v>
      </c>
      <c r="AA219" s="26">
        <v>230.88</v>
      </c>
      <c r="AB219" s="26"/>
      <c r="AC219" s="26">
        <v>230.88</v>
      </c>
      <c r="AG219" s="26"/>
    </row>
    <row r="220" spans="1:33" x14ac:dyDescent="0.25">
      <c r="A220" t="s">
        <v>538</v>
      </c>
      <c r="B220" s="54" t="s">
        <v>229</v>
      </c>
      <c r="C220" s="54" t="s">
        <v>537</v>
      </c>
      <c r="D220" t="s">
        <v>83</v>
      </c>
      <c r="E220" t="s">
        <v>105</v>
      </c>
      <c r="F220" s="33" t="str">
        <f>IFERROR(VLOOKUP(D220,'Tabelas auxiliares'!$A$3:$B$62,2,FALSE),"")</f>
        <v>SUGEPE-FOLHA - PASEP + AUX. MORADIA</v>
      </c>
      <c r="G220" s="33" t="str">
        <f>IFERROR(VLOOKUP($B220,'Tabelas auxiliares'!$A$66:$C$103,2,FALSE),"")</f>
        <v>FOLHA DE PAGAMENTO - GERAL</v>
      </c>
      <c r="H220" s="33" t="str">
        <f>IFERROR(VLOOKUP($B220,'Tabelas auxiliares'!$A$66:$C$103,3,FALSE),"")</f>
        <v>FOLHA DE PAGAMENTO / CONTRIBUICAO PARA O PSS / SUBSTITUICOES / INSS PATRONAL / PASEP</v>
      </c>
      <c r="I220" t="s">
        <v>1809</v>
      </c>
      <c r="J220" t="s">
        <v>706</v>
      </c>
      <c r="K220" t="s">
        <v>2010</v>
      </c>
      <c r="L220" t="s">
        <v>2011</v>
      </c>
      <c r="M220" t="s">
        <v>545</v>
      </c>
      <c r="N220" t="s">
        <v>111</v>
      </c>
      <c r="O220" t="s">
        <v>570</v>
      </c>
      <c r="P220" t="s">
        <v>722</v>
      </c>
      <c r="Q220" t="s">
        <v>549</v>
      </c>
      <c r="R220" t="s">
        <v>545</v>
      </c>
      <c r="S220" t="s">
        <v>2012</v>
      </c>
      <c r="T220" t="s">
        <v>711</v>
      </c>
      <c r="U220" t="s">
        <v>121</v>
      </c>
      <c r="V220" t="s">
        <v>724</v>
      </c>
      <c r="W220" t="s">
        <v>725</v>
      </c>
      <c r="X220" t="s">
        <v>2013</v>
      </c>
      <c r="Y220" s="33" t="str">
        <f t="shared" si="3"/>
        <v>3</v>
      </c>
      <c r="Z220" s="33" t="str">
        <f>IF(T220="","",IF(AND(T220&lt;&gt;'Tabelas auxiliares'!$B$240,T220&lt;&gt;'Tabelas auxiliares'!$B$241),"FOLHA DE PESSOAL",IF(Y220='Tabelas auxiliares'!$A$241,"CUSTEIO",IF(Y220='Tabelas auxiliares'!$A$240,"INVESTIMENTO","ERRO - VERIFICAR"))))</f>
        <v>FOLHA DE PESSOAL</v>
      </c>
      <c r="AB220" s="26">
        <v>390708</v>
      </c>
      <c r="AG220" s="26">
        <v>390708</v>
      </c>
    </row>
    <row r="221" spans="1:33" x14ac:dyDescent="0.25">
      <c r="A221" t="s">
        <v>538</v>
      </c>
      <c r="B221" s="54" t="s">
        <v>229</v>
      </c>
      <c r="C221" s="54" t="s">
        <v>537</v>
      </c>
      <c r="D221" t="s">
        <v>83</v>
      </c>
      <c r="E221" t="s">
        <v>105</v>
      </c>
      <c r="F221" s="33" t="str">
        <f>IFERROR(VLOOKUP(D221,'Tabelas auxiliares'!$A$3:$B$62,2,FALSE),"")</f>
        <v>SUGEPE-FOLHA - PASEP + AUX. MORADIA</v>
      </c>
      <c r="G221" s="33" t="str">
        <f>IFERROR(VLOOKUP($B221,'Tabelas auxiliares'!$A$66:$C$103,2,FALSE),"")</f>
        <v>FOLHA DE PAGAMENTO - GERAL</v>
      </c>
      <c r="H221" s="33" t="str">
        <f>IFERROR(VLOOKUP($B221,'Tabelas auxiliares'!$A$66:$C$103,3,FALSE),"")</f>
        <v>FOLHA DE PAGAMENTO / CONTRIBUICAO PARA O PSS / SUBSTITUICOES / INSS PATRONAL / PASEP</v>
      </c>
      <c r="I221" t="s">
        <v>1809</v>
      </c>
      <c r="J221" t="s">
        <v>706</v>
      </c>
      <c r="K221" t="s">
        <v>2014</v>
      </c>
      <c r="L221" t="s">
        <v>2011</v>
      </c>
      <c r="M221" t="s">
        <v>545</v>
      </c>
      <c r="N221" t="s">
        <v>111</v>
      </c>
      <c r="O221" t="s">
        <v>570</v>
      </c>
      <c r="P221" t="s">
        <v>722</v>
      </c>
      <c r="Q221" t="s">
        <v>549</v>
      </c>
      <c r="R221" t="s">
        <v>545</v>
      </c>
      <c r="S221" t="s">
        <v>723</v>
      </c>
      <c r="T221" t="s">
        <v>711</v>
      </c>
      <c r="U221" t="s">
        <v>121</v>
      </c>
      <c r="V221" t="s">
        <v>724</v>
      </c>
      <c r="W221" t="s">
        <v>725</v>
      </c>
      <c r="X221" t="s">
        <v>2015</v>
      </c>
      <c r="Y221" s="33" t="str">
        <f t="shared" si="3"/>
        <v>3</v>
      </c>
      <c r="Z221" s="33" t="str">
        <f>IF(T221="","",IF(AND(T221&lt;&gt;'Tabelas auxiliares'!$B$240,T221&lt;&gt;'Tabelas auxiliares'!$B$241),"FOLHA DE PESSOAL",IF(Y221='Tabelas auxiliares'!$A$241,"CUSTEIO",IF(Y221='Tabelas auxiliares'!$A$240,"INVESTIMENTO","ERRO - VERIFICAR"))))</f>
        <v>FOLHA DE PESSOAL</v>
      </c>
      <c r="AB221" s="26">
        <v>87203.199999999997</v>
      </c>
      <c r="AG221" s="26">
        <v>87203.199999999997</v>
      </c>
    </row>
    <row r="222" spans="1:33" x14ac:dyDescent="0.25">
      <c r="A222" t="s">
        <v>538</v>
      </c>
      <c r="B222" s="54" t="s">
        <v>229</v>
      </c>
      <c r="C222" s="54" t="s">
        <v>537</v>
      </c>
      <c r="D222" t="s">
        <v>83</v>
      </c>
      <c r="E222" t="s">
        <v>105</v>
      </c>
      <c r="F222" s="33" t="str">
        <f>IFERROR(VLOOKUP(D222,'Tabelas auxiliares'!$A$3:$B$62,2,FALSE),"")</f>
        <v>SUGEPE-FOLHA - PASEP + AUX. MORADIA</v>
      </c>
      <c r="G222" s="33" t="str">
        <f>IFERROR(VLOOKUP($B222,'Tabelas auxiliares'!$A$66:$C$103,2,FALSE),"")</f>
        <v>FOLHA DE PAGAMENTO - GERAL</v>
      </c>
      <c r="H222" s="33" t="str">
        <f>IFERROR(VLOOKUP($B222,'Tabelas auxiliares'!$A$66:$C$103,3,FALSE),"")</f>
        <v>FOLHA DE PAGAMENTO / CONTRIBUICAO PARA O PSS / SUBSTITUICOES / INSS PATRONAL / PASEP</v>
      </c>
      <c r="I222" t="s">
        <v>1809</v>
      </c>
      <c r="J222" t="s">
        <v>706</v>
      </c>
      <c r="K222" t="s">
        <v>2014</v>
      </c>
      <c r="L222" t="s">
        <v>2011</v>
      </c>
      <c r="M222" t="s">
        <v>545</v>
      </c>
      <c r="N222" t="s">
        <v>111</v>
      </c>
      <c r="O222" t="s">
        <v>570</v>
      </c>
      <c r="P222" t="s">
        <v>722</v>
      </c>
      <c r="Q222" t="s">
        <v>549</v>
      </c>
      <c r="R222" t="s">
        <v>545</v>
      </c>
      <c r="S222" t="s">
        <v>723</v>
      </c>
      <c r="T222" t="s">
        <v>711</v>
      </c>
      <c r="U222" t="s">
        <v>121</v>
      </c>
      <c r="V222" t="s">
        <v>2016</v>
      </c>
      <c r="W222" t="s">
        <v>2017</v>
      </c>
      <c r="X222" t="s">
        <v>2018</v>
      </c>
      <c r="Y222" s="33" t="str">
        <f t="shared" si="3"/>
        <v>3</v>
      </c>
      <c r="Z222" s="33" t="str">
        <f>IF(T222="","",IF(AND(T222&lt;&gt;'Tabelas auxiliares'!$B$240,T222&lt;&gt;'Tabelas auxiliares'!$B$241),"FOLHA DE PESSOAL",IF(Y222='Tabelas auxiliares'!$A$241,"CUSTEIO",IF(Y222='Tabelas auxiliares'!$A$240,"INVESTIMENTO","ERRO - VERIFICAR"))))</f>
        <v>FOLHA DE PESSOAL</v>
      </c>
      <c r="AA222" s="26">
        <v>9042.59</v>
      </c>
      <c r="AB222" s="26">
        <v>27971.61</v>
      </c>
      <c r="AC222" s="26">
        <v>9042.59</v>
      </c>
      <c r="AG222" s="26">
        <v>27971.61</v>
      </c>
    </row>
    <row r="223" spans="1:33" x14ac:dyDescent="0.25">
      <c r="A223" t="s">
        <v>538</v>
      </c>
      <c r="B223" s="54" t="s">
        <v>229</v>
      </c>
      <c r="C223" s="54" t="s">
        <v>537</v>
      </c>
      <c r="D223" t="s">
        <v>83</v>
      </c>
      <c r="E223" t="s">
        <v>105</v>
      </c>
      <c r="F223" s="33" t="str">
        <f>IFERROR(VLOOKUP(D223,'Tabelas auxiliares'!$A$3:$B$62,2,FALSE),"")</f>
        <v>SUGEPE-FOLHA - PASEP + AUX. MORADIA</v>
      </c>
      <c r="G223" s="33" t="str">
        <f>IFERROR(VLOOKUP($B223,'Tabelas auxiliares'!$A$66:$C$103,2,FALSE),"")</f>
        <v>FOLHA DE PAGAMENTO - GERAL</v>
      </c>
      <c r="H223" s="33" t="str">
        <f>IFERROR(VLOOKUP($B223,'Tabelas auxiliares'!$A$66:$C$103,3,FALSE),"")</f>
        <v>FOLHA DE PAGAMENTO / CONTRIBUICAO PARA O PSS / SUBSTITUICOES / INSS PATRONAL / PASEP</v>
      </c>
      <c r="I223" t="s">
        <v>1809</v>
      </c>
      <c r="J223" t="s">
        <v>706</v>
      </c>
      <c r="K223" t="s">
        <v>2014</v>
      </c>
      <c r="L223" t="s">
        <v>2011</v>
      </c>
      <c r="M223" t="s">
        <v>545</v>
      </c>
      <c r="N223" t="s">
        <v>111</v>
      </c>
      <c r="O223" t="s">
        <v>570</v>
      </c>
      <c r="P223" t="s">
        <v>722</v>
      </c>
      <c r="Q223" t="s">
        <v>549</v>
      </c>
      <c r="R223" t="s">
        <v>545</v>
      </c>
      <c r="S223" t="s">
        <v>723</v>
      </c>
      <c r="T223" t="s">
        <v>711</v>
      </c>
      <c r="U223" t="s">
        <v>121</v>
      </c>
      <c r="V223" t="s">
        <v>2019</v>
      </c>
      <c r="W223" t="s">
        <v>2020</v>
      </c>
      <c r="X223" t="s">
        <v>2021</v>
      </c>
      <c r="Y223" s="33" t="str">
        <f t="shared" si="3"/>
        <v>3</v>
      </c>
      <c r="Z223" s="33" t="str">
        <f>IF(T223="","",IF(AND(T223&lt;&gt;'Tabelas auxiliares'!$B$240,T223&lt;&gt;'Tabelas auxiliares'!$B$241),"FOLHA DE PESSOAL",IF(Y223='Tabelas auxiliares'!$A$241,"CUSTEIO",IF(Y223='Tabelas auxiliares'!$A$240,"INVESTIMENTO","ERRO - VERIFICAR"))))</f>
        <v>FOLHA DE PESSOAL</v>
      </c>
      <c r="AA223" s="26"/>
      <c r="AB223" s="26">
        <v>99674.9</v>
      </c>
      <c r="AC223" s="26"/>
      <c r="AG223" s="26">
        <v>99674.9</v>
      </c>
    </row>
    <row r="224" spans="1:33" x14ac:dyDescent="0.25">
      <c r="A224" t="s">
        <v>538</v>
      </c>
      <c r="B224" s="54" t="s">
        <v>229</v>
      </c>
      <c r="C224" s="54" t="s">
        <v>537</v>
      </c>
      <c r="D224" t="s">
        <v>83</v>
      </c>
      <c r="E224" t="s">
        <v>105</v>
      </c>
      <c r="F224" s="33" t="str">
        <f>IFERROR(VLOOKUP(D224,'Tabelas auxiliares'!$A$3:$B$62,2,FALSE),"")</f>
        <v>SUGEPE-FOLHA - PASEP + AUX. MORADIA</v>
      </c>
      <c r="G224" s="33" t="str">
        <f>IFERROR(VLOOKUP($B224,'Tabelas auxiliares'!$A$66:$C$103,2,FALSE),"")</f>
        <v>FOLHA DE PAGAMENTO - GERAL</v>
      </c>
      <c r="H224" s="33" t="str">
        <f>IFERROR(VLOOKUP($B224,'Tabelas auxiliares'!$A$66:$C$103,3,FALSE),"")</f>
        <v>FOLHA DE PAGAMENTO / CONTRIBUICAO PARA O PSS / SUBSTITUICOES / INSS PATRONAL / PASEP</v>
      </c>
      <c r="I224" t="s">
        <v>1809</v>
      </c>
      <c r="J224" t="s">
        <v>706</v>
      </c>
      <c r="K224" t="s">
        <v>2014</v>
      </c>
      <c r="L224" t="s">
        <v>2011</v>
      </c>
      <c r="M224" t="s">
        <v>545</v>
      </c>
      <c r="N224" t="s">
        <v>111</v>
      </c>
      <c r="O224" t="s">
        <v>570</v>
      </c>
      <c r="P224" t="s">
        <v>722</v>
      </c>
      <c r="Q224" t="s">
        <v>549</v>
      </c>
      <c r="R224" t="s">
        <v>545</v>
      </c>
      <c r="S224" t="s">
        <v>723</v>
      </c>
      <c r="T224" t="s">
        <v>711</v>
      </c>
      <c r="U224" t="s">
        <v>121</v>
      </c>
      <c r="V224" t="s">
        <v>727</v>
      </c>
      <c r="W224" t="s">
        <v>728</v>
      </c>
      <c r="X224" t="s">
        <v>2022</v>
      </c>
      <c r="Y224" s="33" t="str">
        <f t="shared" si="3"/>
        <v>3</v>
      </c>
      <c r="Z224" s="33" t="str">
        <f>IF(T224="","",IF(AND(T224&lt;&gt;'Tabelas auxiliares'!$B$240,T224&lt;&gt;'Tabelas auxiliares'!$B$241),"FOLHA DE PESSOAL",IF(Y224='Tabelas auxiliares'!$A$241,"CUSTEIO",IF(Y224='Tabelas auxiliares'!$A$240,"INVESTIMENTO","ERRO - VERIFICAR"))))</f>
        <v>FOLHA DE PESSOAL</v>
      </c>
      <c r="AA224" s="26"/>
      <c r="AB224" s="26">
        <v>9057.2800000000007</v>
      </c>
      <c r="AC224" s="26"/>
      <c r="AG224" s="26">
        <v>9057.2800000000007</v>
      </c>
    </row>
    <row r="225" spans="1:33" x14ac:dyDescent="0.25">
      <c r="A225" t="s">
        <v>538</v>
      </c>
      <c r="B225" s="54" t="s">
        <v>229</v>
      </c>
      <c r="C225" s="54" t="s">
        <v>537</v>
      </c>
      <c r="D225" t="s">
        <v>83</v>
      </c>
      <c r="E225" t="s">
        <v>105</v>
      </c>
      <c r="F225" s="33" t="str">
        <f>IFERROR(VLOOKUP(D225,'Tabelas auxiliares'!$A$3:$B$62,2,FALSE),"")</f>
        <v>SUGEPE-FOLHA - PASEP + AUX. MORADIA</v>
      </c>
      <c r="G225" s="33" t="str">
        <f>IFERROR(VLOOKUP($B225,'Tabelas auxiliares'!$A$66:$C$103,2,FALSE),"")</f>
        <v>FOLHA DE PAGAMENTO - GERAL</v>
      </c>
      <c r="H225" s="33" t="str">
        <f>IFERROR(VLOOKUP($B225,'Tabelas auxiliares'!$A$66:$C$103,3,FALSE),"")</f>
        <v>FOLHA DE PAGAMENTO / CONTRIBUICAO PARA O PSS / SUBSTITUICOES / INSS PATRONAL / PASEP</v>
      </c>
      <c r="I225" t="s">
        <v>1809</v>
      </c>
      <c r="J225" t="s">
        <v>706</v>
      </c>
      <c r="K225" t="s">
        <v>2014</v>
      </c>
      <c r="L225" t="s">
        <v>2011</v>
      </c>
      <c r="M225" t="s">
        <v>545</v>
      </c>
      <c r="N225" t="s">
        <v>111</v>
      </c>
      <c r="O225" t="s">
        <v>570</v>
      </c>
      <c r="P225" t="s">
        <v>722</v>
      </c>
      <c r="Q225" t="s">
        <v>549</v>
      </c>
      <c r="R225" t="s">
        <v>545</v>
      </c>
      <c r="S225" t="s">
        <v>723</v>
      </c>
      <c r="T225" t="s">
        <v>711</v>
      </c>
      <c r="U225" t="s">
        <v>121</v>
      </c>
      <c r="V225" t="s">
        <v>730</v>
      </c>
      <c r="W225" t="s">
        <v>731</v>
      </c>
      <c r="X225" t="s">
        <v>2023</v>
      </c>
      <c r="Y225" s="33" t="str">
        <f t="shared" si="3"/>
        <v>3</v>
      </c>
      <c r="Z225" s="33" t="str">
        <f>IF(T225="","",IF(AND(T225&lt;&gt;'Tabelas auxiliares'!$B$240,T225&lt;&gt;'Tabelas auxiliares'!$B$241),"FOLHA DE PESSOAL",IF(Y225='Tabelas auxiliares'!$A$241,"CUSTEIO",IF(Y225='Tabelas auxiliares'!$A$240,"INVESTIMENTO","ERRO - VERIFICAR"))))</f>
        <v>FOLHA DE PESSOAL</v>
      </c>
      <c r="AA225" s="26"/>
      <c r="AB225" s="26">
        <v>252.37</v>
      </c>
      <c r="AC225" s="26"/>
      <c r="AG225" s="26">
        <v>252.37</v>
      </c>
    </row>
    <row r="226" spans="1:33" x14ac:dyDescent="0.25">
      <c r="A226" t="s">
        <v>538</v>
      </c>
      <c r="B226" s="54" t="s">
        <v>229</v>
      </c>
      <c r="C226" s="54" t="s">
        <v>537</v>
      </c>
      <c r="D226" t="s">
        <v>83</v>
      </c>
      <c r="E226" t="s">
        <v>105</v>
      </c>
      <c r="F226" s="33" t="str">
        <f>IFERROR(VLOOKUP(D226,'Tabelas auxiliares'!$A$3:$B$62,2,FALSE),"")</f>
        <v>SUGEPE-FOLHA - PASEP + AUX. MORADIA</v>
      </c>
      <c r="G226" s="33" t="str">
        <f>IFERROR(VLOOKUP($B226,'Tabelas auxiliares'!$A$66:$C$103,2,FALSE),"")</f>
        <v>FOLHA DE PAGAMENTO - GERAL</v>
      </c>
      <c r="H226" s="33" t="str">
        <f>IFERROR(VLOOKUP($B226,'Tabelas auxiliares'!$A$66:$C$103,3,FALSE),"")</f>
        <v>FOLHA DE PAGAMENTO / CONTRIBUICAO PARA O PSS / SUBSTITUICOES / INSS PATRONAL / PASEP</v>
      </c>
      <c r="I226" t="s">
        <v>1809</v>
      </c>
      <c r="J226" t="s">
        <v>706</v>
      </c>
      <c r="K226" t="s">
        <v>2024</v>
      </c>
      <c r="L226" t="s">
        <v>2011</v>
      </c>
      <c r="M226" t="s">
        <v>545</v>
      </c>
      <c r="N226" t="s">
        <v>111</v>
      </c>
      <c r="O226" t="s">
        <v>570</v>
      </c>
      <c r="P226" t="s">
        <v>722</v>
      </c>
      <c r="Q226" t="s">
        <v>549</v>
      </c>
      <c r="R226" t="s">
        <v>545</v>
      </c>
      <c r="S226" t="s">
        <v>723</v>
      </c>
      <c r="T226" t="s">
        <v>711</v>
      </c>
      <c r="U226" t="s">
        <v>121</v>
      </c>
      <c r="V226" t="s">
        <v>734</v>
      </c>
      <c r="W226" t="s">
        <v>735</v>
      </c>
      <c r="X226" t="s">
        <v>2025</v>
      </c>
      <c r="Y226" s="33" t="str">
        <f t="shared" si="3"/>
        <v>3</v>
      </c>
      <c r="Z226" s="33" t="str">
        <f>IF(T226="","",IF(AND(T226&lt;&gt;'Tabelas auxiliares'!$B$240,T226&lt;&gt;'Tabelas auxiliares'!$B$241),"FOLHA DE PESSOAL",IF(Y226='Tabelas auxiliares'!$A$241,"CUSTEIO",IF(Y226='Tabelas auxiliares'!$A$240,"INVESTIMENTO","ERRO - VERIFICAR"))))</f>
        <v>FOLHA DE PESSOAL</v>
      </c>
      <c r="AA226" s="26"/>
      <c r="AB226">
        <v>56666.46</v>
      </c>
      <c r="AG226">
        <v>56666.46</v>
      </c>
    </row>
    <row r="227" spans="1:33" x14ac:dyDescent="0.25">
      <c r="A227" t="s">
        <v>538</v>
      </c>
      <c r="B227" s="54" t="s">
        <v>229</v>
      </c>
      <c r="C227" s="54" t="s">
        <v>537</v>
      </c>
      <c r="D227" t="s">
        <v>83</v>
      </c>
      <c r="E227" t="s">
        <v>105</v>
      </c>
      <c r="F227" s="33" t="str">
        <f>IFERROR(VLOOKUP(D227,'Tabelas auxiliares'!$A$3:$B$62,2,FALSE),"")</f>
        <v>SUGEPE-FOLHA - PASEP + AUX. MORADIA</v>
      </c>
      <c r="G227" s="33" t="str">
        <f>IFERROR(VLOOKUP($B227,'Tabelas auxiliares'!$A$66:$C$103,2,FALSE),"")</f>
        <v>FOLHA DE PAGAMENTO - GERAL</v>
      </c>
      <c r="H227" s="33" t="str">
        <f>IFERROR(VLOOKUP($B227,'Tabelas auxiliares'!$A$66:$C$103,3,FALSE),"")</f>
        <v>FOLHA DE PAGAMENTO / CONTRIBUICAO PARA O PSS / SUBSTITUICOES / INSS PATRONAL / PASEP</v>
      </c>
      <c r="I227" t="s">
        <v>1809</v>
      </c>
      <c r="J227" t="s">
        <v>706</v>
      </c>
      <c r="K227" t="s">
        <v>2026</v>
      </c>
      <c r="L227" t="s">
        <v>2011</v>
      </c>
      <c r="M227" t="s">
        <v>545</v>
      </c>
      <c r="N227" t="s">
        <v>111</v>
      </c>
      <c r="O227" t="s">
        <v>570</v>
      </c>
      <c r="P227" t="s">
        <v>722</v>
      </c>
      <c r="Q227" t="s">
        <v>549</v>
      </c>
      <c r="R227" t="s">
        <v>545</v>
      </c>
      <c r="S227" t="s">
        <v>550</v>
      </c>
      <c r="T227" t="s">
        <v>711</v>
      </c>
      <c r="U227" t="s">
        <v>121</v>
      </c>
      <c r="V227" t="s">
        <v>734</v>
      </c>
      <c r="W227" t="s">
        <v>735</v>
      </c>
      <c r="X227" t="s">
        <v>2027</v>
      </c>
      <c r="Y227" s="33" t="str">
        <f t="shared" si="3"/>
        <v>3</v>
      </c>
      <c r="Z227" s="33" t="str">
        <f>IF(T227="","",IF(AND(T227&lt;&gt;'Tabelas auxiliares'!$B$240,T227&lt;&gt;'Tabelas auxiliares'!$B$241),"FOLHA DE PESSOAL",IF(Y227='Tabelas auxiliares'!$A$241,"CUSTEIO",IF(Y227='Tabelas auxiliares'!$A$240,"INVESTIMENTO","ERRO - VERIFICAR"))))</f>
        <v>FOLHA DE PESSOAL</v>
      </c>
      <c r="AA227" s="26">
        <v>720.08</v>
      </c>
      <c r="AB227">
        <v>41928.04</v>
      </c>
      <c r="AC227">
        <v>720.08</v>
      </c>
      <c r="AG227">
        <v>41928.04</v>
      </c>
    </row>
    <row r="228" spans="1:33" x14ac:dyDescent="0.25">
      <c r="A228" t="s">
        <v>538</v>
      </c>
      <c r="B228" s="54" t="s">
        <v>229</v>
      </c>
      <c r="C228" s="54" t="s">
        <v>537</v>
      </c>
      <c r="D228" t="s">
        <v>83</v>
      </c>
      <c r="E228" t="s">
        <v>105</v>
      </c>
      <c r="F228" s="33" t="str">
        <f>IFERROR(VLOOKUP(D228,'Tabelas auxiliares'!$A$3:$B$62,2,FALSE),"")</f>
        <v>SUGEPE-FOLHA - PASEP + AUX. MORADIA</v>
      </c>
      <c r="G228" s="33" t="str">
        <f>IFERROR(VLOOKUP($B228,'Tabelas auxiliares'!$A$66:$C$103,2,FALSE),"")</f>
        <v>FOLHA DE PAGAMENTO - GERAL</v>
      </c>
      <c r="H228" s="33" t="str">
        <f>IFERROR(VLOOKUP($B228,'Tabelas auxiliares'!$A$66:$C$103,3,FALSE),"")</f>
        <v>FOLHA DE PAGAMENTO / CONTRIBUICAO PARA O PSS / SUBSTITUICOES / INSS PATRONAL / PASEP</v>
      </c>
      <c r="I228" t="s">
        <v>1809</v>
      </c>
      <c r="J228" t="s">
        <v>706</v>
      </c>
      <c r="K228" t="s">
        <v>2026</v>
      </c>
      <c r="L228" t="s">
        <v>2011</v>
      </c>
      <c r="M228" t="s">
        <v>545</v>
      </c>
      <c r="N228" t="s">
        <v>111</v>
      </c>
      <c r="O228" t="s">
        <v>570</v>
      </c>
      <c r="P228" t="s">
        <v>722</v>
      </c>
      <c r="Q228" t="s">
        <v>549</v>
      </c>
      <c r="R228" t="s">
        <v>545</v>
      </c>
      <c r="S228" t="s">
        <v>550</v>
      </c>
      <c r="T228" t="s">
        <v>711</v>
      </c>
      <c r="U228" t="s">
        <v>121</v>
      </c>
      <c r="V228" t="s">
        <v>2028</v>
      </c>
      <c r="W228" t="s">
        <v>2029</v>
      </c>
      <c r="X228" t="s">
        <v>2030</v>
      </c>
      <c r="Y228" s="33" t="str">
        <f t="shared" si="3"/>
        <v>3</v>
      </c>
      <c r="Z228" s="33" t="str">
        <f>IF(T228="","",IF(AND(T228&lt;&gt;'Tabelas auxiliares'!$B$240,T228&lt;&gt;'Tabelas auxiliares'!$B$241),"FOLHA DE PESSOAL",IF(Y228='Tabelas auxiliares'!$A$241,"CUSTEIO",IF(Y228='Tabelas auxiliares'!$A$240,"INVESTIMENTO","ERRO - VERIFICAR"))))</f>
        <v>FOLHA DE PESSOAL</v>
      </c>
      <c r="AA228" s="26">
        <v>2021.08</v>
      </c>
      <c r="AC228" s="26">
        <v>2021.08</v>
      </c>
      <c r="AE228" s="26"/>
    </row>
    <row r="229" spans="1:33" x14ac:dyDescent="0.25">
      <c r="A229" t="s">
        <v>538</v>
      </c>
      <c r="B229" s="54" t="s">
        <v>229</v>
      </c>
      <c r="C229" s="54" t="s">
        <v>537</v>
      </c>
      <c r="D229" t="s">
        <v>83</v>
      </c>
      <c r="E229" t="s">
        <v>105</v>
      </c>
      <c r="F229" s="33" t="str">
        <f>IFERROR(VLOOKUP(D229,'Tabelas auxiliares'!$A$3:$B$62,2,FALSE),"")</f>
        <v>SUGEPE-FOLHA - PASEP + AUX. MORADIA</v>
      </c>
      <c r="G229" s="33" t="str">
        <f>IFERROR(VLOOKUP($B229,'Tabelas auxiliares'!$A$66:$C$103,2,FALSE),"")</f>
        <v>FOLHA DE PAGAMENTO - GERAL</v>
      </c>
      <c r="H229" s="33" t="str">
        <f>IFERROR(VLOOKUP($B229,'Tabelas auxiliares'!$A$66:$C$103,3,FALSE),"")</f>
        <v>FOLHA DE PAGAMENTO / CONTRIBUICAO PARA O PSS / SUBSTITUICOES / INSS PATRONAL / PASEP</v>
      </c>
      <c r="I229" t="s">
        <v>1809</v>
      </c>
      <c r="J229" t="s">
        <v>706</v>
      </c>
      <c r="K229" t="s">
        <v>2031</v>
      </c>
      <c r="L229" t="s">
        <v>2011</v>
      </c>
      <c r="M229" t="s">
        <v>545</v>
      </c>
      <c r="N229" t="s">
        <v>113</v>
      </c>
      <c r="O229" t="s">
        <v>570</v>
      </c>
      <c r="P229" t="s">
        <v>710</v>
      </c>
      <c r="Q229" t="s">
        <v>549</v>
      </c>
      <c r="R229" t="s">
        <v>545</v>
      </c>
      <c r="S229" t="s">
        <v>550</v>
      </c>
      <c r="T229" t="s">
        <v>711</v>
      </c>
      <c r="U229" t="s">
        <v>122</v>
      </c>
      <c r="V229" t="s">
        <v>738</v>
      </c>
      <c r="W229" t="s">
        <v>739</v>
      </c>
      <c r="X229" t="s">
        <v>2032</v>
      </c>
      <c r="Y229" s="33" t="str">
        <f t="shared" si="3"/>
        <v>3</v>
      </c>
      <c r="Z229" s="33" t="str">
        <f>IF(T229="","",IF(AND(T229&lt;&gt;'Tabelas auxiliares'!$B$240,T229&lt;&gt;'Tabelas auxiliares'!$B$241),"FOLHA DE PESSOAL",IF(Y229='Tabelas auxiliares'!$A$241,"CUSTEIO",IF(Y229='Tabelas auxiliares'!$A$240,"INVESTIMENTO","ERRO - VERIFICAR"))))</f>
        <v>FOLHA DE PESSOAL</v>
      </c>
      <c r="AA229" s="26">
        <v>1352.46</v>
      </c>
      <c r="AB229">
        <v>727876.58</v>
      </c>
      <c r="AC229" s="26">
        <v>1352.46</v>
      </c>
      <c r="AG229">
        <v>727876.58</v>
      </c>
    </row>
    <row r="230" spans="1:33" x14ac:dyDescent="0.25">
      <c r="A230" t="s">
        <v>538</v>
      </c>
      <c r="B230" s="54" t="s">
        <v>229</v>
      </c>
      <c r="C230" s="54" t="s">
        <v>537</v>
      </c>
      <c r="D230" t="s">
        <v>83</v>
      </c>
      <c r="E230" t="s">
        <v>105</v>
      </c>
      <c r="F230" s="33" t="str">
        <f>IFERROR(VLOOKUP(D230,'Tabelas auxiliares'!$A$3:$B$62,2,FALSE),"")</f>
        <v>SUGEPE-FOLHA - PASEP + AUX. MORADIA</v>
      </c>
      <c r="G230" s="33" t="str">
        <f>IFERROR(VLOOKUP($B230,'Tabelas auxiliares'!$A$66:$C$103,2,FALSE),"")</f>
        <v>FOLHA DE PAGAMENTO - GERAL</v>
      </c>
      <c r="H230" s="33" t="str">
        <f>IFERROR(VLOOKUP($B230,'Tabelas auxiliares'!$A$66:$C$103,3,FALSE),"")</f>
        <v>FOLHA DE PAGAMENTO / CONTRIBUICAO PARA O PSS / SUBSTITUICOES / INSS PATRONAL / PASEP</v>
      </c>
      <c r="I230" t="s">
        <v>1809</v>
      </c>
      <c r="J230" t="s">
        <v>706</v>
      </c>
      <c r="K230" t="s">
        <v>2031</v>
      </c>
      <c r="L230" t="s">
        <v>2011</v>
      </c>
      <c r="M230" t="s">
        <v>545</v>
      </c>
      <c r="N230" t="s">
        <v>113</v>
      </c>
      <c r="O230" t="s">
        <v>570</v>
      </c>
      <c r="P230" t="s">
        <v>710</v>
      </c>
      <c r="Q230" t="s">
        <v>549</v>
      </c>
      <c r="R230" t="s">
        <v>545</v>
      </c>
      <c r="S230" t="s">
        <v>550</v>
      </c>
      <c r="T230" t="s">
        <v>711</v>
      </c>
      <c r="U230" t="s">
        <v>122</v>
      </c>
      <c r="V230" t="s">
        <v>741</v>
      </c>
      <c r="W230" t="s">
        <v>742</v>
      </c>
      <c r="X230" t="s">
        <v>2033</v>
      </c>
      <c r="Y230" s="33" t="str">
        <f t="shared" si="3"/>
        <v>3</v>
      </c>
      <c r="Z230" s="33" t="str">
        <f>IF(T230="","",IF(AND(T230&lt;&gt;'Tabelas auxiliares'!$B$240,T230&lt;&gt;'Tabelas auxiliares'!$B$241),"FOLHA DE PESSOAL",IF(Y230='Tabelas auxiliares'!$A$241,"CUSTEIO",IF(Y230='Tabelas auxiliares'!$A$240,"INVESTIMENTO","ERRO - VERIFICAR"))))</f>
        <v>FOLHA DE PESSOAL</v>
      </c>
      <c r="AA230" s="26"/>
      <c r="AB230">
        <v>10481.64</v>
      </c>
      <c r="AC230" s="26"/>
      <c r="AG230">
        <v>10481.64</v>
      </c>
    </row>
    <row r="231" spans="1:33" x14ac:dyDescent="0.25">
      <c r="A231" t="s">
        <v>538</v>
      </c>
      <c r="B231" s="54" t="s">
        <v>229</v>
      </c>
      <c r="C231" s="54" t="s">
        <v>537</v>
      </c>
      <c r="D231" t="s">
        <v>83</v>
      </c>
      <c r="E231" t="s">
        <v>105</v>
      </c>
      <c r="F231" s="33" t="str">
        <f>IFERROR(VLOOKUP(D231,'Tabelas auxiliares'!$A$3:$B$62,2,FALSE),"")</f>
        <v>SUGEPE-FOLHA - PASEP + AUX. MORADIA</v>
      </c>
      <c r="G231" s="33" t="str">
        <f>IFERROR(VLOOKUP($B231,'Tabelas auxiliares'!$A$66:$C$103,2,FALSE),"")</f>
        <v>FOLHA DE PAGAMENTO - GERAL</v>
      </c>
      <c r="H231" s="33" t="str">
        <f>IFERROR(VLOOKUP($B231,'Tabelas auxiliares'!$A$66:$C$103,3,FALSE),"")</f>
        <v>FOLHA DE PAGAMENTO / CONTRIBUICAO PARA O PSS / SUBSTITUICOES / INSS PATRONAL / PASEP</v>
      </c>
      <c r="I231" t="s">
        <v>1809</v>
      </c>
      <c r="J231" t="s">
        <v>706</v>
      </c>
      <c r="K231" t="s">
        <v>2031</v>
      </c>
      <c r="L231" t="s">
        <v>2011</v>
      </c>
      <c r="M231" t="s">
        <v>545</v>
      </c>
      <c r="N231" t="s">
        <v>113</v>
      </c>
      <c r="O231" t="s">
        <v>570</v>
      </c>
      <c r="P231" t="s">
        <v>710</v>
      </c>
      <c r="Q231" t="s">
        <v>549</v>
      </c>
      <c r="R231" t="s">
        <v>545</v>
      </c>
      <c r="S231" t="s">
        <v>550</v>
      </c>
      <c r="T231" t="s">
        <v>711</v>
      </c>
      <c r="U231" t="s">
        <v>122</v>
      </c>
      <c r="V231" t="s">
        <v>2034</v>
      </c>
      <c r="W231" t="s">
        <v>2035</v>
      </c>
      <c r="X231" t="s">
        <v>2036</v>
      </c>
      <c r="Y231" s="33" t="str">
        <f t="shared" si="3"/>
        <v>3</v>
      </c>
      <c r="Z231" s="33" t="str">
        <f>IF(T231="","",IF(AND(T231&lt;&gt;'Tabelas auxiliares'!$B$240,T231&lt;&gt;'Tabelas auxiliares'!$B$241),"FOLHA DE PESSOAL",IF(Y231='Tabelas auxiliares'!$A$241,"CUSTEIO",IF(Y231='Tabelas auxiliares'!$A$240,"INVESTIMENTO","ERRO - VERIFICAR"))))</f>
        <v>FOLHA DE PESSOAL</v>
      </c>
      <c r="AA231" s="26">
        <v>873.47</v>
      </c>
      <c r="AB231">
        <v>6114.29</v>
      </c>
      <c r="AC231">
        <v>873.47</v>
      </c>
      <c r="AE231" s="26"/>
      <c r="AG231">
        <v>6114.29</v>
      </c>
    </row>
    <row r="232" spans="1:33" x14ac:dyDescent="0.25">
      <c r="A232" t="s">
        <v>538</v>
      </c>
      <c r="B232" s="54" t="s">
        <v>229</v>
      </c>
      <c r="C232" s="54" t="s">
        <v>537</v>
      </c>
      <c r="D232" t="s">
        <v>83</v>
      </c>
      <c r="E232" t="s">
        <v>105</v>
      </c>
      <c r="F232" s="33" t="str">
        <f>IFERROR(VLOOKUP(D232,'Tabelas auxiliares'!$A$3:$B$62,2,FALSE),"")</f>
        <v>SUGEPE-FOLHA - PASEP + AUX. MORADIA</v>
      </c>
      <c r="G232" s="33" t="str">
        <f>IFERROR(VLOOKUP($B232,'Tabelas auxiliares'!$A$66:$C$103,2,FALSE),"")</f>
        <v>FOLHA DE PAGAMENTO - GERAL</v>
      </c>
      <c r="H232" s="33" t="str">
        <f>IFERROR(VLOOKUP($B232,'Tabelas auxiliares'!$A$66:$C$103,3,FALSE),"")</f>
        <v>FOLHA DE PAGAMENTO / CONTRIBUICAO PARA O PSS / SUBSTITUICOES / INSS PATRONAL / PASEP</v>
      </c>
      <c r="I232" t="s">
        <v>1809</v>
      </c>
      <c r="J232" t="s">
        <v>706</v>
      </c>
      <c r="K232" t="s">
        <v>2031</v>
      </c>
      <c r="L232" t="s">
        <v>2011</v>
      </c>
      <c r="M232" t="s">
        <v>545</v>
      </c>
      <c r="N232" t="s">
        <v>113</v>
      </c>
      <c r="O232" t="s">
        <v>570</v>
      </c>
      <c r="P232" t="s">
        <v>710</v>
      </c>
      <c r="Q232" t="s">
        <v>549</v>
      </c>
      <c r="R232" t="s">
        <v>545</v>
      </c>
      <c r="S232" t="s">
        <v>550</v>
      </c>
      <c r="T232" t="s">
        <v>711</v>
      </c>
      <c r="U232" t="s">
        <v>122</v>
      </c>
      <c r="V232" t="s">
        <v>744</v>
      </c>
      <c r="W232" t="s">
        <v>745</v>
      </c>
      <c r="X232" t="s">
        <v>2037</v>
      </c>
      <c r="Y232" s="33" t="str">
        <f t="shared" si="3"/>
        <v>3</v>
      </c>
      <c r="Z232" s="33" t="str">
        <f>IF(T232="","",IF(AND(T232&lt;&gt;'Tabelas auxiliares'!$B$240,T232&lt;&gt;'Tabelas auxiliares'!$B$241),"FOLHA DE PESSOAL",IF(Y232='Tabelas auxiliares'!$A$241,"CUSTEIO",IF(Y232='Tabelas auxiliares'!$A$240,"INVESTIMENTO","ERRO - VERIFICAR"))))</f>
        <v>FOLHA DE PESSOAL</v>
      </c>
      <c r="AA232" s="26"/>
      <c r="AB232">
        <v>31444.92</v>
      </c>
      <c r="AE232" s="26"/>
      <c r="AG232">
        <v>31444.92</v>
      </c>
    </row>
    <row r="233" spans="1:33" x14ac:dyDescent="0.25">
      <c r="A233" t="s">
        <v>538</v>
      </c>
      <c r="B233" s="54" t="s">
        <v>229</v>
      </c>
      <c r="C233" s="54" t="s">
        <v>537</v>
      </c>
      <c r="D233" t="s">
        <v>83</v>
      </c>
      <c r="E233" t="s">
        <v>105</v>
      </c>
      <c r="F233" s="33" t="str">
        <f>IFERROR(VLOOKUP(D233,'Tabelas auxiliares'!$A$3:$B$62,2,FALSE),"")</f>
        <v>SUGEPE-FOLHA - PASEP + AUX. MORADIA</v>
      </c>
      <c r="G233" s="33" t="str">
        <f>IFERROR(VLOOKUP($B233,'Tabelas auxiliares'!$A$66:$C$103,2,FALSE),"")</f>
        <v>FOLHA DE PAGAMENTO - GERAL</v>
      </c>
      <c r="H233" s="33" t="str">
        <f>IFERROR(VLOOKUP($B233,'Tabelas auxiliares'!$A$66:$C$103,3,FALSE),"")</f>
        <v>FOLHA DE PAGAMENTO / CONTRIBUICAO PARA O PSS / SUBSTITUICOES / INSS PATRONAL / PASEP</v>
      </c>
      <c r="I233" t="s">
        <v>1809</v>
      </c>
      <c r="J233" t="s">
        <v>706</v>
      </c>
      <c r="K233" t="s">
        <v>2031</v>
      </c>
      <c r="L233" t="s">
        <v>2011</v>
      </c>
      <c r="M233" t="s">
        <v>545</v>
      </c>
      <c r="N233" t="s">
        <v>113</v>
      </c>
      <c r="O233" t="s">
        <v>570</v>
      </c>
      <c r="P233" t="s">
        <v>710</v>
      </c>
      <c r="Q233" t="s">
        <v>549</v>
      </c>
      <c r="R233" t="s">
        <v>545</v>
      </c>
      <c r="S233" t="s">
        <v>550</v>
      </c>
      <c r="T233" t="s">
        <v>711</v>
      </c>
      <c r="U233" t="s">
        <v>122</v>
      </c>
      <c r="V233" t="s">
        <v>747</v>
      </c>
      <c r="W233" t="s">
        <v>748</v>
      </c>
      <c r="X233" t="s">
        <v>2038</v>
      </c>
      <c r="Y233" s="33" t="str">
        <f t="shared" si="3"/>
        <v>3</v>
      </c>
      <c r="Z233" s="33" t="str">
        <f>IF(T233="","",IF(AND(T233&lt;&gt;'Tabelas auxiliares'!$B$240,T233&lt;&gt;'Tabelas auxiliares'!$B$241),"FOLHA DE PESSOAL",IF(Y233='Tabelas auxiliares'!$A$241,"CUSTEIO",IF(Y233='Tabelas auxiliares'!$A$240,"INVESTIMENTO","ERRO - VERIFICAR"))))</f>
        <v>FOLHA DE PESSOAL</v>
      </c>
      <c r="AA233" s="26"/>
      <c r="AB233">
        <v>7092.57</v>
      </c>
      <c r="AE233" s="26"/>
      <c r="AG233">
        <v>7092.57</v>
      </c>
    </row>
    <row r="234" spans="1:33" x14ac:dyDescent="0.25">
      <c r="A234" t="s">
        <v>538</v>
      </c>
      <c r="B234" s="54" t="s">
        <v>229</v>
      </c>
      <c r="C234" s="54" t="s">
        <v>537</v>
      </c>
      <c r="D234" t="s">
        <v>83</v>
      </c>
      <c r="E234" t="s">
        <v>105</v>
      </c>
      <c r="F234" s="33" t="str">
        <f>IFERROR(VLOOKUP(D234,'Tabelas auxiliares'!$A$3:$B$62,2,FALSE),"")</f>
        <v>SUGEPE-FOLHA - PASEP + AUX. MORADIA</v>
      </c>
      <c r="G234" s="33" t="str">
        <f>IFERROR(VLOOKUP($B234,'Tabelas auxiliares'!$A$66:$C$103,2,FALSE),"")</f>
        <v>FOLHA DE PAGAMENTO - GERAL</v>
      </c>
      <c r="H234" s="33" t="str">
        <f>IFERROR(VLOOKUP($B234,'Tabelas auxiliares'!$A$66:$C$103,3,FALSE),"")</f>
        <v>FOLHA DE PAGAMENTO / CONTRIBUICAO PARA O PSS / SUBSTITUICOES / INSS PATRONAL / PASEP</v>
      </c>
      <c r="I234" t="s">
        <v>1809</v>
      </c>
      <c r="J234" t="s">
        <v>706</v>
      </c>
      <c r="K234" t="s">
        <v>2039</v>
      </c>
      <c r="L234" t="s">
        <v>2011</v>
      </c>
      <c r="M234" t="s">
        <v>545</v>
      </c>
      <c r="N234" t="s">
        <v>113</v>
      </c>
      <c r="O234" t="s">
        <v>570</v>
      </c>
      <c r="P234" t="s">
        <v>710</v>
      </c>
      <c r="Q234" t="s">
        <v>549</v>
      </c>
      <c r="R234" t="s">
        <v>545</v>
      </c>
      <c r="S234" t="s">
        <v>550</v>
      </c>
      <c r="T234" t="s">
        <v>711</v>
      </c>
      <c r="U234" t="s">
        <v>122</v>
      </c>
      <c r="V234" t="s">
        <v>751</v>
      </c>
      <c r="W234" t="s">
        <v>752</v>
      </c>
      <c r="X234" t="s">
        <v>2040</v>
      </c>
      <c r="Y234" s="33" t="str">
        <f t="shared" si="3"/>
        <v>3</v>
      </c>
      <c r="Z234" s="33" t="str">
        <f>IF(T234="","",IF(AND(T234&lt;&gt;'Tabelas auxiliares'!$B$240,T234&lt;&gt;'Tabelas auxiliares'!$B$241),"FOLHA DE PESSOAL",IF(Y234='Tabelas auxiliares'!$A$241,"CUSTEIO",IF(Y234='Tabelas auxiliares'!$A$240,"INVESTIMENTO","ERRO - VERIFICAR"))))</f>
        <v>FOLHA DE PESSOAL</v>
      </c>
      <c r="AA234" s="26">
        <v>20128.05</v>
      </c>
      <c r="AB234">
        <v>7355254.1699999999</v>
      </c>
      <c r="AC234" s="26">
        <v>20128.05</v>
      </c>
      <c r="AE234" s="26"/>
      <c r="AG234">
        <v>7355254.1699999999</v>
      </c>
    </row>
    <row r="235" spans="1:33" x14ac:dyDescent="0.25">
      <c r="A235" t="s">
        <v>538</v>
      </c>
      <c r="B235" s="54" t="s">
        <v>229</v>
      </c>
      <c r="C235" s="54" t="s">
        <v>537</v>
      </c>
      <c r="D235" t="s">
        <v>83</v>
      </c>
      <c r="E235" t="s">
        <v>105</v>
      </c>
      <c r="F235" s="33" t="str">
        <f>IFERROR(VLOOKUP(D235,'Tabelas auxiliares'!$A$3:$B$62,2,FALSE),"")</f>
        <v>SUGEPE-FOLHA - PASEP + AUX. MORADIA</v>
      </c>
      <c r="G235" s="33" t="str">
        <f>IFERROR(VLOOKUP($B235,'Tabelas auxiliares'!$A$66:$C$103,2,FALSE),"")</f>
        <v>FOLHA DE PAGAMENTO - GERAL</v>
      </c>
      <c r="H235" s="33" t="str">
        <f>IFERROR(VLOOKUP($B235,'Tabelas auxiliares'!$A$66:$C$103,3,FALSE),"")</f>
        <v>FOLHA DE PAGAMENTO / CONTRIBUICAO PARA O PSS / SUBSTITUICOES / INSS PATRONAL / PASEP</v>
      </c>
      <c r="I235" t="s">
        <v>1809</v>
      </c>
      <c r="J235" t="s">
        <v>706</v>
      </c>
      <c r="K235" t="s">
        <v>2039</v>
      </c>
      <c r="L235" t="s">
        <v>2011</v>
      </c>
      <c r="M235" t="s">
        <v>545</v>
      </c>
      <c r="N235" t="s">
        <v>113</v>
      </c>
      <c r="O235" t="s">
        <v>570</v>
      </c>
      <c r="P235" t="s">
        <v>710</v>
      </c>
      <c r="Q235" t="s">
        <v>549</v>
      </c>
      <c r="R235" t="s">
        <v>545</v>
      </c>
      <c r="S235" t="s">
        <v>550</v>
      </c>
      <c r="T235" t="s">
        <v>711</v>
      </c>
      <c r="U235" t="s">
        <v>122</v>
      </c>
      <c r="V235" t="s">
        <v>754</v>
      </c>
      <c r="W235" t="s">
        <v>755</v>
      </c>
      <c r="X235" t="s">
        <v>2041</v>
      </c>
      <c r="Y235" s="33" t="str">
        <f t="shared" si="3"/>
        <v>3</v>
      </c>
      <c r="Z235" s="33" t="str">
        <f>IF(T235="","",IF(AND(T235&lt;&gt;'Tabelas auxiliares'!$B$240,T235&lt;&gt;'Tabelas auxiliares'!$B$241),"FOLHA DE PESSOAL",IF(Y235='Tabelas auxiliares'!$A$241,"CUSTEIO",IF(Y235='Tabelas auxiliares'!$A$240,"INVESTIMENTO","ERRO - VERIFICAR"))))</f>
        <v>FOLHA DE PESSOAL</v>
      </c>
      <c r="AA235" s="26"/>
      <c r="AB235">
        <v>2099.0500000000002</v>
      </c>
      <c r="AC235" s="26"/>
      <c r="AG235">
        <v>2099.0500000000002</v>
      </c>
    </row>
    <row r="236" spans="1:33" x14ac:dyDescent="0.25">
      <c r="A236" t="s">
        <v>538</v>
      </c>
      <c r="B236" s="54" t="s">
        <v>229</v>
      </c>
      <c r="C236" s="54" t="s">
        <v>537</v>
      </c>
      <c r="D236" t="s">
        <v>83</v>
      </c>
      <c r="E236" t="s">
        <v>105</v>
      </c>
      <c r="F236" s="33" t="str">
        <f>IFERROR(VLOOKUP(D236,'Tabelas auxiliares'!$A$3:$B$62,2,FALSE),"")</f>
        <v>SUGEPE-FOLHA - PASEP + AUX. MORADIA</v>
      </c>
      <c r="G236" s="33" t="str">
        <f>IFERROR(VLOOKUP($B236,'Tabelas auxiliares'!$A$66:$C$103,2,FALSE),"")</f>
        <v>FOLHA DE PAGAMENTO - GERAL</v>
      </c>
      <c r="H236" s="33" t="str">
        <f>IFERROR(VLOOKUP($B236,'Tabelas auxiliares'!$A$66:$C$103,3,FALSE),"")</f>
        <v>FOLHA DE PAGAMENTO / CONTRIBUICAO PARA O PSS / SUBSTITUICOES / INSS PATRONAL / PASEP</v>
      </c>
      <c r="I236" t="s">
        <v>1809</v>
      </c>
      <c r="J236" t="s">
        <v>706</v>
      </c>
      <c r="K236" t="s">
        <v>2039</v>
      </c>
      <c r="L236" t="s">
        <v>2011</v>
      </c>
      <c r="M236" t="s">
        <v>545</v>
      </c>
      <c r="N236" t="s">
        <v>113</v>
      </c>
      <c r="O236" t="s">
        <v>570</v>
      </c>
      <c r="P236" t="s">
        <v>710</v>
      </c>
      <c r="Q236" t="s">
        <v>549</v>
      </c>
      <c r="R236" t="s">
        <v>545</v>
      </c>
      <c r="S236" t="s">
        <v>550</v>
      </c>
      <c r="T236" t="s">
        <v>711</v>
      </c>
      <c r="U236" t="s">
        <v>122</v>
      </c>
      <c r="V236" t="s">
        <v>757</v>
      </c>
      <c r="W236" t="s">
        <v>758</v>
      </c>
      <c r="X236" t="s">
        <v>2042</v>
      </c>
      <c r="Y236" s="33" t="str">
        <f t="shared" si="3"/>
        <v>3</v>
      </c>
      <c r="Z236" s="33" t="str">
        <f>IF(T236="","",IF(AND(T236&lt;&gt;'Tabelas auxiliares'!$B$240,T236&lt;&gt;'Tabelas auxiliares'!$B$241),"FOLHA DE PESSOAL",IF(Y236='Tabelas auxiliares'!$A$241,"CUSTEIO",IF(Y236='Tabelas auxiliares'!$A$240,"INVESTIMENTO","ERRO - VERIFICAR"))))</f>
        <v>FOLHA DE PESSOAL</v>
      </c>
      <c r="AA236" s="26"/>
      <c r="AB236">
        <v>582.34</v>
      </c>
      <c r="AE236" s="26"/>
      <c r="AG236">
        <v>582.34</v>
      </c>
    </row>
    <row r="237" spans="1:33" x14ac:dyDescent="0.25">
      <c r="A237" t="s">
        <v>538</v>
      </c>
      <c r="B237" s="54" t="s">
        <v>229</v>
      </c>
      <c r="C237" s="54" t="s">
        <v>537</v>
      </c>
      <c r="D237" t="s">
        <v>83</v>
      </c>
      <c r="E237" t="s">
        <v>105</v>
      </c>
      <c r="F237" s="33" t="str">
        <f>IFERROR(VLOOKUP(D237,'Tabelas auxiliares'!$A$3:$B$62,2,FALSE),"")</f>
        <v>SUGEPE-FOLHA - PASEP + AUX. MORADIA</v>
      </c>
      <c r="G237" s="33" t="str">
        <f>IFERROR(VLOOKUP($B237,'Tabelas auxiliares'!$A$66:$C$103,2,FALSE),"")</f>
        <v>FOLHA DE PAGAMENTO - GERAL</v>
      </c>
      <c r="H237" s="33" t="str">
        <f>IFERROR(VLOOKUP($B237,'Tabelas auxiliares'!$A$66:$C$103,3,FALSE),"")</f>
        <v>FOLHA DE PAGAMENTO / CONTRIBUICAO PARA O PSS / SUBSTITUICOES / INSS PATRONAL / PASEP</v>
      </c>
      <c r="I237" t="s">
        <v>1809</v>
      </c>
      <c r="J237" t="s">
        <v>706</v>
      </c>
      <c r="K237" t="s">
        <v>2039</v>
      </c>
      <c r="L237" t="s">
        <v>2011</v>
      </c>
      <c r="M237" t="s">
        <v>545</v>
      </c>
      <c r="N237" t="s">
        <v>113</v>
      </c>
      <c r="O237" t="s">
        <v>570</v>
      </c>
      <c r="P237" t="s">
        <v>710</v>
      </c>
      <c r="Q237" t="s">
        <v>549</v>
      </c>
      <c r="R237" t="s">
        <v>545</v>
      </c>
      <c r="S237" t="s">
        <v>550</v>
      </c>
      <c r="T237" t="s">
        <v>711</v>
      </c>
      <c r="U237" t="s">
        <v>122</v>
      </c>
      <c r="V237" t="s">
        <v>760</v>
      </c>
      <c r="W237" t="s">
        <v>761</v>
      </c>
      <c r="X237" t="s">
        <v>2043</v>
      </c>
      <c r="Y237" s="33" t="str">
        <f t="shared" si="3"/>
        <v>3</v>
      </c>
      <c r="Z237" s="33" t="str">
        <f>IF(T237="","",IF(AND(T237&lt;&gt;'Tabelas auxiliares'!$B$240,T237&lt;&gt;'Tabelas auxiliares'!$B$241),"FOLHA DE PESSOAL",IF(Y237='Tabelas auxiliares'!$A$241,"CUSTEIO",IF(Y237='Tabelas auxiliares'!$A$240,"INVESTIMENTO","ERRO - VERIFICAR"))))</f>
        <v>FOLHA DE PESSOAL</v>
      </c>
      <c r="AA237" s="26">
        <v>1495</v>
      </c>
      <c r="AB237">
        <v>10217.06</v>
      </c>
      <c r="AC237" s="26">
        <v>1495</v>
      </c>
      <c r="AE237" s="26"/>
      <c r="AG237">
        <v>10217.06</v>
      </c>
    </row>
    <row r="238" spans="1:33" x14ac:dyDescent="0.25">
      <c r="A238" t="s">
        <v>538</v>
      </c>
      <c r="B238" s="54" t="s">
        <v>229</v>
      </c>
      <c r="C238" s="54" t="s">
        <v>537</v>
      </c>
      <c r="D238" t="s">
        <v>83</v>
      </c>
      <c r="E238" t="s">
        <v>105</v>
      </c>
      <c r="F238" s="33" t="str">
        <f>IFERROR(VLOOKUP(D238,'Tabelas auxiliares'!$A$3:$B$62,2,FALSE),"")</f>
        <v>SUGEPE-FOLHA - PASEP + AUX. MORADIA</v>
      </c>
      <c r="G238" s="33" t="str">
        <f>IFERROR(VLOOKUP($B238,'Tabelas auxiliares'!$A$66:$C$103,2,FALSE),"")</f>
        <v>FOLHA DE PAGAMENTO - GERAL</v>
      </c>
      <c r="H238" s="33" t="str">
        <f>IFERROR(VLOOKUP($B238,'Tabelas auxiliares'!$A$66:$C$103,3,FALSE),"")</f>
        <v>FOLHA DE PAGAMENTO / CONTRIBUICAO PARA O PSS / SUBSTITUICOES / INSS PATRONAL / PASEP</v>
      </c>
      <c r="I238" t="s">
        <v>1809</v>
      </c>
      <c r="J238" t="s">
        <v>706</v>
      </c>
      <c r="K238" t="s">
        <v>2039</v>
      </c>
      <c r="L238" t="s">
        <v>2011</v>
      </c>
      <c r="M238" t="s">
        <v>545</v>
      </c>
      <c r="N238" t="s">
        <v>113</v>
      </c>
      <c r="O238" t="s">
        <v>570</v>
      </c>
      <c r="P238" t="s">
        <v>710</v>
      </c>
      <c r="Q238" t="s">
        <v>549</v>
      </c>
      <c r="R238" t="s">
        <v>545</v>
      </c>
      <c r="S238" t="s">
        <v>550</v>
      </c>
      <c r="T238" t="s">
        <v>711</v>
      </c>
      <c r="U238" t="s">
        <v>122</v>
      </c>
      <c r="V238" t="s">
        <v>763</v>
      </c>
      <c r="W238" t="s">
        <v>764</v>
      </c>
      <c r="X238" t="s">
        <v>2044</v>
      </c>
      <c r="Y238" s="33" t="str">
        <f t="shared" si="3"/>
        <v>3</v>
      </c>
      <c r="Z238" s="33" t="str">
        <f>IF(T238="","",IF(AND(T238&lt;&gt;'Tabelas auxiliares'!$B$240,T238&lt;&gt;'Tabelas auxiliares'!$B$241),"FOLHA DE PESSOAL",IF(Y238='Tabelas auxiliares'!$A$241,"CUSTEIO",IF(Y238='Tabelas auxiliares'!$A$240,"INVESTIMENTO","ERRO - VERIFICAR"))))</f>
        <v>FOLHA DE PESSOAL</v>
      </c>
      <c r="AA238" s="26">
        <v>2497.2600000000002</v>
      </c>
      <c r="AB238">
        <v>66868.73</v>
      </c>
      <c r="AC238">
        <v>2497.2600000000002</v>
      </c>
      <c r="AE238" s="26"/>
      <c r="AG238">
        <v>66868.73</v>
      </c>
    </row>
    <row r="239" spans="1:33" x14ac:dyDescent="0.25">
      <c r="A239" t="s">
        <v>538</v>
      </c>
      <c r="B239" s="54" t="s">
        <v>229</v>
      </c>
      <c r="C239" s="54" t="s">
        <v>537</v>
      </c>
      <c r="D239" t="s">
        <v>83</v>
      </c>
      <c r="E239" t="s">
        <v>105</v>
      </c>
      <c r="F239" s="33" t="str">
        <f>IFERROR(VLOOKUP(D239,'Tabelas auxiliares'!$A$3:$B$62,2,FALSE),"")</f>
        <v>SUGEPE-FOLHA - PASEP + AUX. MORADIA</v>
      </c>
      <c r="G239" s="33" t="str">
        <f>IFERROR(VLOOKUP($B239,'Tabelas auxiliares'!$A$66:$C$103,2,FALSE),"")</f>
        <v>FOLHA DE PAGAMENTO - GERAL</v>
      </c>
      <c r="H239" s="33" t="str">
        <f>IFERROR(VLOOKUP($B239,'Tabelas auxiliares'!$A$66:$C$103,3,FALSE),"")</f>
        <v>FOLHA DE PAGAMENTO / CONTRIBUICAO PARA O PSS / SUBSTITUICOES / INSS PATRONAL / PASEP</v>
      </c>
      <c r="I239" t="s">
        <v>1809</v>
      </c>
      <c r="J239" t="s">
        <v>706</v>
      </c>
      <c r="K239" t="s">
        <v>2039</v>
      </c>
      <c r="L239" t="s">
        <v>2011</v>
      </c>
      <c r="M239" t="s">
        <v>545</v>
      </c>
      <c r="N239" t="s">
        <v>113</v>
      </c>
      <c r="O239" t="s">
        <v>570</v>
      </c>
      <c r="P239" t="s">
        <v>710</v>
      </c>
      <c r="Q239" t="s">
        <v>549</v>
      </c>
      <c r="R239" t="s">
        <v>545</v>
      </c>
      <c r="S239" t="s">
        <v>550</v>
      </c>
      <c r="T239" t="s">
        <v>711</v>
      </c>
      <c r="U239" t="s">
        <v>122</v>
      </c>
      <c r="V239" t="s">
        <v>766</v>
      </c>
      <c r="W239" t="s">
        <v>767</v>
      </c>
      <c r="X239" t="s">
        <v>2045</v>
      </c>
      <c r="Y239" s="33" t="str">
        <f t="shared" si="3"/>
        <v>3</v>
      </c>
      <c r="Z239" s="33" t="str">
        <f>IF(T239="","",IF(AND(T239&lt;&gt;'Tabelas auxiliares'!$B$240,T239&lt;&gt;'Tabelas auxiliares'!$B$241),"FOLHA DE PESSOAL",IF(Y239='Tabelas auxiliares'!$A$241,"CUSTEIO",IF(Y239='Tabelas auxiliares'!$A$240,"INVESTIMENTO","ERRO - VERIFICAR"))))</f>
        <v>FOLHA DE PESSOAL</v>
      </c>
      <c r="AA239" s="26">
        <v>22.26</v>
      </c>
      <c r="AB239">
        <v>3688.23</v>
      </c>
      <c r="AC239">
        <v>22.26</v>
      </c>
      <c r="AE239" s="26"/>
      <c r="AG239">
        <v>3688.23</v>
      </c>
    </row>
    <row r="240" spans="1:33" x14ac:dyDescent="0.25">
      <c r="A240" t="s">
        <v>538</v>
      </c>
      <c r="B240" s="54" t="s">
        <v>229</v>
      </c>
      <c r="C240" s="54" t="s">
        <v>537</v>
      </c>
      <c r="D240" t="s">
        <v>83</v>
      </c>
      <c r="E240" t="s">
        <v>105</v>
      </c>
      <c r="F240" s="33" t="str">
        <f>IFERROR(VLOOKUP(D240,'Tabelas auxiliares'!$A$3:$B$62,2,FALSE),"")</f>
        <v>SUGEPE-FOLHA - PASEP + AUX. MORADIA</v>
      </c>
      <c r="G240" s="33" t="str">
        <f>IFERROR(VLOOKUP($B240,'Tabelas auxiliares'!$A$66:$C$103,2,FALSE),"")</f>
        <v>FOLHA DE PAGAMENTO - GERAL</v>
      </c>
      <c r="H240" s="33" t="str">
        <f>IFERROR(VLOOKUP($B240,'Tabelas auxiliares'!$A$66:$C$103,3,FALSE),"")</f>
        <v>FOLHA DE PAGAMENTO / CONTRIBUICAO PARA O PSS / SUBSTITUICOES / INSS PATRONAL / PASEP</v>
      </c>
      <c r="I240" t="s">
        <v>1809</v>
      </c>
      <c r="J240" t="s">
        <v>706</v>
      </c>
      <c r="K240" t="s">
        <v>2039</v>
      </c>
      <c r="L240" t="s">
        <v>2011</v>
      </c>
      <c r="M240" t="s">
        <v>545</v>
      </c>
      <c r="N240" t="s">
        <v>113</v>
      </c>
      <c r="O240" t="s">
        <v>570</v>
      </c>
      <c r="P240" t="s">
        <v>710</v>
      </c>
      <c r="Q240" t="s">
        <v>549</v>
      </c>
      <c r="R240" t="s">
        <v>545</v>
      </c>
      <c r="S240" t="s">
        <v>550</v>
      </c>
      <c r="T240" t="s">
        <v>711</v>
      </c>
      <c r="U240" t="s">
        <v>122</v>
      </c>
      <c r="V240" t="s">
        <v>769</v>
      </c>
      <c r="W240" t="s">
        <v>770</v>
      </c>
      <c r="X240" t="s">
        <v>2046</v>
      </c>
      <c r="Y240" s="33" t="str">
        <f t="shared" si="3"/>
        <v>3</v>
      </c>
      <c r="Z240" s="33" t="str">
        <f>IF(T240="","",IF(AND(T240&lt;&gt;'Tabelas auxiliares'!$B$240,T240&lt;&gt;'Tabelas auxiliares'!$B$241),"FOLHA DE PESSOAL",IF(Y240='Tabelas auxiliares'!$A$241,"CUSTEIO",IF(Y240='Tabelas auxiliares'!$A$240,"INVESTIMENTO","ERRO - VERIFICAR"))))</f>
        <v>FOLHA DE PESSOAL</v>
      </c>
      <c r="AA240" s="26">
        <v>6400.74</v>
      </c>
      <c r="AB240">
        <v>8052971.4800000004</v>
      </c>
      <c r="AC240">
        <v>6400.74</v>
      </c>
      <c r="AE240" s="26"/>
      <c r="AG240">
        <v>8052971.4800000004</v>
      </c>
    </row>
    <row r="241" spans="1:33" x14ac:dyDescent="0.25">
      <c r="A241" t="s">
        <v>538</v>
      </c>
      <c r="B241" s="54" t="s">
        <v>229</v>
      </c>
      <c r="C241" s="54" t="s">
        <v>537</v>
      </c>
      <c r="D241" t="s">
        <v>83</v>
      </c>
      <c r="E241" t="s">
        <v>105</v>
      </c>
      <c r="F241" s="33" t="str">
        <f>IFERROR(VLOOKUP(D241,'Tabelas auxiliares'!$A$3:$B$62,2,FALSE),"")</f>
        <v>SUGEPE-FOLHA - PASEP + AUX. MORADIA</v>
      </c>
      <c r="G241" s="33" t="str">
        <f>IFERROR(VLOOKUP($B241,'Tabelas auxiliares'!$A$66:$C$103,2,FALSE),"")</f>
        <v>FOLHA DE PAGAMENTO - GERAL</v>
      </c>
      <c r="H241" s="33" t="str">
        <f>IFERROR(VLOOKUP($B241,'Tabelas auxiliares'!$A$66:$C$103,3,FALSE),"")</f>
        <v>FOLHA DE PAGAMENTO / CONTRIBUICAO PARA O PSS / SUBSTITUICOES / INSS PATRONAL / PASEP</v>
      </c>
      <c r="I241" t="s">
        <v>1809</v>
      </c>
      <c r="J241" t="s">
        <v>706</v>
      </c>
      <c r="K241" t="s">
        <v>2039</v>
      </c>
      <c r="L241" t="s">
        <v>2011</v>
      </c>
      <c r="M241" t="s">
        <v>545</v>
      </c>
      <c r="N241" t="s">
        <v>113</v>
      </c>
      <c r="O241" t="s">
        <v>570</v>
      </c>
      <c r="P241" t="s">
        <v>710</v>
      </c>
      <c r="Q241" t="s">
        <v>549</v>
      </c>
      <c r="R241" t="s">
        <v>545</v>
      </c>
      <c r="S241" t="s">
        <v>550</v>
      </c>
      <c r="T241" t="s">
        <v>711</v>
      </c>
      <c r="U241" t="s">
        <v>122</v>
      </c>
      <c r="V241" t="s">
        <v>772</v>
      </c>
      <c r="W241" t="s">
        <v>773</v>
      </c>
      <c r="X241" t="s">
        <v>2047</v>
      </c>
      <c r="Y241" s="33" t="str">
        <f t="shared" si="3"/>
        <v>3</v>
      </c>
      <c r="Z241" s="33" t="str">
        <f>IF(T241="","",IF(AND(T241&lt;&gt;'Tabelas auxiliares'!$B$240,T241&lt;&gt;'Tabelas auxiliares'!$B$241),"FOLHA DE PESSOAL",IF(Y241='Tabelas auxiliares'!$A$241,"CUSTEIO",IF(Y241='Tabelas auxiliares'!$A$240,"INVESTIMENTO","ERRO - VERIFICAR"))))</f>
        <v>FOLHA DE PESSOAL</v>
      </c>
      <c r="AA241" s="26">
        <v>353.94</v>
      </c>
      <c r="AB241">
        <v>120779.08</v>
      </c>
      <c r="AC241">
        <v>353.94</v>
      </c>
      <c r="AE241" s="26"/>
      <c r="AG241">
        <v>120779.08</v>
      </c>
    </row>
    <row r="242" spans="1:33" x14ac:dyDescent="0.25">
      <c r="A242" t="s">
        <v>538</v>
      </c>
      <c r="B242" s="54" t="s">
        <v>229</v>
      </c>
      <c r="C242" s="54" t="s">
        <v>537</v>
      </c>
      <c r="D242" t="s">
        <v>83</v>
      </c>
      <c r="E242" t="s">
        <v>105</v>
      </c>
      <c r="F242" s="33" t="str">
        <f>IFERROR(VLOOKUP(D242,'Tabelas auxiliares'!$A$3:$B$62,2,FALSE),"")</f>
        <v>SUGEPE-FOLHA - PASEP + AUX. MORADIA</v>
      </c>
      <c r="G242" s="33" t="str">
        <f>IFERROR(VLOOKUP($B242,'Tabelas auxiliares'!$A$66:$C$103,2,FALSE),"")</f>
        <v>FOLHA DE PAGAMENTO - GERAL</v>
      </c>
      <c r="H242" s="33" t="str">
        <f>IFERROR(VLOOKUP($B242,'Tabelas auxiliares'!$A$66:$C$103,3,FALSE),"")</f>
        <v>FOLHA DE PAGAMENTO / CONTRIBUICAO PARA O PSS / SUBSTITUICOES / INSS PATRONAL / PASEP</v>
      </c>
      <c r="I242" t="s">
        <v>1809</v>
      </c>
      <c r="J242" t="s">
        <v>706</v>
      </c>
      <c r="K242" t="s">
        <v>2039</v>
      </c>
      <c r="L242" t="s">
        <v>2011</v>
      </c>
      <c r="M242" t="s">
        <v>545</v>
      </c>
      <c r="N242" t="s">
        <v>113</v>
      </c>
      <c r="O242" t="s">
        <v>570</v>
      </c>
      <c r="P242" t="s">
        <v>710</v>
      </c>
      <c r="Q242" t="s">
        <v>549</v>
      </c>
      <c r="R242" t="s">
        <v>545</v>
      </c>
      <c r="S242" t="s">
        <v>550</v>
      </c>
      <c r="T242" t="s">
        <v>711</v>
      </c>
      <c r="U242" t="s">
        <v>122</v>
      </c>
      <c r="V242" t="s">
        <v>775</v>
      </c>
      <c r="W242" t="s">
        <v>776</v>
      </c>
      <c r="X242" t="s">
        <v>2048</v>
      </c>
      <c r="Y242" s="33" t="str">
        <f t="shared" si="3"/>
        <v>3</v>
      </c>
      <c r="Z242" s="33" t="str">
        <f>IF(T242="","",IF(AND(T242&lt;&gt;'Tabelas auxiliares'!$B$240,T242&lt;&gt;'Tabelas auxiliares'!$B$241),"FOLHA DE PESSOAL",IF(Y242='Tabelas auxiliares'!$A$241,"CUSTEIO",IF(Y242='Tabelas auxiliares'!$A$240,"INVESTIMENTO","ERRO - VERIFICAR"))))</f>
        <v>FOLHA DE PESSOAL</v>
      </c>
      <c r="AA242" s="26">
        <v>7517.81</v>
      </c>
      <c r="AB242">
        <v>218511.94</v>
      </c>
      <c r="AC242">
        <v>7517.81</v>
      </c>
      <c r="AE242" s="26"/>
      <c r="AG242">
        <v>218511.94</v>
      </c>
    </row>
    <row r="243" spans="1:33" x14ac:dyDescent="0.25">
      <c r="A243" t="s">
        <v>538</v>
      </c>
      <c r="B243" s="54" t="s">
        <v>229</v>
      </c>
      <c r="C243" s="54" t="s">
        <v>537</v>
      </c>
      <c r="D243" t="s">
        <v>83</v>
      </c>
      <c r="E243" t="s">
        <v>105</v>
      </c>
      <c r="F243" s="33" t="str">
        <f>IFERROR(VLOOKUP(D243,'Tabelas auxiliares'!$A$3:$B$62,2,FALSE),"")</f>
        <v>SUGEPE-FOLHA - PASEP + AUX. MORADIA</v>
      </c>
      <c r="G243" s="33" t="str">
        <f>IFERROR(VLOOKUP($B243,'Tabelas auxiliares'!$A$66:$C$103,2,FALSE),"")</f>
        <v>FOLHA DE PAGAMENTO - GERAL</v>
      </c>
      <c r="H243" s="33" t="str">
        <f>IFERROR(VLOOKUP($B243,'Tabelas auxiliares'!$A$66:$C$103,3,FALSE),"")</f>
        <v>FOLHA DE PAGAMENTO / CONTRIBUICAO PARA O PSS / SUBSTITUICOES / INSS PATRONAL / PASEP</v>
      </c>
      <c r="I243" t="s">
        <v>1809</v>
      </c>
      <c r="J243" t="s">
        <v>706</v>
      </c>
      <c r="K243" t="s">
        <v>2039</v>
      </c>
      <c r="L243" t="s">
        <v>2011</v>
      </c>
      <c r="M243" t="s">
        <v>545</v>
      </c>
      <c r="N243" t="s">
        <v>113</v>
      </c>
      <c r="O243" t="s">
        <v>570</v>
      </c>
      <c r="P243" t="s">
        <v>710</v>
      </c>
      <c r="Q243" t="s">
        <v>549</v>
      </c>
      <c r="R243" t="s">
        <v>545</v>
      </c>
      <c r="S243" t="s">
        <v>550</v>
      </c>
      <c r="T243" t="s">
        <v>711</v>
      </c>
      <c r="U243" t="s">
        <v>122</v>
      </c>
      <c r="V243" t="s">
        <v>778</v>
      </c>
      <c r="W243" t="s">
        <v>779</v>
      </c>
      <c r="X243" t="s">
        <v>2049</v>
      </c>
      <c r="Y243" s="33" t="str">
        <f t="shared" si="3"/>
        <v>3</v>
      </c>
      <c r="Z243" s="33" t="str">
        <f>IF(T243="","",IF(AND(T243&lt;&gt;'Tabelas auxiliares'!$B$240,T243&lt;&gt;'Tabelas auxiliares'!$B$241),"FOLHA DE PESSOAL",IF(Y243='Tabelas auxiliares'!$A$241,"CUSTEIO",IF(Y243='Tabelas auxiliares'!$A$240,"INVESTIMENTO","ERRO - VERIFICAR"))))</f>
        <v>FOLHA DE PESSOAL</v>
      </c>
      <c r="AA243" s="26"/>
      <c r="AB243">
        <v>4588.1899999999996</v>
      </c>
      <c r="AE243" s="26"/>
      <c r="AG243">
        <v>4588.1899999999996</v>
      </c>
    </row>
    <row r="244" spans="1:33" x14ac:dyDescent="0.25">
      <c r="A244" t="s">
        <v>538</v>
      </c>
      <c r="B244" s="54" t="s">
        <v>229</v>
      </c>
      <c r="C244" s="54" t="s">
        <v>537</v>
      </c>
      <c r="D244" t="s">
        <v>83</v>
      </c>
      <c r="E244" t="s">
        <v>105</v>
      </c>
      <c r="F244" s="33" t="str">
        <f>IFERROR(VLOOKUP(D244,'Tabelas auxiliares'!$A$3:$B$62,2,FALSE),"")</f>
        <v>SUGEPE-FOLHA - PASEP + AUX. MORADIA</v>
      </c>
      <c r="G244" s="33" t="str">
        <f>IFERROR(VLOOKUP($B244,'Tabelas auxiliares'!$A$66:$C$103,2,FALSE),"")</f>
        <v>FOLHA DE PAGAMENTO - GERAL</v>
      </c>
      <c r="H244" s="33" t="str">
        <f>IFERROR(VLOOKUP($B244,'Tabelas auxiliares'!$A$66:$C$103,3,FALSE),"")</f>
        <v>FOLHA DE PAGAMENTO / CONTRIBUICAO PARA O PSS / SUBSTITUICOES / INSS PATRONAL / PASEP</v>
      </c>
      <c r="I244" t="s">
        <v>1809</v>
      </c>
      <c r="J244" t="s">
        <v>706</v>
      </c>
      <c r="K244" t="s">
        <v>2039</v>
      </c>
      <c r="L244" t="s">
        <v>2011</v>
      </c>
      <c r="M244" t="s">
        <v>545</v>
      </c>
      <c r="N244" t="s">
        <v>113</v>
      </c>
      <c r="O244" t="s">
        <v>570</v>
      </c>
      <c r="P244" t="s">
        <v>710</v>
      </c>
      <c r="Q244" t="s">
        <v>549</v>
      </c>
      <c r="R244" t="s">
        <v>545</v>
      </c>
      <c r="S244" t="s">
        <v>550</v>
      </c>
      <c r="T244" t="s">
        <v>711</v>
      </c>
      <c r="U244" t="s">
        <v>122</v>
      </c>
      <c r="V244" t="s">
        <v>781</v>
      </c>
      <c r="W244" t="s">
        <v>782</v>
      </c>
      <c r="X244" t="s">
        <v>2050</v>
      </c>
      <c r="Y244" s="33" t="str">
        <f t="shared" si="3"/>
        <v>3</v>
      </c>
      <c r="Z244" s="33" t="str">
        <f>IF(T244="","",IF(AND(T244&lt;&gt;'Tabelas auxiliares'!$B$240,T244&lt;&gt;'Tabelas auxiliares'!$B$241),"FOLHA DE PESSOAL",IF(Y244='Tabelas auxiliares'!$A$241,"CUSTEIO",IF(Y244='Tabelas auxiliares'!$A$240,"INVESTIMENTO","ERRO - VERIFICAR"))))</f>
        <v>FOLHA DE PESSOAL</v>
      </c>
      <c r="AA244" s="26">
        <v>3073.89</v>
      </c>
      <c r="AB244">
        <v>12401.7</v>
      </c>
      <c r="AC244">
        <v>3073.89</v>
      </c>
      <c r="AE244" s="26"/>
      <c r="AG244">
        <v>12401.7</v>
      </c>
    </row>
    <row r="245" spans="1:33" x14ac:dyDescent="0.25">
      <c r="A245" t="s">
        <v>538</v>
      </c>
      <c r="B245" s="54" t="s">
        <v>229</v>
      </c>
      <c r="C245" s="54" t="s">
        <v>537</v>
      </c>
      <c r="D245" t="s">
        <v>83</v>
      </c>
      <c r="E245" t="s">
        <v>105</v>
      </c>
      <c r="F245" s="33" t="str">
        <f>IFERROR(VLOOKUP(D245,'Tabelas auxiliares'!$A$3:$B$62,2,FALSE),"")</f>
        <v>SUGEPE-FOLHA - PASEP + AUX. MORADIA</v>
      </c>
      <c r="G245" s="33" t="str">
        <f>IFERROR(VLOOKUP($B245,'Tabelas auxiliares'!$A$66:$C$103,2,FALSE),"")</f>
        <v>FOLHA DE PAGAMENTO - GERAL</v>
      </c>
      <c r="H245" s="33" t="str">
        <f>IFERROR(VLOOKUP($B245,'Tabelas auxiliares'!$A$66:$C$103,3,FALSE),"")</f>
        <v>FOLHA DE PAGAMENTO / CONTRIBUICAO PARA O PSS / SUBSTITUICOES / INSS PATRONAL / PASEP</v>
      </c>
      <c r="I245" t="s">
        <v>1809</v>
      </c>
      <c r="J245" t="s">
        <v>706</v>
      </c>
      <c r="K245" t="s">
        <v>2039</v>
      </c>
      <c r="L245" t="s">
        <v>2011</v>
      </c>
      <c r="M245" t="s">
        <v>545</v>
      </c>
      <c r="N245" t="s">
        <v>113</v>
      </c>
      <c r="O245" t="s">
        <v>570</v>
      </c>
      <c r="P245" t="s">
        <v>710</v>
      </c>
      <c r="Q245" t="s">
        <v>549</v>
      </c>
      <c r="R245" t="s">
        <v>545</v>
      </c>
      <c r="S245" t="s">
        <v>550</v>
      </c>
      <c r="T245" t="s">
        <v>711</v>
      </c>
      <c r="U245" t="s">
        <v>122</v>
      </c>
      <c r="V245" t="s">
        <v>784</v>
      </c>
      <c r="W245" t="s">
        <v>785</v>
      </c>
      <c r="X245" t="s">
        <v>2051</v>
      </c>
      <c r="Y245" s="33" t="str">
        <f t="shared" si="3"/>
        <v>3</v>
      </c>
      <c r="Z245" s="33" t="str">
        <f>IF(T245="","",IF(AND(T245&lt;&gt;'Tabelas auxiliares'!$B$240,T245&lt;&gt;'Tabelas auxiliares'!$B$241),"FOLHA DE PESSOAL",IF(Y245='Tabelas auxiliares'!$A$241,"CUSTEIO",IF(Y245='Tabelas auxiliares'!$A$240,"INVESTIMENTO","ERRO - VERIFICAR"))))</f>
        <v>FOLHA DE PESSOAL</v>
      </c>
      <c r="AA245" s="26">
        <v>45727.75</v>
      </c>
      <c r="AB245">
        <v>1512425.3</v>
      </c>
      <c r="AC245">
        <v>45727.75</v>
      </c>
      <c r="AE245" s="26"/>
      <c r="AG245">
        <v>1512425.3</v>
      </c>
    </row>
    <row r="246" spans="1:33" x14ac:dyDescent="0.25">
      <c r="A246" t="s">
        <v>538</v>
      </c>
      <c r="B246" s="54" t="s">
        <v>229</v>
      </c>
      <c r="C246" s="54" t="s">
        <v>537</v>
      </c>
      <c r="D246" t="s">
        <v>83</v>
      </c>
      <c r="E246" t="s">
        <v>105</v>
      </c>
      <c r="F246" s="33" t="str">
        <f>IFERROR(VLOOKUP(D246,'Tabelas auxiliares'!$A$3:$B$62,2,FALSE),"")</f>
        <v>SUGEPE-FOLHA - PASEP + AUX. MORADIA</v>
      </c>
      <c r="G246" s="33" t="str">
        <f>IFERROR(VLOOKUP($B246,'Tabelas auxiliares'!$A$66:$C$103,2,FALSE),"")</f>
        <v>FOLHA DE PAGAMENTO - GERAL</v>
      </c>
      <c r="H246" s="33" t="str">
        <f>IFERROR(VLOOKUP($B246,'Tabelas auxiliares'!$A$66:$C$103,3,FALSE),"")</f>
        <v>FOLHA DE PAGAMENTO / CONTRIBUICAO PARA O PSS / SUBSTITUICOES / INSS PATRONAL / PASEP</v>
      </c>
      <c r="I246" t="s">
        <v>1809</v>
      </c>
      <c r="J246" t="s">
        <v>706</v>
      </c>
      <c r="K246" t="s">
        <v>2039</v>
      </c>
      <c r="L246" t="s">
        <v>2011</v>
      </c>
      <c r="M246" t="s">
        <v>545</v>
      </c>
      <c r="N246" t="s">
        <v>113</v>
      </c>
      <c r="O246" t="s">
        <v>570</v>
      </c>
      <c r="P246" t="s">
        <v>710</v>
      </c>
      <c r="Q246" t="s">
        <v>549</v>
      </c>
      <c r="R246" t="s">
        <v>545</v>
      </c>
      <c r="S246" t="s">
        <v>550</v>
      </c>
      <c r="T246" t="s">
        <v>711</v>
      </c>
      <c r="U246" t="s">
        <v>122</v>
      </c>
      <c r="V246" t="s">
        <v>787</v>
      </c>
      <c r="W246" t="s">
        <v>788</v>
      </c>
      <c r="X246" t="s">
        <v>2052</v>
      </c>
      <c r="Y246" s="33" t="str">
        <f t="shared" si="3"/>
        <v>3</v>
      </c>
      <c r="Z246" s="33" t="str">
        <f>IF(T246="","",IF(AND(T246&lt;&gt;'Tabelas auxiliares'!$B$240,T246&lt;&gt;'Tabelas auxiliares'!$B$241),"FOLHA DE PESSOAL",IF(Y246='Tabelas auxiliares'!$A$241,"CUSTEIO",IF(Y246='Tabelas auxiliares'!$A$240,"INVESTIMENTO","ERRO - VERIFICAR"))))</f>
        <v>FOLHA DE PESSOAL</v>
      </c>
      <c r="AA246" s="26">
        <v>39443.550000000003</v>
      </c>
      <c r="AB246">
        <v>2439291.7000000002</v>
      </c>
      <c r="AC246">
        <v>39443.550000000003</v>
      </c>
      <c r="AG246">
        <v>2439291.7000000002</v>
      </c>
    </row>
    <row r="247" spans="1:33" x14ac:dyDescent="0.25">
      <c r="A247" t="s">
        <v>538</v>
      </c>
      <c r="B247" s="54" t="s">
        <v>229</v>
      </c>
      <c r="C247" s="54" t="s">
        <v>537</v>
      </c>
      <c r="D247" t="s">
        <v>83</v>
      </c>
      <c r="E247" t="s">
        <v>105</v>
      </c>
      <c r="F247" s="33" t="str">
        <f>IFERROR(VLOOKUP(D247,'Tabelas auxiliares'!$A$3:$B$62,2,FALSE),"")</f>
        <v>SUGEPE-FOLHA - PASEP + AUX. MORADIA</v>
      </c>
      <c r="G247" s="33" t="str">
        <f>IFERROR(VLOOKUP($B247,'Tabelas auxiliares'!$A$66:$C$103,2,FALSE),"")</f>
        <v>FOLHA DE PAGAMENTO - GERAL</v>
      </c>
      <c r="H247" s="33" t="str">
        <f>IFERROR(VLOOKUP($B247,'Tabelas auxiliares'!$A$66:$C$103,3,FALSE),"")</f>
        <v>FOLHA DE PAGAMENTO / CONTRIBUICAO PARA O PSS / SUBSTITUICOES / INSS PATRONAL / PASEP</v>
      </c>
      <c r="I247" t="s">
        <v>1809</v>
      </c>
      <c r="J247" t="s">
        <v>706</v>
      </c>
      <c r="K247" t="s">
        <v>2039</v>
      </c>
      <c r="L247" t="s">
        <v>2011</v>
      </c>
      <c r="M247" t="s">
        <v>545</v>
      </c>
      <c r="N247" t="s">
        <v>113</v>
      </c>
      <c r="O247" t="s">
        <v>570</v>
      </c>
      <c r="P247" t="s">
        <v>710</v>
      </c>
      <c r="Q247" t="s">
        <v>549</v>
      </c>
      <c r="R247" t="s">
        <v>545</v>
      </c>
      <c r="S247" t="s">
        <v>550</v>
      </c>
      <c r="T247" t="s">
        <v>711</v>
      </c>
      <c r="U247" t="s">
        <v>122</v>
      </c>
      <c r="V247" t="s">
        <v>790</v>
      </c>
      <c r="W247" t="s">
        <v>791</v>
      </c>
      <c r="X247" t="s">
        <v>2053</v>
      </c>
      <c r="Y247" s="33" t="str">
        <f t="shared" si="3"/>
        <v>3</v>
      </c>
      <c r="Z247" s="33" t="str">
        <f>IF(T247="","",IF(AND(T247&lt;&gt;'Tabelas auxiliares'!$B$240,T247&lt;&gt;'Tabelas auxiliares'!$B$241),"FOLHA DE PESSOAL",IF(Y247='Tabelas auxiliares'!$A$241,"CUSTEIO",IF(Y247='Tabelas auxiliares'!$A$240,"INVESTIMENTO","ERRO - VERIFICAR"))))</f>
        <v>FOLHA DE PESSOAL</v>
      </c>
      <c r="AA247" s="26">
        <v>41637.24</v>
      </c>
      <c r="AB247">
        <v>228536.54</v>
      </c>
      <c r="AC247">
        <v>41637.24</v>
      </c>
      <c r="AE247" s="26"/>
      <c r="AG247">
        <v>228536.54</v>
      </c>
    </row>
    <row r="248" spans="1:33" x14ac:dyDescent="0.25">
      <c r="A248" t="s">
        <v>538</v>
      </c>
      <c r="B248" s="54" t="s">
        <v>229</v>
      </c>
      <c r="C248" s="54" t="s">
        <v>537</v>
      </c>
      <c r="D248" t="s">
        <v>83</v>
      </c>
      <c r="E248" t="s">
        <v>105</v>
      </c>
      <c r="F248" s="33" t="str">
        <f>IFERROR(VLOOKUP(D248,'Tabelas auxiliares'!$A$3:$B$62,2,FALSE),"")</f>
        <v>SUGEPE-FOLHA - PASEP + AUX. MORADIA</v>
      </c>
      <c r="G248" s="33" t="str">
        <f>IFERROR(VLOOKUP($B248,'Tabelas auxiliares'!$A$66:$C$103,2,FALSE),"")</f>
        <v>FOLHA DE PAGAMENTO - GERAL</v>
      </c>
      <c r="H248" s="33" t="str">
        <f>IFERROR(VLOOKUP($B248,'Tabelas auxiliares'!$A$66:$C$103,3,FALSE),"")</f>
        <v>FOLHA DE PAGAMENTO / CONTRIBUICAO PARA O PSS / SUBSTITUICOES / INSS PATRONAL / PASEP</v>
      </c>
      <c r="I248" t="s">
        <v>1809</v>
      </c>
      <c r="J248" t="s">
        <v>706</v>
      </c>
      <c r="K248" t="s">
        <v>2054</v>
      </c>
      <c r="L248" t="s">
        <v>2011</v>
      </c>
      <c r="M248" t="s">
        <v>545</v>
      </c>
      <c r="N248" t="s">
        <v>113</v>
      </c>
      <c r="O248" t="s">
        <v>570</v>
      </c>
      <c r="P248" t="s">
        <v>710</v>
      </c>
      <c r="Q248" t="s">
        <v>549</v>
      </c>
      <c r="R248" t="s">
        <v>545</v>
      </c>
      <c r="S248" t="s">
        <v>550</v>
      </c>
      <c r="T248" t="s">
        <v>711</v>
      </c>
      <c r="U248" t="s">
        <v>122</v>
      </c>
      <c r="V248" t="s">
        <v>794</v>
      </c>
      <c r="W248" t="s">
        <v>795</v>
      </c>
      <c r="X248" t="s">
        <v>2055</v>
      </c>
      <c r="Y248" s="33" t="str">
        <f t="shared" si="3"/>
        <v>3</v>
      </c>
      <c r="Z248" s="33" t="str">
        <f>IF(T248="","",IF(AND(T248&lt;&gt;'Tabelas auxiliares'!$B$240,T248&lt;&gt;'Tabelas auxiliares'!$B$241),"FOLHA DE PESSOAL",IF(Y248='Tabelas auxiliares'!$A$241,"CUSTEIO",IF(Y248='Tabelas auxiliares'!$A$240,"INVESTIMENTO","ERRO - VERIFICAR"))))</f>
        <v>FOLHA DE PESSOAL</v>
      </c>
      <c r="AA248" s="26"/>
      <c r="AB248">
        <v>28616.92</v>
      </c>
      <c r="AE248" s="26"/>
      <c r="AG248">
        <v>28616.92</v>
      </c>
    </row>
    <row r="249" spans="1:33" x14ac:dyDescent="0.25">
      <c r="A249" t="s">
        <v>538</v>
      </c>
      <c r="B249" s="54" t="s">
        <v>229</v>
      </c>
      <c r="C249" s="54" t="s">
        <v>537</v>
      </c>
      <c r="D249" t="s">
        <v>83</v>
      </c>
      <c r="E249" t="s">
        <v>105</v>
      </c>
      <c r="F249" s="33" t="str">
        <f>IFERROR(VLOOKUP(D249,'Tabelas auxiliares'!$A$3:$B$62,2,FALSE),"")</f>
        <v>SUGEPE-FOLHA - PASEP + AUX. MORADIA</v>
      </c>
      <c r="G249" s="33" t="str">
        <f>IFERROR(VLOOKUP($B249,'Tabelas auxiliares'!$A$66:$C$103,2,FALSE),"")</f>
        <v>FOLHA DE PAGAMENTO - GERAL</v>
      </c>
      <c r="H249" s="33" t="str">
        <f>IFERROR(VLOOKUP($B249,'Tabelas auxiliares'!$A$66:$C$103,3,FALSE),"")</f>
        <v>FOLHA DE PAGAMENTO / CONTRIBUICAO PARA O PSS / SUBSTITUICOES / INSS PATRONAL / PASEP</v>
      </c>
      <c r="I249" t="s">
        <v>1809</v>
      </c>
      <c r="J249" t="s">
        <v>706</v>
      </c>
      <c r="K249" t="s">
        <v>2056</v>
      </c>
      <c r="L249" t="s">
        <v>2011</v>
      </c>
      <c r="M249" t="s">
        <v>545</v>
      </c>
      <c r="N249" t="s">
        <v>113</v>
      </c>
      <c r="O249" t="s">
        <v>570</v>
      </c>
      <c r="P249" t="s">
        <v>710</v>
      </c>
      <c r="Q249" t="s">
        <v>549</v>
      </c>
      <c r="R249" t="s">
        <v>545</v>
      </c>
      <c r="S249" t="s">
        <v>550</v>
      </c>
      <c r="T249" t="s">
        <v>711</v>
      </c>
      <c r="U249" t="s">
        <v>122</v>
      </c>
      <c r="V249" t="s">
        <v>798</v>
      </c>
      <c r="W249" t="s">
        <v>799</v>
      </c>
      <c r="X249" t="s">
        <v>2057</v>
      </c>
      <c r="Y249" s="33" t="str">
        <f t="shared" si="3"/>
        <v>3</v>
      </c>
      <c r="Z249" s="33" t="str">
        <f>IF(T249="","",IF(AND(T249&lt;&gt;'Tabelas auxiliares'!$B$240,T249&lt;&gt;'Tabelas auxiliares'!$B$241),"FOLHA DE PESSOAL",IF(Y249='Tabelas auxiliares'!$A$241,"CUSTEIO",IF(Y249='Tabelas auxiliares'!$A$240,"INVESTIMENTO","ERRO - VERIFICAR"))))</f>
        <v>FOLHA DE PESSOAL</v>
      </c>
      <c r="AA249" s="26"/>
      <c r="AB249">
        <v>3885.87</v>
      </c>
      <c r="AE249" s="26"/>
      <c r="AG249">
        <v>3885.87</v>
      </c>
    </row>
    <row r="250" spans="1:33" x14ac:dyDescent="0.25">
      <c r="A250" t="s">
        <v>538</v>
      </c>
      <c r="B250" s="54" t="s">
        <v>229</v>
      </c>
      <c r="C250" s="54" t="s">
        <v>537</v>
      </c>
      <c r="D250" t="s">
        <v>83</v>
      </c>
      <c r="E250" t="s">
        <v>105</v>
      </c>
      <c r="F250" s="33" t="str">
        <f>IFERROR(VLOOKUP(D250,'Tabelas auxiliares'!$A$3:$B$62,2,FALSE),"")</f>
        <v>SUGEPE-FOLHA - PASEP + AUX. MORADIA</v>
      </c>
      <c r="G250" s="33" t="str">
        <f>IFERROR(VLOOKUP($B250,'Tabelas auxiliares'!$A$66:$C$103,2,FALSE),"")</f>
        <v>FOLHA DE PAGAMENTO - GERAL</v>
      </c>
      <c r="H250" s="33" t="str">
        <f>IFERROR(VLOOKUP($B250,'Tabelas auxiliares'!$A$66:$C$103,3,FALSE),"")</f>
        <v>FOLHA DE PAGAMENTO / CONTRIBUICAO PARA O PSS / SUBSTITUICOES / INSS PATRONAL / PASEP</v>
      </c>
      <c r="I250" t="s">
        <v>1809</v>
      </c>
      <c r="J250" t="s">
        <v>706</v>
      </c>
      <c r="K250" t="s">
        <v>2058</v>
      </c>
      <c r="L250" t="s">
        <v>2011</v>
      </c>
      <c r="M250" t="s">
        <v>545</v>
      </c>
      <c r="N250" t="s">
        <v>113</v>
      </c>
      <c r="O250" t="s">
        <v>570</v>
      </c>
      <c r="P250" t="s">
        <v>710</v>
      </c>
      <c r="Q250" t="s">
        <v>549</v>
      </c>
      <c r="R250" t="s">
        <v>545</v>
      </c>
      <c r="S250" t="s">
        <v>550</v>
      </c>
      <c r="T250" t="s">
        <v>711</v>
      </c>
      <c r="U250" t="s">
        <v>122</v>
      </c>
      <c r="V250" t="s">
        <v>802</v>
      </c>
      <c r="W250" t="s">
        <v>803</v>
      </c>
      <c r="X250" t="s">
        <v>2059</v>
      </c>
      <c r="Y250" s="33" t="str">
        <f t="shared" si="3"/>
        <v>3</v>
      </c>
      <c r="Z250" s="33" t="str">
        <f>IF(T250="","",IF(AND(T250&lt;&gt;'Tabelas auxiliares'!$B$240,T250&lt;&gt;'Tabelas auxiliares'!$B$241),"FOLHA DE PESSOAL",IF(Y250='Tabelas auxiliares'!$A$241,"CUSTEIO",IF(Y250='Tabelas auxiliares'!$A$240,"INVESTIMENTO","ERRO - VERIFICAR"))))</f>
        <v>FOLHA DE PESSOAL</v>
      </c>
      <c r="AA250" s="26"/>
      <c r="AB250">
        <v>3589.11</v>
      </c>
      <c r="AE250" s="26"/>
      <c r="AG250">
        <v>3589.11</v>
      </c>
    </row>
    <row r="251" spans="1:33" x14ac:dyDescent="0.25">
      <c r="A251" t="s">
        <v>538</v>
      </c>
      <c r="B251" s="54" t="s">
        <v>229</v>
      </c>
      <c r="C251" s="54" t="s">
        <v>537</v>
      </c>
      <c r="D251" t="s">
        <v>83</v>
      </c>
      <c r="E251" t="s">
        <v>105</v>
      </c>
      <c r="F251" s="33" t="str">
        <f>IFERROR(VLOOKUP(D251,'Tabelas auxiliares'!$A$3:$B$62,2,FALSE),"")</f>
        <v>SUGEPE-FOLHA - PASEP + AUX. MORADIA</v>
      </c>
      <c r="G251" s="33" t="str">
        <f>IFERROR(VLOOKUP($B251,'Tabelas auxiliares'!$A$66:$C$103,2,FALSE),"")</f>
        <v>FOLHA DE PAGAMENTO - GERAL</v>
      </c>
      <c r="H251" s="33" t="str">
        <f>IFERROR(VLOOKUP($B251,'Tabelas auxiliares'!$A$66:$C$103,3,FALSE),"")</f>
        <v>FOLHA DE PAGAMENTO / CONTRIBUICAO PARA O PSS / SUBSTITUICOES / INSS PATRONAL / PASEP</v>
      </c>
      <c r="I251" t="s">
        <v>1809</v>
      </c>
      <c r="J251" t="s">
        <v>706</v>
      </c>
      <c r="K251" t="s">
        <v>2060</v>
      </c>
      <c r="L251" t="s">
        <v>2011</v>
      </c>
      <c r="M251" t="s">
        <v>806</v>
      </c>
      <c r="N251" t="s">
        <v>113</v>
      </c>
      <c r="O251" t="s">
        <v>570</v>
      </c>
      <c r="P251" t="s">
        <v>710</v>
      </c>
      <c r="Q251" t="s">
        <v>549</v>
      </c>
      <c r="R251" t="s">
        <v>545</v>
      </c>
      <c r="S251" t="s">
        <v>550</v>
      </c>
      <c r="T251" t="s">
        <v>711</v>
      </c>
      <c r="U251" t="s">
        <v>122</v>
      </c>
      <c r="V251" t="s">
        <v>807</v>
      </c>
      <c r="W251" t="s">
        <v>808</v>
      </c>
      <c r="X251" t="s">
        <v>2061</v>
      </c>
      <c r="Y251" s="33" t="str">
        <f t="shared" si="3"/>
        <v>3</v>
      </c>
      <c r="Z251" s="33" t="str">
        <f>IF(T251="","",IF(AND(T251&lt;&gt;'Tabelas auxiliares'!$B$240,T251&lt;&gt;'Tabelas auxiliares'!$B$241),"FOLHA DE PESSOAL",IF(Y251='Tabelas auxiliares'!$A$241,"CUSTEIO",IF(Y251='Tabelas auxiliares'!$A$240,"INVESTIMENTO","ERRO - VERIFICAR"))))</f>
        <v>FOLHA DE PESSOAL</v>
      </c>
      <c r="AA251" s="26"/>
      <c r="AB251">
        <v>142488.03</v>
      </c>
      <c r="AE251" s="26"/>
      <c r="AG251">
        <v>142488.03</v>
      </c>
    </row>
    <row r="252" spans="1:33" x14ac:dyDescent="0.25">
      <c r="A252" t="s">
        <v>538</v>
      </c>
      <c r="B252" s="54" t="s">
        <v>231</v>
      </c>
      <c r="C252" s="54" t="s">
        <v>537</v>
      </c>
      <c r="D252" t="s">
        <v>85</v>
      </c>
      <c r="E252" t="s">
        <v>105</v>
      </c>
      <c r="F252" s="33" t="str">
        <f>IFERROR(VLOOKUP(D252,'Tabelas auxiliares'!$A$3:$B$62,2,FALSE),"")</f>
        <v>SUGEPE - CONTRATAÇÃO DE ESTAGIÁRIOS * D.U.C</v>
      </c>
      <c r="G252" s="33" t="str">
        <f>IFERROR(VLOOKUP($B252,'Tabelas auxiliares'!$A$66:$C$103,2,FALSE),"")</f>
        <v>FOLHA DE PAGAMENTO - ESTAGIÁRIOS</v>
      </c>
      <c r="H252" s="33" t="str">
        <f>IFERROR(VLOOKUP($B252,'Tabelas auxiliares'!$A$66:$C$103,3,FALSE),"")</f>
        <v>FOLHA DE PAGAMENTO - ESTAGIÁRIOS</v>
      </c>
      <c r="I252" t="s">
        <v>1809</v>
      </c>
      <c r="J252" t="s">
        <v>706</v>
      </c>
      <c r="K252" t="s">
        <v>2062</v>
      </c>
      <c r="L252" t="s">
        <v>2011</v>
      </c>
      <c r="M252" t="s">
        <v>545</v>
      </c>
      <c r="N252" t="s">
        <v>569</v>
      </c>
      <c r="O252" t="s">
        <v>570</v>
      </c>
      <c r="P252" t="s">
        <v>571</v>
      </c>
      <c r="Q252" t="s">
        <v>549</v>
      </c>
      <c r="R252" t="s">
        <v>545</v>
      </c>
      <c r="S252" t="s">
        <v>550</v>
      </c>
      <c r="T252" t="s">
        <v>150</v>
      </c>
      <c r="U252" t="s">
        <v>572</v>
      </c>
      <c r="V252" t="s">
        <v>820</v>
      </c>
      <c r="W252" t="s">
        <v>821</v>
      </c>
      <c r="X252" t="s">
        <v>2063</v>
      </c>
      <c r="Y252" s="33" t="str">
        <f t="shared" si="3"/>
        <v>3</v>
      </c>
      <c r="Z252" s="33" t="str">
        <f>IF(T252="","",IF(AND(T252&lt;&gt;'Tabelas auxiliares'!$B$240,T252&lt;&gt;'Tabelas auxiliares'!$B$241),"FOLHA DE PESSOAL",IF(Y252='Tabelas auxiliares'!$A$241,"CUSTEIO",IF(Y252='Tabelas auxiliares'!$A$240,"INVESTIMENTO","ERRO - VERIFICAR"))))</f>
        <v>CUSTEIO</v>
      </c>
      <c r="AA252" s="26">
        <v>1085.05</v>
      </c>
      <c r="AB252">
        <v>34618.26</v>
      </c>
      <c r="AC252">
        <v>1085.05</v>
      </c>
      <c r="AE252" s="26"/>
      <c r="AG252">
        <v>34618.26</v>
      </c>
    </row>
    <row r="253" spans="1:33" x14ac:dyDescent="0.25">
      <c r="A253" t="s">
        <v>538</v>
      </c>
      <c r="B253" s="54" t="s">
        <v>231</v>
      </c>
      <c r="C253" s="54" t="s">
        <v>537</v>
      </c>
      <c r="D253" t="s">
        <v>85</v>
      </c>
      <c r="E253" t="s">
        <v>105</v>
      </c>
      <c r="F253" s="33" t="str">
        <f>IFERROR(VLOOKUP(D253,'Tabelas auxiliares'!$A$3:$B$62,2,FALSE),"")</f>
        <v>SUGEPE - CONTRATAÇÃO DE ESTAGIÁRIOS * D.U.C</v>
      </c>
      <c r="G253" s="33" t="str">
        <f>IFERROR(VLOOKUP($B253,'Tabelas auxiliares'!$A$66:$C$103,2,FALSE),"")</f>
        <v>FOLHA DE PAGAMENTO - ESTAGIÁRIOS</v>
      </c>
      <c r="H253" s="33" t="str">
        <f>IFERROR(VLOOKUP($B253,'Tabelas auxiliares'!$A$66:$C$103,3,FALSE),"")</f>
        <v>FOLHA DE PAGAMENTO - ESTAGIÁRIOS</v>
      </c>
      <c r="I253" t="s">
        <v>1809</v>
      </c>
      <c r="J253" t="s">
        <v>706</v>
      </c>
      <c r="K253" t="s">
        <v>2064</v>
      </c>
      <c r="L253" t="s">
        <v>2011</v>
      </c>
      <c r="M253" t="s">
        <v>545</v>
      </c>
      <c r="N253" t="s">
        <v>569</v>
      </c>
      <c r="O253" t="s">
        <v>570</v>
      </c>
      <c r="P253" t="s">
        <v>571</v>
      </c>
      <c r="Q253" t="s">
        <v>549</v>
      </c>
      <c r="R253" t="s">
        <v>545</v>
      </c>
      <c r="S253" t="s">
        <v>581</v>
      </c>
      <c r="T253" t="s">
        <v>150</v>
      </c>
      <c r="U253" t="s">
        <v>572</v>
      </c>
      <c r="V253" t="s">
        <v>820</v>
      </c>
      <c r="W253" t="s">
        <v>821</v>
      </c>
      <c r="X253" t="s">
        <v>2065</v>
      </c>
      <c r="Y253" s="33" t="str">
        <f t="shared" si="3"/>
        <v>3</v>
      </c>
      <c r="Z253" s="33" t="str">
        <f>IF(T253="","",IF(AND(T253&lt;&gt;'Tabelas auxiliares'!$B$240,T253&lt;&gt;'Tabelas auxiliares'!$B$241),"FOLHA DE PESSOAL",IF(Y253='Tabelas auxiliares'!$A$241,"CUSTEIO",IF(Y253='Tabelas auxiliares'!$A$240,"INVESTIMENTO","ERRO - VERIFICAR"))))</f>
        <v>CUSTEIO</v>
      </c>
      <c r="AA253" s="26"/>
      <c r="AB253">
        <v>2251.38</v>
      </c>
      <c r="AE253" s="26"/>
      <c r="AG253">
        <v>2251.38</v>
      </c>
    </row>
    <row r="254" spans="1:33" x14ac:dyDescent="0.25">
      <c r="A254" t="s">
        <v>538</v>
      </c>
      <c r="B254" s="54" t="s">
        <v>231</v>
      </c>
      <c r="C254" s="54" t="s">
        <v>537</v>
      </c>
      <c r="D254" t="s">
        <v>85</v>
      </c>
      <c r="E254" t="s">
        <v>105</v>
      </c>
      <c r="F254" s="33" t="str">
        <f>IFERROR(VLOOKUP(D254,'Tabelas auxiliares'!$A$3:$B$62,2,FALSE),"")</f>
        <v>SUGEPE - CONTRATAÇÃO DE ESTAGIÁRIOS * D.U.C</v>
      </c>
      <c r="G254" s="33" t="str">
        <f>IFERROR(VLOOKUP($B254,'Tabelas auxiliares'!$A$66:$C$103,2,FALSE),"")</f>
        <v>FOLHA DE PAGAMENTO - ESTAGIÁRIOS</v>
      </c>
      <c r="H254" s="33" t="str">
        <f>IFERROR(VLOOKUP($B254,'Tabelas auxiliares'!$A$66:$C$103,3,FALSE),"")</f>
        <v>FOLHA DE PAGAMENTO - ESTAGIÁRIOS</v>
      </c>
      <c r="I254" t="s">
        <v>1809</v>
      </c>
      <c r="J254" t="s">
        <v>706</v>
      </c>
      <c r="K254" t="s">
        <v>2066</v>
      </c>
      <c r="L254" t="s">
        <v>2011</v>
      </c>
      <c r="M254" t="s">
        <v>545</v>
      </c>
      <c r="N254" t="s">
        <v>569</v>
      </c>
      <c r="O254" t="s">
        <v>570</v>
      </c>
      <c r="P254" t="s">
        <v>571</v>
      </c>
      <c r="Q254" t="s">
        <v>549</v>
      </c>
      <c r="R254" t="s">
        <v>545</v>
      </c>
      <c r="S254" t="s">
        <v>550</v>
      </c>
      <c r="T254" t="s">
        <v>150</v>
      </c>
      <c r="U254" t="s">
        <v>572</v>
      </c>
      <c r="V254" t="s">
        <v>824</v>
      </c>
      <c r="W254" t="s">
        <v>825</v>
      </c>
      <c r="X254" t="s">
        <v>2067</v>
      </c>
      <c r="Y254" s="33" t="str">
        <f t="shared" si="3"/>
        <v>3</v>
      </c>
      <c r="Z254" s="33" t="str">
        <f>IF(T254="","",IF(AND(T254&lt;&gt;'Tabelas auxiliares'!$B$240,T254&lt;&gt;'Tabelas auxiliares'!$B$241),"FOLHA DE PESSOAL",IF(Y254='Tabelas auxiliares'!$A$241,"CUSTEIO",IF(Y254='Tabelas auxiliares'!$A$240,"INVESTIMENTO","ERRO - VERIFICAR"))))</f>
        <v>CUSTEIO</v>
      </c>
      <c r="AA254" s="26">
        <v>1678.99</v>
      </c>
      <c r="AB254">
        <v>5911.01</v>
      </c>
      <c r="AC254">
        <v>1678.99</v>
      </c>
      <c r="AE254" s="26"/>
      <c r="AG254">
        <v>5911.01</v>
      </c>
    </row>
    <row r="255" spans="1:33" x14ac:dyDescent="0.25">
      <c r="A255" t="s">
        <v>538</v>
      </c>
      <c r="B255" s="54" t="s">
        <v>231</v>
      </c>
      <c r="C255" s="54" t="s">
        <v>537</v>
      </c>
      <c r="D255" t="s">
        <v>85</v>
      </c>
      <c r="E255" t="s">
        <v>105</v>
      </c>
      <c r="F255" s="33" t="str">
        <f>IFERROR(VLOOKUP(D255,'Tabelas auxiliares'!$A$3:$B$62,2,FALSE),"")</f>
        <v>SUGEPE - CONTRATAÇÃO DE ESTAGIÁRIOS * D.U.C</v>
      </c>
      <c r="G255" s="33" t="str">
        <f>IFERROR(VLOOKUP($B255,'Tabelas auxiliares'!$A$66:$C$103,2,FALSE),"")</f>
        <v>FOLHA DE PAGAMENTO - ESTAGIÁRIOS</v>
      </c>
      <c r="H255" s="33" t="str">
        <f>IFERROR(VLOOKUP($B255,'Tabelas auxiliares'!$A$66:$C$103,3,FALSE),"")</f>
        <v>FOLHA DE PAGAMENTO - ESTAGIÁRIOS</v>
      </c>
      <c r="I255" t="s">
        <v>1809</v>
      </c>
      <c r="J255" t="s">
        <v>706</v>
      </c>
      <c r="K255" t="s">
        <v>2068</v>
      </c>
      <c r="L255" t="s">
        <v>2011</v>
      </c>
      <c r="M255" t="s">
        <v>545</v>
      </c>
      <c r="N255" t="s">
        <v>569</v>
      </c>
      <c r="O255" t="s">
        <v>570</v>
      </c>
      <c r="P255" t="s">
        <v>571</v>
      </c>
      <c r="Q255" t="s">
        <v>549</v>
      </c>
      <c r="R255" t="s">
        <v>545</v>
      </c>
      <c r="S255" t="s">
        <v>581</v>
      </c>
      <c r="T255" t="s">
        <v>150</v>
      </c>
      <c r="U255" t="s">
        <v>572</v>
      </c>
      <c r="V255" t="s">
        <v>824</v>
      </c>
      <c r="W255" t="s">
        <v>825</v>
      </c>
      <c r="X255" t="s">
        <v>2069</v>
      </c>
      <c r="Y255" s="33" t="str">
        <f t="shared" si="3"/>
        <v>3</v>
      </c>
      <c r="Z255" s="33" t="str">
        <f>IF(T255="","",IF(AND(T255&lt;&gt;'Tabelas auxiliares'!$B$240,T255&lt;&gt;'Tabelas auxiliares'!$B$241),"FOLHA DE PESSOAL",IF(Y255='Tabelas auxiliares'!$A$241,"CUSTEIO",IF(Y255='Tabelas auxiliares'!$A$240,"INVESTIMENTO","ERRO - VERIFICAR"))))</f>
        <v>CUSTEIO</v>
      </c>
      <c r="AA255" s="26"/>
      <c r="AB255">
        <v>460</v>
      </c>
      <c r="AE255" s="26"/>
      <c r="AG255">
        <v>460</v>
      </c>
    </row>
    <row r="256" spans="1:33" x14ac:dyDescent="0.25">
      <c r="A256" t="s">
        <v>538</v>
      </c>
      <c r="B256" s="54" t="s">
        <v>258</v>
      </c>
      <c r="C256" s="54" t="s">
        <v>537</v>
      </c>
      <c r="D256" t="s">
        <v>83</v>
      </c>
      <c r="E256" t="s">
        <v>105</v>
      </c>
      <c r="F256" s="33" t="str">
        <f>IFERROR(VLOOKUP(D256,'Tabelas auxiliares'!$A$3:$B$62,2,FALSE),"")</f>
        <v>SUGEPE-FOLHA - PASEP + AUX. MORADIA</v>
      </c>
      <c r="G256" s="33" t="str">
        <f>IFERROR(VLOOKUP($B256,'Tabelas auxiliares'!$A$66:$C$103,2,FALSE),"")</f>
        <v>FOLHA DE PAGAMENTO - BENEFÍCIOS</v>
      </c>
      <c r="H256" s="33" t="str">
        <f>IFERROR(VLOOKUP($B256,'Tabelas auxiliares'!$A$66:$C$103,3,FALSE),"")</f>
        <v xml:space="preserve">AUXILIO FUNERAL / CONTRATACAO POR TEMPO DETERMINADO / BENEF.ASSIST. DO SERVIDOR E DO MILITAR / AUXILIO-ALIMENTACAO / AUXILIO-TRANSPORTE / INDENIZACOES E RESTITUICOES / DESPESAS DE EXERCICIOS ANTERIORES </v>
      </c>
      <c r="I256" t="s">
        <v>2070</v>
      </c>
      <c r="J256" t="s">
        <v>2071</v>
      </c>
      <c r="K256" t="s">
        <v>2072</v>
      </c>
      <c r="L256" t="s">
        <v>2073</v>
      </c>
      <c r="M256" t="s">
        <v>2074</v>
      </c>
      <c r="N256" t="s">
        <v>116</v>
      </c>
      <c r="O256" t="s">
        <v>560</v>
      </c>
      <c r="P256" t="s">
        <v>866</v>
      </c>
      <c r="Q256" t="s">
        <v>549</v>
      </c>
      <c r="R256" t="s">
        <v>545</v>
      </c>
      <c r="S256" t="s">
        <v>550</v>
      </c>
      <c r="T256" t="s">
        <v>711</v>
      </c>
      <c r="U256" t="s">
        <v>127</v>
      </c>
      <c r="V256" t="s">
        <v>873</v>
      </c>
      <c r="W256" t="s">
        <v>874</v>
      </c>
      <c r="X256" t="s">
        <v>2075</v>
      </c>
      <c r="Y256" s="33" t="str">
        <f t="shared" si="3"/>
        <v>3</v>
      </c>
      <c r="Z256" s="33" t="str">
        <f>IF(T256="","",IF(AND(T256&lt;&gt;'Tabelas auxiliares'!$B$240,T256&lt;&gt;'Tabelas auxiliares'!$B$241),"FOLHA DE PESSOAL",IF(Y256='Tabelas auxiliares'!$A$241,"CUSTEIO",IF(Y256='Tabelas auxiliares'!$A$240,"INVESTIMENTO","ERRO - VERIFICAR"))))</f>
        <v>FOLHA DE PESSOAL</v>
      </c>
      <c r="AA256" s="26">
        <v>23.27</v>
      </c>
      <c r="AC256">
        <v>23.27</v>
      </c>
      <c r="AE256" s="26"/>
    </row>
    <row r="257" spans="1:33" x14ac:dyDescent="0.25">
      <c r="A257" t="s">
        <v>538</v>
      </c>
      <c r="B257" s="54" t="s">
        <v>258</v>
      </c>
      <c r="C257" s="54" t="s">
        <v>537</v>
      </c>
      <c r="D257" t="s">
        <v>83</v>
      </c>
      <c r="E257" t="s">
        <v>105</v>
      </c>
      <c r="F257" s="33" t="str">
        <f>IFERROR(VLOOKUP(D257,'Tabelas auxiliares'!$A$3:$B$62,2,FALSE),"")</f>
        <v>SUGEPE-FOLHA - PASEP + AUX. MORADIA</v>
      </c>
      <c r="G257" s="33" t="str">
        <f>IFERROR(VLOOKUP($B257,'Tabelas auxiliares'!$A$66:$C$103,2,FALSE),"")</f>
        <v>FOLHA DE PAGAMENTO - BENEFÍCIOS</v>
      </c>
      <c r="H257" s="33" t="str">
        <f>IFERROR(VLOOKUP($B257,'Tabelas auxiliares'!$A$66:$C$103,3,FALSE),"")</f>
        <v xml:space="preserve">AUXILIO FUNERAL / CONTRATACAO POR TEMPO DETERMINADO / BENEF.ASSIST. DO SERVIDOR E DO MILITAR / AUXILIO-ALIMENTACAO / AUXILIO-TRANSPORTE / INDENIZACOES E RESTITUICOES / DESPESAS DE EXERCICIOS ANTERIORES </v>
      </c>
      <c r="I257" t="s">
        <v>1809</v>
      </c>
      <c r="J257" t="s">
        <v>706</v>
      </c>
      <c r="K257" t="s">
        <v>2076</v>
      </c>
      <c r="L257" t="s">
        <v>2011</v>
      </c>
      <c r="M257" t="s">
        <v>545</v>
      </c>
      <c r="N257" t="s">
        <v>114</v>
      </c>
      <c r="O257" t="s">
        <v>828</v>
      </c>
      <c r="P257" t="s">
        <v>829</v>
      </c>
      <c r="Q257" t="s">
        <v>549</v>
      </c>
      <c r="R257" t="s">
        <v>545</v>
      </c>
      <c r="S257" t="s">
        <v>550</v>
      </c>
      <c r="T257" t="s">
        <v>711</v>
      </c>
      <c r="U257" t="s">
        <v>124</v>
      </c>
      <c r="V257" t="s">
        <v>830</v>
      </c>
      <c r="W257" t="s">
        <v>831</v>
      </c>
      <c r="X257" t="s">
        <v>2077</v>
      </c>
      <c r="Y257" s="33" t="str">
        <f t="shared" si="3"/>
        <v>3</v>
      </c>
      <c r="Z257" s="33" t="str">
        <f>IF(T257="","",IF(AND(T257&lt;&gt;'Tabelas auxiliares'!$B$240,T257&lt;&gt;'Tabelas auxiliares'!$B$241),"FOLHA DE PESSOAL",IF(Y257='Tabelas auxiliares'!$A$241,"CUSTEIO",IF(Y257='Tabelas auxiliares'!$A$240,"INVESTIMENTO","ERRO - VERIFICAR"))))</f>
        <v>FOLHA DE PESSOAL</v>
      </c>
      <c r="AA257" s="26">
        <v>1000</v>
      </c>
      <c r="AB257">
        <v>66000</v>
      </c>
      <c r="AC257">
        <v>1000</v>
      </c>
      <c r="AE257" s="26"/>
      <c r="AG257">
        <v>66000</v>
      </c>
    </row>
    <row r="258" spans="1:33" x14ac:dyDescent="0.25">
      <c r="A258" t="s">
        <v>538</v>
      </c>
      <c r="B258" s="54" t="s">
        <v>258</v>
      </c>
      <c r="C258" s="54" t="s">
        <v>537</v>
      </c>
      <c r="D258" t="s">
        <v>83</v>
      </c>
      <c r="E258" t="s">
        <v>105</v>
      </c>
      <c r="F258" s="33" t="str">
        <f>IFERROR(VLOOKUP(D258,'Tabelas auxiliares'!$A$3:$B$62,2,FALSE),"")</f>
        <v>SUGEPE-FOLHA - PASEP + AUX. MORADIA</v>
      </c>
      <c r="G258" s="33" t="str">
        <f>IFERROR(VLOOKUP($B258,'Tabelas auxiliares'!$A$66:$C$103,2,FALSE),"")</f>
        <v>FOLHA DE PAGAMENTO - BENEFÍCIOS</v>
      </c>
      <c r="H258" s="33" t="str">
        <f>IFERROR(VLOOKUP($B258,'Tabelas auxiliares'!$A$66:$C$103,3,FALSE),"")</f>
        <v xml:space="preserve">AUXILIO FUNERAL / CONTRATACAO POR TEMPO DETERMINADO / BENEF.ASSIST. DO SERVIDOR E DO MILITAR / AUXILIO-ALIMENTACAO / AUXILIO-TRANSPORTE / INDENIZACOES E RESTITUICOES / DESPESAS DE EXERCICIOS ANTERIORES </v>
      </c>
      <c r="I258" t="s">
        <v>1809</v>
      </c>
      <c r="J258" t="s">
        <v>706</v>
      </c>
      <c r="K258" t="s">
        <v>2078</v>
      </c>
      <c r="L258" t="s">
        <v>2011</v>
      </c>
      <c r="M258" t="s">
        <v>545</v>
      </c>
      <c r="N258" t="s">
        <v>114</v>
      </c>
      <c r="O258" t="s">
        <v>560</v>
      </c>
      <c r="P258" t="s">
        <v>834</v>
      </c>
      <c r="Q258" t="s">
        <v>549</v>
      </c>
      <c r="R258" t="s">
        <v>545</v>
      </c>
      <c r="S258" t="s">
        <v>550</v>
      </c>
      <c r="T258" t="s">
        <v>711</v>
      </c>
      <c r="U258" t="s">
        <v>126</v>
      </c>
      <c r="V258" t="s">
        <v>835</v>
      </c>
      <c r="W258" t="s">
        <v>836</v>
      </c>
      <c r="X258" t="s">
        <v>2079</v>
      </c>
      <c r="Y258" s="33" t="str">
        <f t="shared" si="3"/>
        <v>3</v>
      </c>
      <c r="Z258" s="33" t="str">
        <f>IF(T258="","",IF(AND(T258&lt;&gt;'Tabelas auxiliares'!$B$240,T258&lt;&gt;'Tabelas auxiliares'!$B$241),"FOLHA DE PESSOAL",IF(Y258='Tabelas auxiliares'!$A$241,"CUSTEIO",IF(Y258='Tabelas auxiliares'!$A$240,"INVESTIMENTO","ERRO - VERIFICAR"))))</f>
        <v>FOLHA DE PESSOAL</v>
      </c>
      <c r="AA258" s="26">
        <v>242.45</v>
      </c>
      <c r="AB258">
        <v>2182.0500000000002</v>
      </c>
      <c r="AC258">
        <v>242.45</v>
      </c>
      <c r="AG258">
        <v>2182.0500000000002</v>
      </c>
    </row>
    <row r="259" spans="1:33" x14ac:dyDescent="0.25">
      <c r="A259" t="s">
        <v>538</v>
      </c>
      <c r="B259" s="54" t="s">
        <v>258</v>
      </c>
      <c r="C259" s="54" t="s">
        <v>537</v>
      </c>
      <c r="D259" t="s">
        <v>83</v>
      </c>
      <c r="E259" t="s">
        <v>105</v>
      </c>
      <c r="F259" s="33" t="str">
        <f>IFERROR(VLOOKUP(D259,'Tabelas auxiliares'!$A$3:$B$62,2,FALSE),"")</f>
        <v>SUGEPE-FOLHA - PASEP + AUX. MORADIA</v>
      </c>
      <c r="G259" s="33" t="str">
        <f>IFERROR(VLOOKUP($B259,'Tabelas auxiliares'!$A$66:$C$103,2,FALSE),"")</f>
        <v>FOLHA DE PAGAMENTO - BENEFÍCIOS</v>
      </c>
      <c r="H259" s="33" t="str">
        <f>IFERROR(VLOOKUP($B259,'Tabelas auxiliares'!$A$66:$C$103,3,FALSE),"")</f>
        <v xml:space="preserve">AUXILIO FUNERAL / CONTRATACAO POR TEMPO DETERMINADO / BENEF.ASSIST. DO SERVIDOR E DO MILITAR / AUXILIO-ALIMENTACAO / AUXILIO-TRANSPORTE / INDENIZACOES E RESTITUICOES / DESPESAS DE EXERCICIOS ANTERIORES </v>
      </c>
      <c r="I259" t="s">
        <v>1809</v>
      </c>
      <c r="J259" t="s">
        <v>706</v>
      </c>
      <c r="K259" t="s">
        <v>2080</v>
      </c>
      <c r="L259" t="s">
        <v>2011</v>
      </c>
      <c r="M259" t="s">
        <v>545</v>
      </c>
      <c r="N259" t="s">
        <v>114</v>
      </c>
      <c r="O259" t="s">
        <v>547</v>
      </c>
      <c r="P259" t="s">
        <v>839</v>
      </c>
      <c r="Q259" t="s">
        <v>549</v>
      </c>
      <c r="R259" t="s">
        <v>545</v>
      </c>
      <c r="S259" t="s">
        <v>550</v>
      </c>
      <c r="T259" t="s">
        <v>711</v>
      </c>
      <c r="U259" t="s">
        <v>123</v>
      </c>
      <c r="V259" t="s">
        <v>840</v>
      </c>
      <c r="W259" t="s">
        <v>841</v>
      </c>
      <c r="X259" t="s">
        <v>2081</v>
      </c>
      <c r="Y259" s="33" t="str">
        <f t="shared" si="3"/>
        <v>3</v>
      </c>
      <c r="Z259" s="33" t="str">
        <f>IF(T259="","",IF(AND(T259&lt;&gt;'Tabelas auxiliares'!$B$240,T259&lt;&gt;'Tabelas auxiliares'!$B$241),"FOLHA DE PESSOAL",IF(Y259='Tabelas auxiliares'!$A$241,"CUSTEIO",IF(Y259='Tabelas auxiliares'!$A$240,"INVESTIMENTO","ERRO - VERIFICAR"))))</f>
        <v>FOLHA DE PESSOAL</v>
      </c>
      <c r="AA259" s="26">
        <v>193.17</v>
      </c>
      <c r="AB259">
        <v>3074.43</v>
      </c>
      <c r="AC259">
        <v>193.17</v>
      </c>
      <c r="AE259" s="26"/>
      <c r="AG259">
        <v>3074.43</v>
      </c>
    </row>
    <row r="260" spans="1:33" x14ac:dyDescent="0.25">
      <c r="A260" t="s">
        <v>538</v>
      </c>
      <c r="B260" s="54" t="s">
        <v>258</v>
      </c>
      <c r="C260" s="54" t="s">
        <v>537</v>
      </c>
      <c r="D260" t="s">
        <v>83</v>
      </c>
      <c r="E260" t="s">
        <v>105</v>
      </c>
      <c r="F260" s="33" t="str">
        <f>IFERROR(VLOOKUP(D260,'Tabelas auxiliares'!$A$3:$B$62,2,FALSE),"")</f>
        <v>SUGEPE-FOLHA - PASEP + AUX. MORADIA</v>
      </c>
      <c r="G260" s="33" t="str">
        <f>IFERROR(VLOOKUP($B260,'Tabelas auxiliares'!$A$66:$C$103,2,FALSE),"")</f>
        <v>FOLHA DE PAGAMENTO - BENEFÍCIOS</v>
      </c>
      <c r="H260" s="33" t="str">
        <f>IFERROR(VLOOKUP($B260,'Tabelas auxiliares'!$A$66:$C$103,3,FALSE),"")</f>
        <v xml:space="preserve">AUXILIO FUNERAL / CONTRATACAO POR TEMPO DETERMINADO / BENEF.ASSIST. DO SERVIDOR E DO MILITAR / AUXILIO-ALIMENTACAO / AUXILIO-TRANSPORTE / INDENIZACOES E RESTITUICOES / DESPESAS DE EXERCICIOS ANTERIORES </v>
      </c>
      <c r="I260" t="s">
        <v>1809</v>
      </c>
      <c r="J260" t="s">
        <v>706</v>
      </c>
      <c r="K260" t="s">
        <v>2082</v>
      </c>
      <c r="L260" t="s">
        <v>2011</v>
      </c>
      <c r="M260" t="s">
        <v>545</v>
      </c>
      <c r="N260" t="s">
        <v>114</v>
      </c>
      <c r="O260" t="s">
        <v>844</v>
      </c>
      <c r="P260" t="s">
        <v>845</v>
      </c>
      <c r="Q260" t="s">
        <v>549</v>
      </c>
      <c r="R260" t="s">
        <v>545</v>
      </c>
      <c r="S260" t="s">
        <v>550</v>
      </c>
      <c r="T260" t="s">
        <v>711</v>
      </c>
      <c r="U260" t="s">
        <v>128</v>
      </c>
      <c r="V260" t="s">
        <v>846</v>
      </c>
      <c r="W260" t="s">
        <v>847</v>
      </c>
      <c r="X260" t="s">
        <v>2083</v>
      </c>
      <c r="Y260" s="33" t="str">
        <f t="shared" ref="Y260:Y323" si="4">LEFT(V260,1)</f>
        <v>3</v>
      </c>
      <c r="Z260" s="33" t="str">
        <f>IF(T260="","",IF(AND(T260&lt;&gt;'Tabelas auxiliares'!$B$240,T260&lt;&gt;'Tabelas auxiliares'!$B$241),"FOLHA DE PESSOAL",IF(Y260='Tabelas auxiliares'!$A$241,"CUSTEIO",IF(Y260='Tabelas auxiliares'!$A$240,"INVESTIMENTO","ERRO - VERIFICAR"))))</f>
        <v>FOLHA DE PESSOAL</v>
      </c>
      <c r="AA260" s="26"/>
      <c r="AB260">
        <v>1437.16</v>
      </c>
      <c r="AE260" s="26"/>
      <c r="AG260">
        <v>1437.16</v>
      </c>
    </row>
    <row r="261" spans="1:33" x14ac:dyDescent="0.25">
      <c r="A261" t="s">
        <v>538</v>
      </c>
      <c r="B261" s="54" t="s">
        <v>258</v>
      </c>
      <c r="C261" s="54" t="s">
        <v>537</v>
      </c>
      <c r="D261" t="s">
        <v>83</v>
      </c>
      <c r="E261" t="s">
        <v>105</v>
      </c>
      <c r="F261" s="33" t="str">
        <f>IFERROR(VLOOKUP(D261,'Tabelas auxiliares'!$A$3:$B$62,2,FALSE),"")</f>
        <v>SUGEPE-FOLHA - PASEP + AUX. MORADIA</v>
      </c>
      <c r="G261" s="33" t="str">
        <f>IFERROR(VLOOKUP($B261,'Tabelas auxiliares'!$A$66:$C$103,2,FALSE),"")</f>
        <v>FOLHA DE PAGAMENTO - BENEFÍCIOS</v>
      </c>
      <c r="H261" s="33" t="str">
        <f>IFERROR(VLOOKUP($B261,'Tabelas auxiliares'!$A$66:$C$103,3,FALSE),"")</f>
        <v xml:space="preserve">AUXILIO FUNERAL / CONTRATACAO POR TEMPO DETERMINADO / BENEF.ASSIST. DO SERVIDOR E DO MILITAR / AUXILIO-ALIMENTACAO / AUXILIO-TRANSPORTE / INDENIZACOES E RESTITUICOES / DESPESAS DE EXERCICIOS ANTERIORES </v>
      </c>
      <c r="I261" t="s">
        <v>1809</v>
      </c>
      <c r="J261" t="s">
        <v>706</v>
      </c>
      <c r="K261" t="s">
        <v>2084</v>
      </c>
      <c r="L261" t="s">
        <v>2011</v>
      </c>
      <c r="M261" t="s">
        <v>545</v>
      </c>
      <c r="N261" t="s">
        <v>114</v>
      </c>
      <c r="O261" t="s">
        <v>560</v>
      </c>
      <c r="P261" t="s">
        <v>834</v>
      </c>
      <c r="Q261" t="s">
        <v>549</v>
      </c>
      <c r="R261" t="s">
        <v>545</v>
      </c>
      <c r="S261" t="s">
        <v>550</v>
      </c>
      <c r="T261" t="s">
        <v>711</v>
      </c>
      <c r="U261" t="s">
        <v>126</v>
      </c>
      <c r="V261" t="s">
        <v>850</v>
      </c>
      <c r="W261" t="s">
        <v>851</v>
      </c>
      <c r="X261" t="s">
        <v>2085</v>
      </c>
      <c r="Y261" s="33" t="str">
        <f t="shared" si="4"/>
        <v>3</v>
      </c>
      <c r="Z261" s="33" t="str">
        <f>IF(T261="","",IF(AND(T261&lt;&gt;'Tabelas auxiliares'!$B$240,T261&lt;&gt;'Tabelas auxiliares'!$B$241),"FOLHA DE PESSOAL",IF(Y261='Tabelas auxiliares'!$A$241,"CUSTEIO",IF(Y261='Tabelas auxiliares'!$A$240,"INVESTIMENTO","ERRO - VERIFICAR"))))</f>
        <v>FOLHA DE PESSOAL</v>
      </c>
      <c r="AA261" s="26">
        <v>8776.32</v>
      </c>
      <c r="AB261">
        <v>90143.28</v>
      </c>
      <c r="AC261">
        <v>8776.32</v>
      </c>
      <c r="AE261" s="26"/>
      <c r="AG261">
        <v>90143.28</v>
      </c>
    </row>
    <row r="262" spans="1:33" x14ac:dyDescent="0.25">
      <c r="A262" t="s">
        <v>538</v>
      </c>
      <c r="B262" s="54" t="s">
        <v>258</v>
      </c>
      <c r="C262" s="54" t="s">
        <v>537</v>
      </c>
      <c r="D262" t="s">
        <v>83</v>
      </c>
      <c r="E262" t="s">
        <v>105</v>
      </c>
      <c r="F262" s="33" t="str">
        <f>IFERROR(VLOOKUP(D262,'Tabelas auxiliares'!$A$3:$B$62,2,FALSE),"")</f>
        <v>SUGEPE-FOLHA - PASEP + AUX. MORADIA</v>
      </c>
      <c r="G262" s="33" t="str">
        <f>IFERROR(VLOOKUP($B262,'Tabelas auxiliares'!$A$66:$C$103,2,FALSE),"")</f>
        <v>FOLHA DE PAGAMENTO - BENEFÍCIOS</v>
      </c>
      <c r="H262" s="33" t="str">
        <f>IFERROR(VLOOKUP($B262,'Tabelas auxiliares'!$A$66:$C$103,3,FALSE),"")</f>
        <v xml:space="preserve">AUXILIO FUNERAL / CONTRATACAO POR TEMPO DETERMINADO / BENEF.ASSIST. DO SERVIDOR E DO MILITAR / AUXILIO-ALIMENTACAO / AUXILIO-TRANSPORTE / INDENIZACOES E RESTITUICOES / DESPESAS DE EXERCICIOS ANTERIORES </v>
      </c>
      <c r="I262" t="s">
        <v>1809</v>
      </c>
      <c r="J262" t="s">
        <v>706</v>
      </c>
      <c r="K262" t="s">
        <v>2086</v>
      </c>
      <c r="L262" t="s">
        <v>2011</v>
      </c>
      <c r="M262" t="s">
        <v>545</v>
      </c>
      <c r="N262" t="s">
        <v>114</v>
      </c>
      <c r="O262" t="s">
        <v>828</v>
      </c>
      <c r="P262" t="s">
        <v>829</v>
      </c>
      <c r="Q262" t="s">
        <v>549</v>
      </c>
      <c r="R262" t="s">
        <v>545</v>
      </c>
      <c r="S262" t="s">
        <v>550</v>
      </c>
      <c r="T262" t="s">
        <v>711</v>
      </c>
      <c r="U262" t="s">
        <v>124</v>
      </c>
      <c r="V262" t="s">
        <v>854</v>
      </c>
      <c r="W262" t="s">
        <v>855</v>
      </c>
      <c r="X262" t="s">
        <v>2087</v>
      </c>
      <c r="Y262" s="33" t="str">
        <f t="shared" si="4"/>
        <v>3</v>
      </c>
      <c r="Z262" s="33" t="str">
        <f>IF(T262="","",IF(AND(T262&lt;&gt;'Tabelas auxiliares'!$B$240,T262&lt;&gt;'Tabelas auxiliares'!$B$241),"FOLHA DE PESSOAL",IF(Y262='Tabelas auxiliares'!$A$241,"CUSTEIO",IF(Y262='Tabelas auxiliares'!$A$240,"INVESTIMENTO","ERRO - VERIFICAR"))))</f>
        <v>FOLHA DE PESSOAL</v>
      </c>
      <c r="AA262" s="26">
        <v>4386.2700000000004</v>
      </c>
      <c r="AB262">
        <v>1479113.73</v>
      </c>
      <c r="AC262">
        <v>4386.2700000000004</v>
      </c>
      <c r="AE262" s="26"/>
      <c r="AG262">
        <v>1479113.73</v>
      </c>
    </row>
    <row r="263" spans="1:33" x14ac:dyDescent="0.25">
      <c r="A263" t="s">
        <v>538</v>
      </c>
      <c r="B263" s="54" t="s">
        <v>258</v>
      </c>
      <c r="C263" s="54" t="s">
        <v>537</v>
      </c>
      <c r="D263" t="s">
        <v>83</v>
      </c>
      <c r="E263" t="s">
        <v>105</v>
      </c>
      <c r="F263" s="33" t="str">
        <f>IFERROR(VLOOKUP(D263,'Tabelas auxiliares'!$A$3:$B$62,2,FALSE),"")</f>
        <v>SUGEPE-FOLHA - PASEP + AUX. MORADIA</v>
      </c>
      <c r="G263" s="33" t="str">
        <f>IFERROR(VLOOKUP($B263,'Tabelas auxiliares'!$A$66:$C$103,2,FALSE),"")</f>
        <v>FOLHA DE PAGAMENTO - BENEFÍCIOS</v>
      </c>
      <c r="H263" s="33" t="str">
        <f>IFERROR(VLOOKUP($B263,'Tabelas auxiliares'!$A$66:$C$103,3,FALSE),"")</f>
        <v xml:space="preserve">AUXILIO FUNERAL / CONTRATACAO POR TEMPO DETERMINADO / BENEF.ASSIST. DO SERVIDOR E DO MILITAR / AUXILIO-ALIMENTACAO / AUXILIO-TRANSPORTE / INDENIZACOES E RESTITUICOES / DESPESAS DE EXERCICIOS ANTERIORES </v>
      </c>
      <c r="I263" t="s">
        <v>1809</v>
      </c>
      <c r="J263" t="s">
        <v>706</v>
      </c>
      <c r="K263" t="s">
        <v>2088</v>
      </c>
      <c r="L263" t="s">
        <v>2011</v>
      </c>
      <c r="M263" t="s">
        <v>545</v>
      </c>
      <c r="N263" t="s">
        <v>114</v>
      </c>
      <c r="O263" t="s">
        <v>547</v>
      </c>
      <c r="P263" t="s">
        <v>839</v>
      </c>
      <c r="Q263" t="s">
        <v>549</v>
      </c>
      <c r="R263" t="s">
        <v>545</v>
      </c>
      <c r="S263" t="s">
        <v>550</v>
      </c>
      <c r="T263" t="s">
        <v>711</v>
      </c>
      <c r="U263" t="s">
        <v>123</v>
      </c>
      <c r="V263" t="s">
        <v>858</v>
      </c>
      <c r="W263" t="s">
        <v>859</v>
      </c>
      <c r="X263" t="s">
        <v>2089</v>
      </c>
      <c r="Y263" s="33" t="str">
        <f t="shared" si="4"/>
        <v>3</v>
      </c>
      <c r="Z263" s="33" t="str">
        <f>IF(T263="","",IF(AND(T263&lt;&gt;'Tabelas auxiliares'!$B$240,T263&lt;&gt;'Tabelas auxiliares'!$B$241),"FOLHA DE PESSOAL",IF(Y263='Tabelas auxiliares'!$A$241,"CUSTEIO",IF(Y263='Tabelas auxiliares'!$A$240,"INVESTIMENTO","ERRO - VERIFICAR"))))</f>
        <v>FOLHA DE PESSOAL</v>
      </c>
      <c r="AA263" s="26">
        <v>64391.86</v>
      </c>
      <c r="AB263">
        <v>148431.57</v>
      </c>
      <c r="AC263">
        <v>64391.86</v>
      </c>
      <c r="AE263" s="26"/>
      <c r="AG263">
        <v>148431.57</v>
      </c>
    </row>
    <row r="264" spans="1:33" x14ac:dyDescent="0.25">
      <c r="A264" t="s">
        <v>538</v>
      </c>
      <c r="B264" s="54" t="s">
        <v>258</v>
      </c>
      <c r="C264" s="54" t="s">
        <v>537</v>
      </c>
      <c r="D264" t="s">
        <v>83</v>
      </c>
      <c r="E264" t="s">
        <v>105</v>
      </c>
      <c r="F264" s="33" t="str">
        <f>IFERROR(VLOOKUP(D264,'Tabelas auxiliares'!$A$3:$B$62,2,FALSE),"")</f>
        <v>SUGEPE-FOLHA - PASEP + AUX. MORADIA</v>
      </c>
      <c r="G264" s="33" t="str">
        <f>IFERROR(VLOOKUP($B264,'Tabelas auxiliares'!$A$66:$C$103,2,FALSE),"")</f>
        <v>FOLHA DE PAGAMENTO - BENEFÍCIOS</v>
      </c>
      <c r="H264" s="33" t="str">
        <f>IFERROR(VLOOKUP($B264,'Tabelas auxiliares'!$A$66:$C$103,3,FALSE),"")</f>
        <v xml:space="preserve">AUXILIO FUNERAL / CONTRATACAO POR TEMPO DETERMINADO / BENEF.ASSIST. DO SERVIDOR E DO MILITAR / AUXILIO-ALIMENTACAO / AUXILIO-TRANSPORTE / INDENIZACOES E RESTITUICOES / DESPESAS DE EXERCICIOS ANTERIORES </v>
      </c>
      <c r="I264" t="s">
        <v>1809</v>
      </c>
      <c r="J264" t="s">
        <v>706</v>
      </c>
      <c r="K264" t="s">
        <v>2090</v>
      </c>
      <c r="L264" t="s">
        <v>2011</v>
      </c>
      <c r="M264" t="s">
        <v>545</v>
      </c>
      <c r="N264" t="s">
        <v>116</v>
      </c>
      <c r="O264" t="s">
        <v>560</v>
      </c>
      <c r="P264" t="s">
        <v>866</v>
      </c>
      <c r="Q264" t="s">
        <v>549</v>
      </c>
      <c r="R264" t="s">
        <v>545</v>
      </c>
      <c r="S264" t="s">
        <v>550</v>
      </c>
      <c r="T264" t="s">
        <v>711</v>
      </c>
      <c r="U264" t="s">
        <v>2091</v>
      </c>
      <c r="V264" t="s">
        <v>873</v>
      </c>
      <c r="W264" t="s">
        <v>874</v>
      </c>
      <c r="X264" t="s">
        <v>2092</v>
      </c>
      <c r="Y264" s="33" t="str">
        <f t="shared" si="4"/>
        <v>3</v>
      </c>
      <c r="Z264" s="33" t="str">
        <f>IF(T264="","",IF(AND(T264&lt;&gt;'Tabelas auxiliares'!$B$240,T264&lt;&gt;'Tabelas auxiliares'!$B$241),"FOLHA DE PESSOAL",IF(Y264='Tabelas auxiliares'!$A$241,"CUSTEIO",IF(Y264='Tabelas auxiliares'!$A$240,"INVESTIMENTO","ERRO - VERIFICAR"))))</f>
        <v>FOLHA DE PESSOAL</v>
      </c>
      <c r="AA264" s="26"/>
      <c r="AB264">
        <v>991.61</v>
      </c>
      <c r="AE264" s="26"/>
      <c r="AG264">
        <v>991.61</v>
      </c>
    </row>
    <row r="265" spans="1:33" x14ac:dyDescent="0.25">
      <c r="A265" t="s">
        <v>538</v>
      </c>
      <c r="B265" s="54" t="s">
        <v>258</v>
      </c>
      <c r="C265" s="54" t="s">
        <v>537</v>
      </c>
      <c r="D265" t="s">
        <v>83</v>
      </c>
      <c r="E265" t="s">
        <v>105</v>
      </c>
      <c r="F265" s="33" t="str">
        <f>IFERROR(VLOOKUP(D265,'Tabelas auxiliares'!$A$3:$B$62,2,FALSE),"")</f>
        <v>SUGEPE-FOLHA - PASEP + AUX. MORADIA</v>
      </c>
      <c r="G265" s="33" t="str">
        <f>IFERROR(VLOOKUP($B265,'Tabelas auxiliares'!$A$66:$C$103,2,FALSE),"")</f>
        <v>FOLHA DE PAGAMENTO - BENEFÍCIOS</v>
      </c>
      <c r="H265" s="33" t="str">
        <f>IFERROR(VLOOKUP($B265,'Tabelas auxiliares'!$A$66:$C$103,3,FALSE),"")</f>
        <v xml:space="preserve">AUXILIO FUNERAL / CONTRATACAO POR TEMPO DETERMINADO / BENEF.ASSIST. DO SERVIDOR E DO MILITAR / AUXILIO-ALIMENTACAO / AUXILIO-TRANSPORTE / INDENIZACOES E RESTITUICOES / DESPESAS DE EXERCICIOS ANTERIORES </v>
      </c>
      <c r="I265" t="s">
        <v>1809</v>
      </c>
      <c r="J265" t="s">
        <v>706</v>
      </c>
      <c r="K265" t="s">
        <v>2093</v>
      </c>
      <c r="L265" t="s">
        <v>2011</v>
      </c>
      <c r="M265" t="s">
        <v>545</v>
      </c>
      <c r="N265" t="s">
        <v>116</v>
      </c>
      <c r="O265" t="s">
        <v>560</v>
      </c>
      <c r="P265" t="s">
        <v>866</v>
      </c>
      <c r="Q265" t="s">
        <v>549</v>
      </c>
      <c r="R265" t="s">
        <v>545</v>
      </c>
      <c r="S265" t="s">
        <v>550</v>
      </c>
      <c r="T265" t="s">
        <v>711</v>
      </c>
      <c r="U265" t="s">
        <v>127</v>
      </c>
      <c r="V265" t="s">
        <v>873</v>
      </c>
      <c r="W265" t="s">
        <v>874</v>
      </c>
      <c r="X265" t="s">
        <v>2094</v>
      </c>
      <c r="Y265" s="33" t="str">
        <f t="shared" si="4"/>
        <v>3</v>
      </c>
      <c r="Z265" s="33" t="str">
        <f>IF(T265="","",IF(AND(T265&lt;&gt;'Tabelas auxiliares'!$B$240,T265&lt;&gt;'Tabelas auxiliares'!$B$241),"FOLHA DE PESSOAL",IF(Y265='Tabelas auxiliares'!$A$241,"CUSTEIO",IF(Y265='Tabelas auxiliares'!$A$240,"INVESTIMENTO","ERRO - VERIFICAR"))))</f>
        <v>FOLHA DE PESSOAL</v>
      </c>
      <c r="AA265" s="26">
        <v>5559.19</v>
      </c>
      <c r="AB265">
        <v>255043.34</v>
      </c>
      <c r="AC265">
        <v>5559.19</v>
      </c>
      <c r="AE265" s="26"/>
      <c r="AG265">
        <v>255043.34</v>
      </c>
    </row>
    <row r="266" spans="1:33" x14ac:dyDescent="0.25">
      <c r="A266" t="s">
        <v>538</v>
      </c>
      <c r="B266" s="54" t="s">
        <v>258</v>
      </c>
      <c r="C266" s="54" t="s">
        <v>537</v>
      </c>
      <c r="D266" t="s">
        <v>83</v>
      </c>
      <c r="E266" t="s">
        <v>105</v>
      </c>
      <c r="F266" s="33" t="str">
        <f>IFERROR(VLOOKUP(D266,'Tabelas auxiliares'!$A$3:$B$62,2,FALSE),"")</f>
        <v>SUGEPE-FOLHA - PASEP + AUX. MORADIA</v>
      </c>
      <c r="G266" s="33" t="str">
        <f>IFERROR(VLOOKUP($B266,'Tabelas auxiliares'!$A$66:$C$103,2,FALSE),"")</f>
        <v>FOLHA DE PAGAMENTO - BENEFÍCIOS</v>
      </c>
      <c r="H266" s="33" t="str">
        <f>IFERROR(VLOOKUP($B266,'Tabelas auxiliares'!$A$66:$C$103,3,FALSE),"")</f>
        <v xml:space="preserve">AUXILIO FUNERAL / CONTRATACAO POR TEMPO DETERMINADO / BENEF.ASSIST. DO SERVIDOR E DO MILITAR / AUXILIO-ALIMENTACAO / AUXILIO-TRANSPORTE / INDENIZACOES E RESTITUICOES / DESPESAS DE EXERCICIOS ANTERIORES </v>
      </c>
      <c r="I266" t="s">
        <v>1381</v>
      </c>
      <c r="J266" t="s">
        <v>2095</v>
      </c>
      <c r="K266" t="s">
        <v>2096</v>
      </c>
      <c r="L266" t="s">
        <v>2097</v>
      </c>
      <c r="M266" t="s">
        <v>2074</v>
      </c>
      <c r="N266" t="s">
        <v>116</v>
      </c>
      <c r="O266" t="s">
        <v>560</v>
      </c>
      <c r="P266" t="s">
        <v>866</v>
      </c>
      <c r="Q266" t="s">
        <v>549</v>
      </c>
      <c r="R266" t="s">
        <v>545</v>
      </c>
      <c r="S266" t="s">
        <v>550</v>
      </c>
      <c r="T266" t="s">
        <v>711</v>
      </c>
      <c r="U266" t="s">
        <v>127</v>
      </c>
      <c r="V266" t="s">
        <v>873</v>
      </c>
      <c r="W266" t="s">
        <v>874</v>
      </c>
      <c r="X266" t="s">
        <v>2098</v>
      </c>
      <c r="Y266" s="33" t="str">
        <f t="shared" si="4"/>
        <v>3</v>
      </c>
      <c r="Z266" s="33" t="str">
        <f>IF(T266="","",IF(AND(T266&lt;&gt;'Tabelas auxiliares'!$B$240,T266&lt;&gt;'Tabelas auxiliares'!$B$241),"FOLHA DE PESSOAL",IF(Y266='Tabelas auxiliares'!$A$241,"CUSTEIO",IF(Y266='Tabelas auxiliares'!$A$240,"INVESTIMENTO","ERRO - VERIFICAR"))))</f>
        <v>FOLHA DE PESSOAL</v>
      </c>
      <c r="AA266" s="26">
        <v>5010.6099999999997</v>
      </c>
      <c r="AE266" s="26">
        <v>5010.6099999999997</v>
      </c>
    </row>
    <row r="267" spans="1:33" x14ac:dyDescent="0.25">
      <c r="A267" t="s">
        <v>538</v>
      </c>
      <c r="B267" s="54" t="s">
        <v>233</v>
      </c>
      <c r="C267" s="54" t="s">
        <v>537</v>
      </c>
      <c r="D267" t="s">
        <v>56</v>
      </c>
      <c r="E267" t="s">
        <v>105</v>
      </c>
      <c r="F267" s="33" t="str">
        <f>IFERROR(VLOOKUP(D267,'Tabelas auxiliares'!$A$3:$B$62,2,FALSE),"")</f>
        <v>PROAD - PASSAGENS * D.U.C</v>
      </c>
      <c r="G267" s="33" t="str">
        <f>IFERROR(VLOOKUP($B267,'Tabelas auxiliares'!$A$66:$C$103,2,FALSE),"")</f>
        <v>INTERNACIONALIZAÇÃO</v>
      </c>
      <c r="H267" s="33" t="str">
        <f>IFERROR(VLOOKUP($B267,'Tabelas auxiliares'!$A$66:$C$103,3,FALSE),"")</f>
        <v>DIARIAS INTERNACIONAIS / PASSAGENS AEREAS INTERNACIONAIS / AUXILIO PARA EVENTOS INTERNACIONAIS / INSCRICAO PARA  EVENTOS INTERNACIONAIS / ANUIDADES ARI / ENCARGO DE CURSOS E CONCURSOS ARI / CURSOS DE LINGUAS NETEL</v>
      </c>
      <c r="I267" t="s">
        <v>1538</v>
      </c>
      <c r="J267" t="s">
        <v>1539</v>
      </c>
      <c r="K267" t="s">
        <v>2099</v>
      </c>
      <c r="L267" t="s">
        <v>1541</v>
      </c>
      <c r="M267" t="s">
        <v>1542</v>
      </c>
      <c r="N267" t="s">
        <v>569</v>
      </c>
      <c r="O267" t="s">
        <v>570</v>
      </c>
      <c r="P267" t="s">
        <v>571</v>
      </c>
      <c r="Q267" t="s">
        <v>549</v>
      </c>
      <c r="R267" t="s">
        <v>545</v>
      </c>
      <c r="S267" t="s">
        <v>550</v>
      </c>
      <c r="T267" t="s">
        <v>150</v>
      </c>
      <c r="U267" t="s">
        <v>572</v>
      </c>
      <c r="V267" t="s">
        <v>1545</v>
      </c>
      <c r="W267" t="s">
        <v>1546</v>
      </c>
      <c r="X267" t="s">
        <v>2100</v>
      </c>
      <c r="Y267" s="33" t="str">
        <f t="shared" si="4"/>
        <v>3</v>
      </c>
      <c r="Z267" s="33" t="str">
        <f>IF(T267="","",IF(AND(T267&lt;&gt;'Tabelas auxiliares'!$B$240,T267&lt;&gt;'Tabelas auxiliares'!$B$241),"FOLHA DE PESSOAL",IF(Y267='Tabelas auxiliares'!$A$241,"CUSTEIO",IF(Y267='Tabelas auxiliares'!$A$240,"INVESTIMENTO","ERRO - VERIFICAR"))))</f>
        <v>CUSTEIO</v>
      </c>
      <c r="AA267" s="26">
        <v>26822.29</v>
      </c>
      <c r="AC267">
        <v>26822.29</v>
      </c>
      <c r="AE267" s="26"/>
    </row>
    <row r="268" spans="1:33" x14ac:dyDescent="0.25">
      <c r="A268" t="s">
        <v>538</v>
      </c>
      <c r="B268" s="54" t="s">
        <v>233</v>
      </c>
      <c r="C268" s="54" t="s">
        <v>537</v>
      </c>
      <c r="D268" t="s">
        <v>64</v>
      </c>
      <c r="E268" t="s">
        <v>105</v>
      </c>
      <c r="F268" s="33" t="str">
        <f>IFERROR(VLOOKUP(D268,'Tabelas auxiliares'!$A$3:$B$62,2,FALSE),"")</f>
        <v>ARI - ASSESSORIA DE RELAÇÕES INTERNACIONAIS</v>
      </c>
      <c r="G268" s="33" t="str">
        <f>IFERROR(VLOOKUP($B268,'Tabelas auxiliares'!$A$66:$C$103,2,FALSE),"")</f>
        <v>INTERNACIONALIZAÇÃO</v>
      </c>
      <c r="H268" s="33" t="str">
        <f>IFERROR(VLOOKUP($B268,'Tabelas auxiliares'!$A$66:$C$103,3,FALSE),"")</f>
        <v>DIARIAS INTERNACIONAIS / PASSAGENS AEREAS INTERNACIONAIS / AUXILIO PARA EVENTOS INTERNACIONAIS / INSCRICAO PARA  EVENTOS INTERNACIONAIS / ANUIDADES ARI / ENCARGO DE CURSOS E CONCURSOS ARI / CURSOS DE LINGUAS NETEL</v>
      </c>
      <c r="I268" t="s">
        <v>1144</v>
      </c>
      <c r="J268" t="s">
        <v>2101</v>
      </c>
      <c r="K268" t="s">
        <v>2102</v>
      </c>
      <c r="L268" t="s">
        <v>2103</v>
      </c>
      <c r="M268" t="s">
        <v>545</v>
      </c>
      <c r="N268" t="s">
        <v>569</v>
      </c>
      <c r="O268" t="s">
        <v>570</v>
      </c>
      <c r="P268" t="s">
        <v>571</v>
      </c>
      <c r="Q268" t="s">
        <v>549</v>
      </c>
      <c r="R268" t="s">
        <v>545</v>
      </c>
      <c r="S268" t="s">
        <v>1148</v>
      </c>
      <c r="T268" t="s">
        <v>150</v>
      </c>
      <c r="U268" t="s">
        <v>1149</v>
      </c>
      <c r="V268" t="s">
        <v>881</v>
      </c>
      <c r="W268" t="s">
        <v>882</v>
      </c>
      <c r="X268" t="s">
        <v>2104</v>
      </c>
      <c r="Y268" s="33" t="str">
        <f t="shared" si="4"/>
        <v>3</v>
      </c>
      <c r="Z268" s="33" t="str">
        <f>IF(T268="","",IF(AND(T268&lt;&gt;'Tabelas auxiliares'!$B$240,T268&lt;&gt;'Tabelas auxiliares'!$B$241),"FOLHA DE PESSOAL",IF(Y268='Tabelas auxiliares'!$A$241,"CUSTEIO",IF(Y268='Tabelas auxiliares'!$A$240,"INVESTIMENTO","ERRO - VERIFICAR"))))</f>
        <v>CUSTEIO</v>
      </c>
      <c r="AA268" s="26">
        <v>324.39</v>
      </c>
      <c r="AC268">
        <v>324.39</v>
      </c>
      <c r="AE268" s="26"/>
    </row>
    <row r="269" spans="1:33" x14ac:dyDescent="0.25">
      <c r="A269" t="s">
        <v>538</v>
      </c>
      <c r="B269" s="54" t="s">
        <v>233</v>
      </c>
      <c r="C269" s="54" t="s">
        <v>540</v>
      </c>
      <c r="D269" t="s">
        <v>76</v>
      </c>
      <c r="E269" t="s">
        <v>105</v>
      </c>
      <c r="F269" s="33" t="str">
        <f>IFERROR(VLOOKUP(D269,'Tabelas auxiliares'!$A$3:$B$62,2,FALSE),"")</f>
        <v>NETEL - NÚCLEO EDUCACIONAL DE TECNOLOGIAS E LÍNGUAS</v>
      </c>
      <c r="G269" s="33" t="str">
        <f>IFERROR(VLOOKUP($B269,'Tabelas auxiliares'!$A$66:$C$103,2,FALSE),"")</f>
        <v>INTERNACIONALIZAÇÃO</v>
      </c>
      <c r="H269" s="33" t="str">
        <f>IFERROR(VLOOKUP($B269,'Tabelas auxiliares'!$A$66:$C$103,3,FALSE),"")</f>
        <v>DIARIAS INTERNACIONAIS / PASSAGENS AEREAS INTERNACIONAIS / AUXILIO PARA EVENTOS INTERNACIONAIS / INSCRICAO PARA  EVENTOS INTERNACIONAIS / ANUIDADES ARI / ENCARGO DE CURSOS E CONCURSOS ARI / CURSOS DE LINGUAS NETEL</v>
      </c>
      <c r="I269" t="s">
        <v>1291</v>
      </c>
      <c r="J269" t="s">
        <v>2105</v>
      </c>
      <c r="K269" t="s">
        <v>2106</v>
      </c>
      <c r="L269" t="s">
        <v>2107</v>
      </c>
      <c r="M269" t="s">
        <v>545</v>
      </c>
      <c r="N269" t="s">
        <v>899</v>
      </c>
      <c r="O269" t="s">
        <v>1106</v>
      </c>
      <c r="P269" t="s">
        <v>2108</v>
      </c>
      <c r="Q269" t="s">
        <v>549</v>
      </c>
      <c r="R269" t="s">
        <v>545</v>
      </c>
      <c r="S269" t="s">
        <v>550</v>
      </c>
      <c r="T269" t="s">
        <v>150</v>
      </c>
      <c r="U269" t="s">
        <v>2109</v>
      </c>
      <c r="V269" t="s">
        <v>552</v>
      </c>
      <c r="W269" t="s">
        <v>553</v>
      </c>
      <c r="X269" t="s">
        <v>2110</v>
      </c>
      <c r="Y269" s="33" t="str">
        <f t="shared" si="4"/>
        <v>3</v>
      </c>
      <c r="Z269" s="33" t="str">
        <f>IF(T269="","",IF(AND(T269&lt;&gt;'Tabelas auxiliares'!$B$240,T269&lt;&gt;'Tabelas auxiliares'!$B$241),"FOLHA DE PESSOAL",IF(Y269='Tabelas auxiliares'!$A$241,"CUSTEIO",IF(Y269='Tabelas auxiliares'!$A$240,"INVESTIMENTO","ERRO - VERIFICAR"))))</f>
        <v>CUSTEIO</v>
      </c>
      <c r="AA269" s="26">
        <v>8400</v>
      </c>
      <c r="AC269">
        <v>7000</v>
      </c>
      <c r="AD269">
        <v>1400</v>
      </c>
      <c r="AE269" s="26"/>
    </row>
    <row r="270" spans="1:33" x14ac:dyDescent="0.25">
      <c r="A270" t="s">
        <v>538</v>
      </c>
      <c r="B270" s="54" t="s">
        <v>233</v>
      </c>
      <c r="C270" s="54" t="s">
        <v>540</v>
      </c>
      <c r="D270" t="s">
        <v>76</v>
      </c>
      <c r="E270" t="s">
        <v>105</v>
      </c>
      <c r="F270" s="33" t="str">
        <f>IFERROR(VLOOKUP(D270,'Tabelas auxiliares'!$A$3:$B$62,2,FALSE),"")</f>
        <v>NETEL - NÚCLEO EDUCACIONAL DE TECNOLOGIAS E LÍNGUAS</v>
      </c>
      <c r="G270" s="33" t="str">
        <f>IFERROR(VLOOKUP($B270,'Tabelas auxiliares'!$A$66:$C$103,2,FALSE),"")</f>
        <v>INTERNACIONALIZAÇÃO</v>
      </c>
      <c r="H270" s="33" t="str">
        <f>IFERROR(VLOOKUP($B270,'Tabelas auxiliares'!$A$66:$C$103,3,FALSE),"")</f>
        <v>DIARIAS INTERNACIONAIS / PASSAGENS AEREAS INTERNACIONAIS / AUXILIO PARA EVENTOS INTERNACIONAIS / INSCRICAO PARA  EVENTOS INTERNACIONAIS / ANUIDADES ARI / ENCARGO DE CURSOS E CONCURSOS ARI / CURSOS DE LINGUAS NETEL</v>
      </c>
      <c r="I270" t="s">
        <v>1386</v>
      </c>
      <c r="J270" t="s">
        <v>2105</v>
      </c>
      <c r="K270" t="s">
        <v>2111</v>
      </c>
      <c r="L270" t="s">
        <v>2107</v>
      </c>
      <c r="M270" t="s">
        <v>545</v>
      </c>
      <c r="N270" t="s">
        <v>899</v>
      </c>
      <c r="O270" t="s">
        <v>1106</v>
      </c>
      <c r="P270" t="s">
        <v>2108</v>
      </c>
      <c r="Q270" t="s">
        <v>549</v>
      </c>
      <c r="R270" t="s">
        <v>545</v>
      </c>
      <c r="S270" t="s">
        <v>550</v>
      </c>
      <c r="T270" t="s">
        <v>150</v>
      </c>
      <c r="U270" t="s">
        <v>2109</v>
      </c>
      <c r="V270" t="s">
        <v>552</v>
      </c>
      <c r="W270" t="s">
        <v>553</v>
      </c>
      <c r="X270" t="s">
        <v>2112</v>
      </c>
      <c r="Y270" s="33" t="str">
        <f t="shared" si="4"/>
        <v>3</v>
      </c>
      <c r="Z270" s="33" t="str">
        <f>IF(T270="","",IF(AND(T270&lt;&gt;'Tabelas auxiliares'!$B$240,T270&lt;&gt;'Tabelas auxiliares'!$B$241),"FOLHA DE PESSOAL",IF(Y270='Tabelas auxiliares'!$A$241,"CUSTEIO",IF(Y270='Tabelas auxiliares'!$A$240,"INVESTIMENTO","ERRO - VERIFICAR"))))</f>
        <v>CUSTEIO</v>
      </c>
      <c r="AA270" s="26">
        <v>2200</v>
      </c>
      <c r="AC270">
        <v>2200</v>
      </c>
      <c r="AE270" s="26"/>
    </row>
    <row r="271" spans="1:33" x14ac:dyDescent="0.25">
      <c r="A271" t="s">
        <v>538</v>
      </c>
      <c r="B271" s="54" t="s">
        <v>233</v>
      </c>
      <c r="C271" s="54" t="s">
        <v>540</v>
      </c>
      <c r="D271" t="s">
        <v>76</v>
      </c>
      <c r="E271" t="s">
        <v>105</v>
      </c>
      <c r="F271" s="33" t="str">
        <f>IFERROR(VLOOKUP(D271,'Tabelas auxiliares'!$A$3:$B$62,2,FALSE),"")</f>
        <v>NETEL - NÚCLEO EDUCACIONAL DE TECNOLOGIAS E LÍNGUAS</v>
      </c>
      <c r="G271" s="33" t="str">
        <f>IFERROR(VLOOKUP($B271,'Tabelas auxiliares'!$A$66:$C$103,2,FALSE),"")</f>
        <v>INTERNACIONALIZAÇÃO</v>
      </c>
      <c r="H271" s="33" t="str">
        <f>IFERROR(VLOOKUP($B271,'Tabelas auxiliares'!$A$66:$C$103,3,FALSE),"")</f>
        <v>DIARIAS INTERNACIONAIS / PASSAGENS AEREAS INTERNACIONAIS / AUXILIO PARA EVENTOS INTERNACIONAIS / INSCRICAO PARA  EVENTOS INTERNACIONAIS / ANUIDADES ARI / ENCARGO DE CURSOS E CONCURSOS ARI / CURSOS DE LINGUAS NETEL</v>
      </c>
      <c r="I271" t="s">
        <v>1069</v>
      </c>
      <c r="J271" t="s">
        <v>2105</v>
      </c>
      <c r="K271" t="s">
        <v>2113</v>
      </c>
      <c r="L271" t="s">
        <v>2107</v>
      </c>
      <c r="M271" t="s">
        <v>545</v>
      </c>
      <c r="N271" t="s">
        <v>899</v>
      </c>
      <c r="O271" t="s">
        <v>1106</v>
      </c>
      <c r="P271" t="s">
        <v>2108</v>
      </c>
      <c r="Q271" t="s">
        <v>549</v>
      </c>
      <c r="R271" t="s">
        <v>545</v>
      </c>
      <c r="S271" t="s">
        <v>550</v>
      </c>
      <c r="T271" t="s">
        <v>150</v>
      </c>
      <c r="U271" t="s">
        <v>2109</v>
      </c>
      <c r="V271" t="s">
        <v>552</v>
      </c>
      <c r="W271" t="s">
        <v>553</v>
      </c>
      <c r="X271" t="s">
        <v>2114</v>
      </c>
      <c r="Y271" s="33" t="str">
        <f t="shared" si="4"/>
        <v>3</v>
      </c>
      <c r="Z271" s="33" t="str">
        <f>IF(T271="","",IF(AND(T271&lt;&gt;'Tabelas auxiliares'!$B$240,T271&lt;&gt;'Tabelas auxiliares'!$B$241),"FOLHA DE PESSOAL",IF(Y271='Tabelas auxiliares'!$A$241,"CUSTEIO",IF(Y271='Tabelas auxiliares'!$A$240,"INVESTIMENTO","ERRO - VERIFICAR"))))</f>
        <v>CUSTEIO</v>
      </c>
      <c r="AA271" s="26">
        <v>3300</v>
      </c>
      <c r="AC271">
        <v>1100</v>
      </c>
      <c r="AD271">
        <v>2200</v>
      </c>
      <c r="AE271" s="26"/>
    </row>
    <row r="272" spans="1:33" x14ac:dyDescent="0.25">
      <c r="A272" t="s">
        <v>538</v>
      </c>
      <c r="B272" s="54" t="s">
        <v>234</v>
      </c>
      <c r="C272" s="54" t="s">
        <v>537</v>
      </c>
      <c r="D272" t="s">
        <v>28</v>
      </c>
      <c r="E272" t="s">
        <v>105</v>
      </c>
      <c r="F272" s="33" t="str">
        <f>IFERROR(VLOOKUP(D272,'Tabelas auxiliares'!$A$3:$B$62,2,FALSE),"")</f>
        <v>PU - PREFEITURA UNIVERSITÁRIA</v>
      </c>
      <c r="G272" s="33" t="str">
        <f>IFERROR(VLOOKUP($B272,'Tabelas auxiliares'!$A$66:$C$103,2,FALSE),"")</f>
        <v>LIMPEZA E COPEIRAGEM</v>
      </c>
      <c r="H272" s="33" t="str">
        <f>IFERROR(VLOOKUP($B272,'Tabelas auxiliares'!$A$66:$C$103,3,FALSE),"")</f>
        <v>LIMPEZA / COPEIRAGEM / COLETA DE LIXO INFECTANTE /MATERIAIS DE LIMPEZA (PAPEL TOALHA, HIGIÊNICO) / COPA (AÇUCAR, CAFÉ, COPOS)/BOMBONAS RESÍDUOS QUÍMICOS</v>
      </c>
      <c r="I272" t="s">
        <v>2115</v>
      </c>
      <c r="J272" t="s">
        <v>2116</v>
      </c>
      <c r="K272" t="s">
        <v>2117</v>
      </c>
      <c r="L272" t="s">
        <v>2118</v>
      </c>
      <c r="M272" t="s">
        <v>2119</v>
      </c>
      <c r="N272" t="s">
        <v>569</v>
      </c>
      <c r="O272" t="s">
        <v>570</v>
      </c>
      <c r="P272" t="s">
        <v>571</v>
      </c>
      <c r="Q272" t="s">
        <v>549</v>
      </c>
      <c r="R272" t="s">
        <v>545</v>
      </c>
      <c r="S272" t="s">
        <v>550</v>
      </c>
      <c r="T272" t="s">
        <v>150</v>
      </c>
      <c r="U272" t="s">
        <v>1149</v>
      </c>
      <c r="V272" t="s">
        <v>2120</v>
      </c>
      <c r="W272" t="s">
        <v>2121</v>
      </c>
      <c r="X272" t="s">
        <v>2122</v>
      </c>
      <c r="Y272" s="33" t="str">
        <f t="shared" si="4"/>
        <v>3</v>
      </c>
      <c r="Z272" s="33" t="str">
        <f>IF(T272="","",IF(AND(T272&lt;&gt;'Tabelas auxiliares'!$B$240,T272&lt;&gt;'Tabelas auxiliares'!$B$241),"FOLHA DE PESSOAL",IF(Y272='Tabelas auxiliares'!$A$241,"CUSTEIO",IF(Y272='Tabelas auxiliares'!$A$240,"INVESTIMENTO","ERRO - VERIFICAR"))))</f>
        <v>CUSTEIO</v>
      </c>
      <c r="AA272">
        <v>19576.02</v>
      </c>
      <c r="AB272" s="26"/>
      <c r="AC272">
        <v>19576.02</v>
      </c>
      <c r="AF272" s="26"/>
    </row>
    <row r="273" spans="1:33" x14ac:dyDescent="0.25">
      <c r="A273" t="s">
        <v>538</v>
      </c>
      <c r="B273" s="54" t="s">
        <v>234</v>
      </c>
      <c r="C273" s="54" t="s">
        <v>537</v>
      </c>
      <c r="D273" t="s">
        <v>28</v>
      </c>
      <c r="E273" t="s">
        <v>105</v>
      </c>
      <c r="F273" s="33" t="str">
        <f>IFERROR(VLOOKUP(D273,'Tabelas auxiliares'!$A$3:$B$62,2,FALSE),"")</f>
        <v>PU - PREFEITURA UNIVERSITÁRIA</v>
      </c>
      <c r="G273" s="33" t="str">
        <f>IFERROR(VLOOKUP($B273,'Tabelas auxiliares'!$A$66:$C$103,2,FALSE),"")</f>
        <v>LIMPEZA E COPEIRAGEM</v>
      </c>
      <c r="H273" s="33" t="str">
        <f>IFERROR(VLOOKUP($B273,'Tabelas auxiliares'!$A$66:$C$103,3,FALSE),"")</f>
        <v>LIMPEZA / COPEIRAGEM / COLETA DE LIXO INFECTANTE /MATERIAIS DE LIMPEZA (PAPEL TOALHA, HIGIÊNICO) / COPA (AÇUCAR, CAFÉ, COPOS)/BOMBONAS RESÍDUOS QUÍMICOS</v>
      </c>
      <c r="I273" t="s">
        <v>2123</v>
      </c>
      <c r="J273" t="s">
        <v>2124</v>
      </c>
      <c r="K273" t="s">
        <v>2125</v>
      </c>
      <c r="L273" t="s">
        <v>2126</v>
      </c>
      <c r="M273" t="s">
        <v>2127</v>
      </c>
      <c r="N273" t="s">
        <v>569</v>
      </c>
      <c r="O273" t="s">
        <v>570</v>
      </c>
      <c r="P273" t="s">
        <v>571</v>
      </c>
      <c r="Q273" t="s">
        <v>549</v>
      </c>
      <c r="R273" t="s">
        <v>545</v>
      </c>
      <c r="S273" t="s">
        <v>550</v>
      </c>
      <c r="T273" t="s">
        <v>150</v>
      </c>
      <c r="U273" t="s">
        <v>1149</v>
      </c>
      <c r="V273" t="s">
        <v>2128</v>
      </c>
      <c r="W273" t="s">
        <v>2129</v>
      </c>
      <c r="X273" t="s">
        <v>2130</v>
      </c>
      <c r="Y273" s="33" t="str">
        <f t="shared" si="4"/>
        <v>3</v>
      </c>
      <c r="Z273" s="33" t="str">
        <f>IF(T273="","",IF(AND(T273&lt;&gt;'Tabelas auxiliares'!$B$240,T273&lt;&gt;'Tabelas auxiliares'!$B$241),"FOLHA DE PESSOAL",IF(Y273='Tabelas auxiliares'!$A$241,"CUSTEIO",IF(Y273='Tabelas auxiliares'!$A$240,"INVESTIMENTO","ERRO - VERIFICAR"))))</f>
        <v>CUSTEIO</v>
      </c>
      <c r="AA273">
        <v>46258.89</v>
      </c>
      <c r="AB273" s="26"/>
      <c r="AC273">
        <v>45445.13</v>
      </c>
      <c r="AE273">
        <v>813.76</v>
      </c>
      <c r="AF273" s="26"/>
    </row>
    <row r="274" spans="1:33" x14ac:dyDescent="0.25">
      <c r="A274" t="s">
        <v>538</v>
      </c>
      <c r="B274" s="54" t="s">
        <v>234</v>
      </c>
      <c r="C274" s="54" t="s">
        <v>537</v>
      </c>
      <c r="D274" t="s">
        <v>28</v>
      </c>
      <c r="E274" t="s">
        <v>105</v>
      </c>
      <c r="F274" s="33" t="str">
        <f>IFERROR(VLOOKUP(D274,'Tabelas auxiliares'!$A$3:$B$62,2,FALSE),"")</f>
        <v>PU - PREFEITURA UNIVERSITÁRIA</v>
      </c>
      <c r="G274" s="33" t="str">
        <f>IFERROR(VLOOKUP($B274,'Tabelas auxiliares'!$A$66:$C$103,2,FALSE),"")</f>
        <v>LIMPEZA E COPEIRAGEM</v>
      </c>
      <c r="H274" s="33" t="str">
        <f>IFERROR(VLOOKUP($B274,'Tabelas auxiliares'!$A$66:$C$103,3,FALSE),"")</f>
        <v>LIMPEZA / COPEIRAGEM / COLETA DE LIXO INFECTANTE /MATERIAIS DE LIMPEZA (PAPEL TOALHA, HIGIÊNICO) / COPA (AÇUCAR, CAFÉ, COPOS)/BOMBONAS RESÍDUOS QUÍMICOS</v>
      </c>
      <c r="I274" t="s">
        <v>2131</v>
      </c>
      <c r="J274" t="s">
        <v>2132</v>
      </c>
      <c r="K274" t="s">
        <v>2133</v>
      </c>
      <c r="L274" t="s">
        <v>2134</v>
      </c>
      <c r="M274" t="s">
        <v>2135</v>
      </c>
      <c r="N274" t="s">
        <v>569</v>
      </c>
      <c r="O274" t="s">
        <v>570</v>
      </c>
      <c r="P274" t="s">
        <v>571</v>
      </c>
      <c r="Q274" t="s">
        <v>549</v>
      </c>
      <c r="R274" t="s">
        <v>545</v>
      </c>
      <c r="S274" t="s">
        <v>550</v>
      </c>
      <c r="T274" t="s">
        <v>150</v>
      </c>
      <c r="U274" t="s">
        <v>1149</v>
      </c>
      <c r="V274" t="s">
        <v>2136</v>
      </c>
      <c r="W274" t="s">
        <v>2129</v>
      </c>
      <c r="X274" t="s">
        <v>2137</v>
      </c>
      <c r="Y274" s="33" t="str">
        <f t="shared" si="4"/>
        <v>3</v>
      </c>
      <c r="Z274" s="33" t="str">
        <f>IF(T274="","",IF(AND(T274&lt;&gt;'Tabelas auxiliares'!$B$240,T274&lt;&gt;'Tabelas auxiliares'!$B$241),"FOLHA DE PESSOAL",IF(Y274='Tabelas auxiliares'!$A$241,"CUSTEIO",IF(Y274='Tabelas auxiliares'!$A$240,"INVESTIMENTO","ERRO - VERIFICAR"))))</f>
        <v>CUSTEIO</v>
      </c>
      <c r="AA274" s="26">
        <v>63.37</v>
      </c>
      <c r="AB274">
        <v>4224.8999999999996</v>
      </c>
      <c r="AC274">
        <v>63.37</v>
      </c>
      <c r="AF274">
        <v>4224.8999999999996</v>
      </c>
    </row>
    <row r="275" spans="1:33" x14ac:dyDescent="0.25">
      <c r="A275" t="s">
        <v>538</v>
      </c>
      <c r="B275" s="54" t="s">
        <v>234</v>
      </c>
      <c r="C275" s="54" t="s">
        <v>537</v>
      </c>
      <c r="D275" t="s">
        <v>28</v>
      </c>
      <c r="E275" t="s">
        <v>105</v>
      </c>
      <c r="F275" s="33" t="str">
        <f>IFERROR(VLOOKUP(D275,'Tabelas auxiliares'!$A$3:$B$62,2,FALSE),"")</f>
        <v>PU - PREFEITURA UNIVERSITÁRIA</v>
      </c>
      <c r="G275" s="33" t="str">
        <f>IFERROR(VLOOKUP($B275,'Tabelas auxiliares'!$A$66:$C$103,2,FALSE),"")</f>
        <v>LIMPEZA E COPEIRAGEM</v>
      </c>
      <c r="H275" s="33" t="str">
        <f>IFERROR(VLOOKUP($B275,'Tabelas auxiliares'!$A$66:$C$103,3,FALSE),"")</f>
        <v>LIMPEZA / COPEIRAGEM / COLETA DE LIXO INFECTANTE /MATERIAIS DE LIMPEZA (PAPEL TOALHA, HIGIÊNICO) / COPA (AÇUCAR, CAFÉ, COPOS)/BOMBONAS RESÍDUOS QUÍMICOS</v>
      </c>
      <c r="I275" t="s">
        <v>2138</v>
      </c>
      <c r="J275" t="s">
        <v>2139</v>
      </c>
      <c r="K275" t="s">
        <v>2140</v>
      </c>
      <c r="L275" t="s">
        <v>2141</v>
      </c>
      <c r="M275" t="s">
        <v>2142</v>
      </c>
      <c r="N275" t="s">
        <v>569</v>
      </c>
      <c r="O275" t="s">
        <v>570</v>
      </c>
      <c r="P275" t="s">
        <v>571</v>
      </c>
      <c r="Q275" t="s">
        <v>549</v>
      </c>
      <c r="R275" t="s">
        <v>545</v>
      </c>
      <c r="S275" t="s">
        <v>550</v>
      </c>
      <c r="T275" t="s">
        <v>150</v>
      </c>
      <c r="U275" t="s">
        <v>572</v>
      </c>
      <c r="V275" t="s">
        <v>2143</v>
      </c>
      <c r="W275" t="s">
        <v>2144</v>
      </c>
      <c r="X275" t="s">
        <v>2145</v>
      </c>
      <c r="Y275" s="33" t="str">
        <f t="shared" si="4"/>
        <v>3</v>
      </c>
      <c r="Z275" s="33" t="str">
        <f>IF(T275="","",IF(AND(T275&lt;&gt;'Tabelas auxiliares'!$B$240,T275&lt;&gt;'Tabelas auxiliares'!$B$241),"FOLHA DE PESSOAL",IF(Y275='Tabelas auxiliares'!$A$241,"CUSTEIO",IF(Y275='Tabelas auxiliares'!$A$240,"INVESTIMENTO","ERRO - VERIFICAR"))))</f>
        <v>CUSTEIO</v>
      </c>
      <c r="AA275" s="26">
        <v>3805.65</v>
      </c>
      <c r="AC275" s="26">
        <v>3805.65</v>
      </c>
    </row>
    <row r="276" spans="1:33" x14ac:dyDescent="0.25">
      <c r="A276" t="s">
        <v>538</v>
      </c>
      <c r="B276" s="54" t="s">
        <v>234</v>
      </c>
      <c r="C276" s="54" t="s">
        <v>537</v>
      </c>
      <c r="D276" t="s">
        <v>28</v>
      </c>
      <c r="E276" t="s">
        <v>105</v>
      </c>
      <c r="F276" s="33" t="str">
        <f>IFERROR(VLOOKUP(D276,'Tabelas auxiliares'!$A$3:$B$62,2,FALSE),"")</f>
        <v>PU - PREFEITURA UNIVERSITÁRIA</v>
      </c>
      <c r="G276" s="33" t="str">
        <f>IFERROR(VLOOKUP($B276,'Tabelas auxiliares'!$A$66:$C$103,2,FALSE),"")</f>
        <v>LIMPEZA E COPEIRAGEM</v>
      </c>
      <c r="H276" s="33" t="str">
        <f>IFERROR(VLOOKUP($B276,'Tabelas auxiliares'!$A$66:$C$103,3,FALSE),"")</f>
        <v>LIMPEZA / COPEIRAGEM / COLETA DE LIXO INFECTANTE /MATERIAIS DE LIMPEZA (PAPEL TOALHA, HIGIÊNICO) / COPA (AÇUCAR, CAFÉ, COPOS)/BOMBONAS RESÍDUOS QUÍMICOS</v>
      </c>
      <c r="I276" t="s">
        <v>2146</v>
      </c>
      <c r="J276" t="s">
        <v>2147</v>
      </c>
      <c r="K276" t="s">
        <v>2148</v>
      </c>
      <c r="L276" t="s">
        <v>2149</v>
      </c>
      <c r="M276" t="s">
        <v>2150</v>
      </c>
      <c r="N276" t="s">
        <v>569</v>
      </c>
      <c r="O276" t="s">
        <v>570</v>
      </c>
      <c r="P276" t="s">
        <v>571</v>
      </c>
      <c r="Q276" t="s">
        <v>549</v>
      </c>
      <c r="R276" t="s">
        <v>545</v>
      </c>
      <c r="S276" t="s">
        <v>550</v>
      </c>
      <c r="T276" t="s">
        <v>150</v>
      </c>
      <c r="U276" t="s">
        <v>572</v>
      </c>
      <c r="V276" t="s">
        <v>2151</v>
      </c>
      <c r="W276" t="s">
        <v>2152</v>
      </c>
      <c r="X276" t="s">
        <v>2153</v>
      </c>
      <c r="Y276" s="33" t="str">
        <f t="shared" si="4"/>
        <v>3</v>
      </c>
      <c r="Z276" s="33" t="str">
        <f>IF(T276="","",IF(AND(T276&lt;&gt;'Tabelas auxiliares'!$B$240,T276&lt;&gt;'Tabelas auxiliares'!$B$241),"FOLHA DE PESSOAL",IF(Y276='Tabelas auxiliares'!$A$241,"CUSTEIO",IF(Y276='Tabelas auxiliares'!$A$240,"INVESTIMENTO","ERRO - VERIFICAR"))))</f>
        <v>CUSTEIO</v>
      </c>
      <c r="AA276" s="26">
        <v>147.5</v>
      </c>
      <c r="AC276">
        <v>147.5</v>
      </c>
    </row>
    <row r="277" spans="1:33" x14ac:dyDescent="0.25">
      <c r="A277" t="s">
        <v>538</v>
      </c>
      <c r="B277" s="54" t="s">
        <v>234</v>
      </c>
      <c r="C277" s="54" t="s">
        <v>537</v>
      </c>
      <c r="D277" t="s">
        <v>28</v>
      </c>
      <c r="E277" t="s">
        <v>105</v>
      </c>
      <c r="F277" s="33" t="str">
        <f>IFERROR(VLOOKUP(D277,'Tabelas auxiliares'!$A$3:$B$62,2,FALSE),"")</f>
        <v>PU - PREFEITURA UNIVERSITÁRIA</v>
      </c>
      <c r="G277" s="33" t="str">
        <f>IFERROR(VLOOKUP($B277,'Tabelas auxiliares'!$A$66:$C$103,2,FALSE),"")</f>
        <v>LIMPEZA E COPEIRAGEM</v>
      </c>
      <c r="H277" s="33" t="str">
        <f>IFERROR(VLOOKUP($B277,'Tabelas auxiliares'!$A$66:$C$103,3,FALSE),"")</f>
        <v>LIMPEZA / COPEIRAGEM / COLETA DE LIXO INFECTANTE /MATERIAIS DE LIMPEZA (PAPEL TOALHA, HIGIÊNICO) / COPA (AÇUCAR, CAFÉ, COPOS)/BOMBONAS RESÍDUOS QUÍMICOS</v>
      </c>
      <c r="I277" t="s">
        <v>2154</v>
      </c>
      <c r="J277" t="s">
        <v>981</v>
      </c>
      <c r="K277" t="s">
        <v>2155</v>
      </c>
      <c r="L277" t="s">
        <v>2156</v>
      </c>
      <c r="M277" t="s">
        <v>2157</v>
      </c>
      <c r="N277" t="s">
        <v>569</v>
      </c>
      <c r="O277" t="s">
        <v>570</v>
      </c>
      <c r="P277" t="s">
        <v>571</v>
      </c>
      <c r="Q277" t="s">
        <v>549</v>
      </c>
      <c r="R277" t="s">
        <v>545</v>
      </c>
      <c r="S277" t="s">
        <v>550</v>
      </c>
      <c r="T277" t="s">
        <v>150</v>
      </c>
      <c r="U277" t="s">
        <v>572</v>
      </c>
      <c r="V277" t="s">
        <v>2120</v>
      </c>
      <c r="W277" t="s">
        <v>2121</v>
      </c>
      <c r="X277" t="s">
        <v>2158</v>
      </c>
      <c r="Y277" s="33" t="str">
        <f t="shared" si="4"/>
        <v>3</v>
      </c>
      <c r="Z277" s="33" t="str">
        <f>IF(T277="","",IF(AND(T277&lt;&gt;'Tabelas auxiliares'!$B$240,T277&lt;&gt;'Tabelas auxiliares'!$B$241),"FOLHA DE PESSOAL",IF(Y277='Tabelas auxiliares'!$A$241,"CUSTEIO",IF(Y277='Tabelas auxiliares'!$A$240,"INVESTIMENTO","ERRO - VERIFICAR"))))</f>
        <v>CUSTEIO</v>
      </c>
      <c r="AA277" s="26">
        <v>6859.91</v>
      </c>
      <c r="AB277">
        <v>12256.3</v>
      </c>
      <c r="AC277" s="26">
        <v>6833.37</v>
      </c>
      <c r="AE277">
        <v>26.54</v>
      </c>
      <c r="AF277">
        <v>12135.25</v>
      </c>
      <c r="AG277">
        <v>121.05</v>
      </c>
    </row>
    <row r="278" spans="1:33" x14ac:dyDescent="0.25">
      <c r="A278" t="s">
        <v>538</v>
      </c>
      <c r="B278" s="54" t="s">
        <v>234</v>
      </c>
      <c r="C278" s="54" t="s">
        <v>537</v>
      </c>
      <c r="D278" t="s">
        <v>28</v>
      </c>
      <c r="E278" t="s">
        <v>105</v>
      </c>
      <c r="F278" s="33" t="str">
        <f>IFERROR(VLOOKUP(D278,'Tabelas auxiliares'!$A$3:$B$62,2,FALSE),"")</f>
        <v>PU - PREFEITURA UNIVERSITÁRIA</v>
      </c>
      <c r="G278" s="33" t="str">
        <f>IFERROR(VLOOKUP($B278,'Tabelas auxiliares'!$A$66:$C$103,2,FALSE),"")</f>
        <v>LIMPEZA E COPEIRAGEM</v>
      </c>
      <c r="H278" s="33" t="str">
        <f>IFERROR(VLOOKUP($B278,'Tabelas auxiliares'!$A$66:$C$103,3,FALSE),"")</f>
        <v>LIMPEZA / COPEIRAGEM / COLETA DE LIXO INFECTANTE /MATERIAIS DE LIMPEZA (PAPEL TOALHA, HIGIÊNICO) / COPA (AÇUCAR, CAFÉ, COPOS)/BOMBONAS RESÍDUOS QUÍMICOS</v>
      </c>
      <c r="I278" t="s">
        <v>2159</v>
      </c>
      <c r="J278" t="s">
        <v>2124</v>
      </c>
      <c r="K278" t="s">
        <v>2160</v>
      </c>
      <c r="L278" t="s">
        <v>2126</v>
      </c>
      <c r="M278" t="s">
        <v>2127</v>
      </c>
      <c r="N278" t="s">
        <v>569</v>
      </c>
      <c r="O278" t="s">
        <v>570</v>
      </c>
      <c r="P278" t="s">
        <v>571</v>
      </c>
      <c r="Q278" t="s">
        <v>549</v>
      </c>
      <c r="R278" t="s">
        <v>545</v>
      </c>
      <c r="S278" t="s">
        <v>550</v>
      </c>
      <c r="T278" t="s">
        <v>150</v>
      </c>
      <c r="U278" t="s">
        <v>572</v>
      </c>
      <c r="V278" t="s">
        <v>2128</v>
      </c>
      <c r="W278" t="s">
        <v>2129</v>
      </c>
      <c r="X278" t="s">
        <v>2161</v>
      </c>
      <c r="Y278" s="33" t="str">
        <f t="shared" si="4"/>
        <v>3</v>
      </c>
      <c r="Z278" s="33" t="str">
        <f>IF(T278="","",IF(AND(T278&lt;&gt;'Tabelas auxiliares'!$B$240,T278&lt;&gt;'Tabelas auxiliares'!$B$241),"FOLHA DE PESSOAL",IF(Y278='Tabelas auxiliares'!$A$241,"CUSTEIO",IF(Y278='Tabelas auxiliares'!$A$240,"INVESTIMENTO","ERRO - VERIFICAR"))))</f>
        <v>CUSTEIO</v>
      </c>
      <c r="AA278" s="26">
        <v>6066.45</v>
      </c>
      <c r="AC278" s="26">
        <v>6066.45</v>
      </c>
    </row>
    <row r="279" spans="1:33" x14ac:dyDescent="0.25">
      <c r="A279" t="s">
        <v>538</v>
      </c>
      <c r="B279" s="54" t="s">
        <v>234</v>
      </c>
      <c r="C279" s="54" t="s">
        <v>537</v>
      </c>
      <c r="D279" t="s">
        <v>28</v>
      </c>
      <c r="E279" t="s">
        <v>105</v>
      </c>
      <c r="F279" s="33" t="str">
        <f>IFERROR(VLOOKUP(D279,'Tabelas auxiliares'!$A$3:$B$62,2,FALSE),"")</f>
        <v>PU - PREFEITURA UNIVERSITÁRIA</v>
      </c>
      <c r="G279" s="33" t="str">
        <f>IFERROR(VLOOKUP($B279,'Tabelas auxiliares'!$A$66:$C$103,2,FALSE),"")</f>
        <v>LIMPEZA E COPEIRAGEM</v>
      </c>
      <c r="H279" s="33" t="str">
        <f>IFERROR(VLOOKUP($B279,'Tabelas auxiliares'!$A$66:$C$103,3,FALSE),"")</f>
        <v>LIMPEZA / COPEIRAGEM / COLETA DE LIXO INFECTANTE /MATERIAIS DE LIMPEZA (PAPEL TOALHA, HIGIÊNICO) / COPA (AÇUCAR, CAFÉ, COPOS)/BOMBONAS RESÍDUOS QUÍMICOS</v>
      </c>
      <c r="I279" t="s">
        <v>2162</v>
      </c>
      <c r="J279" t="s">
        <v>2132</v>
      </c>
      <c r="K279" t="s">
        <v>2163</v>
      </c>
      <c r="L279" t="s">
        <v>2134</v>
      </c>
      <c r="M279" t="s">
        <v>2135</v>
      </c>
      <c r="N279" t="s">
        <v>569</v>
      </c>
      <c r="O279" t="s">
        <v>570</v>
      </c>
      <c r="P279" t="s">
        <v>571</v>
      </c>
      <c r="Q279" t="s">
        <v>549</v>
      </c>
      <c r="R279" t="s">
        <v>545</v>
      </c>
      <c r="S279" t="s">
        <v>550</v>
      </c>
      <c r="T279" t="s">
        <v>150</v>
      </c>
      <c r="U279" t="s">
        <v>572</v>
      </c>
      <c r="V279" t="s">
        <v>2136</v>
      </c>
      <c r="W279" t="s">
        <v>2129</v>
      </c>
      <c r="X279" t="s">
        <v>2164</v>
      </c>
      <c r="Y279" s="33" t="str">
        <f t="shared" si="4"/>
        <v>3</v>
      </c>
      <c r="Z279" s="33" t="str">
        <f>IF(T279="","",IF(AND(T279&lt;&gt;'Tabelas auxiliares'!$B$240,T279&lt;&gt;'Tabelas auxiliares'!$B$241),"FOLHA DE PESSOAL",IF(Y279='Tabelas auxiliares'!$A$241,"CUSTEIO",IF(Y279='Tabelas auxiliares'!$A$240,"INVESTIMENTO","ERRO - VERIFICAR"))))</f>
        <v>CUSTEIO</v>
      </c>
      <c r="AA279" s="26">
        <v>434822.51</v>
      </c>
      <c r="AC279" s="26"/>
      <c r="AD279">
        <v>434822.51</v>
      </c>
    </row>
    <row r="280" spans="1:33" x14ac:dyDescent="0.25">
      <c r="A280" t="s">
        <v>538</v>
      </c>
      <c r="B280" s="54" t="s">
        <v>234</v>
      </c>
      <c r="C280" s="54" t="s">
        <v>537</v>
      </c>
      <c r="D280" t="s">
        <v>28</v>
      </c>
      <c r="E280" t="s">
        <v>105</v>
      </c>
      <c r="F280" s="33" t="str">
        <f>IFERROR(VLOOKUP(D280,'Tabelas auxiliares'!$A$3:$B$62,2,FALSE),"")</f>
        <v>PU - PREFEITURA UNIVERSITÁRIA</v>
      </c>
      <c r="G280" s="33" t="str">
        <f>IFERROR(VLOOKUP($B280,'Tabelas auxiliares'!$A$66:$C$103,2,FALSE),"")</f>
        <v>LIMPEZA E COPEIRAGEM</v>
      </c>
      <c r="H280" s="33" t="str">
        <f>IFERROR(VLOOKUP($B280,'Tabelas auxiliares'!$A$66:$C$103,3,FALSE),"")</f>
        <v>LIMPEZA / COPEIRAGEM / COLETA DE LIXO INFECTANTE /MATERIAIS DE LIMPEZA (PAPEL TOALHA, HIGIÊNICO) / COPA (AÇUCAR, CAFÉ, COPOS)/BOMBONAS RESÍDUOS QUÍMICOS</v>
      </c>
      <c r="I280" t="s">
        <v>2165</v>
      </c>
      <c r="J280" t="s">
        <v>2132</v>
      </c>
      <c r="K280" t="s">
        <v>2166</v>
      </c>
      <c r="L280" t="s">
        <v>2167</v>
      </c>
      <c r="M280" t="s">
        <v>2135</v>
      </c>
      <c r="N280" t="s">
        <v>569</v>
      </c>
      <c r="O280" t="s">
        <v>570</v>
      </c>
      <c r="P280" t="s">
        <v>571</v>
      </c>
      <c r="Q280" t="s">
        <v>549</v>
      </c>
      <c r="R280" t="s">
        <v>545</v>
      </c>
      <c r="S280" t="s">
        <v>550</v>
      </c>
      <c r="T280" t="s">
        <v>184</v>
      </c>
      <c r="U280" t="s">
        <v>1447</v>
      </c>
      <c r="V280" t="s">
        <v>2136</v>
      </c>
      <c r="W280" t="s">
        <v>2129</v>
      </c>
      <c r="X280" t="s">
        <v>2168</v>
      </c>
      <c r="Y280" s="33" t="str">
        <f t="shared" si="4"/>
        <v>3</v>
      </c>
      <c r="Z280" s="33" t="str">
        <f>IF(T280="","",IF(AND(T280&lt;&gt;'Tabelas auxiliares'!$B$240,T280&lt;&gt;'Tabelas auxiliares'!$B$241),"FOLHA DE PESSOAL",IF(Y280='Tabelas auxiliares'!$A$241,"CUSTEIO",IF(Y280='Tabelas auxiliares'!$A$240,"INVESTIMENTO","ERRO - VERIFICAR"))))</f>
        <v>CUSTEIO</v>
      </c>
      <c r="AA280" s="26">
        <v>381776.8</v>
      </c>
      <c r="AC280" s="26">
        <v>381776.8</v>
      </c>
    </row>
    <row r="281" spans="1:33" x14ac:dyDescent="0.25">
      <c r="A281" t="s">
        <v>538</v>
      </c>
      <c r="B281" s="54" t="s">
        <v>234</v>
      </c>
      <c r="C281" s="54" t="s">
        <v>537</v>
      </c>
      <c r="D281" t="s">
        <v>28</v>
      </c>
      <c r="E281" t="s">
        <v>105</v>
      </c>
      <c r="F281" s="33" t="str">
        <f>IFERROR(VLOOKUP(D281,'Tabelas auxiliares'!$A$3:$B$62,2,FALSE),"")</f>
        <v>PU - PREFEITURA UNIVERSITÁRIA</v>
      </c>
      <c r="G281" s="33" t="str">
        <f>IFERROR(VLOOKUP($B281,'Tabelas auxiliares'!$A$66:$C$103,2,FALSE),"")</f>
        <v>LIMPEZA E COPEIRAGEM</v>
      </c>
      <c r="H281" s="33" t="str">
        <f>IFERROR(VLOOKUP($B281,'Tabelas auxiliares'!$A$66:$C$103,3,FALSE),"")</f>
        <v>LIMPEZA / COPEIRAGEM / COLETA DE LIXO INFECTANTE /MATERIAIS DE LIMPEZA (PAPEL TOALHA, HIGIÊNICO) / COPA (AÇUCAR, CAFÉ, COPOS)/BOMBONAS RESÍDUOS QUÍMICOS</v>
      </c>
      <c r="I281" t="s">
        <v>2165</v>
      </c>
      <c r="J281" t="s">
        <v>2132</v>
      </c>
      <c r="K281" t="s">
        <v>2169</v>
      </c>
      <c r="L281" t="s">
        <v>2167</v>
      </c>
      <c r="M281" t="s">
        <v>2135</v>
      </c>
      <c r="N281" t="s">
        <v>569</v>
      </c>
      <c r="O281" t="s">
        <v>570</v>
      </c>
      <c r="P281" t="s">
        <v>571</v>
      </c>
      <c r="Q281" t="s">
        <v>549</v>
      </c>
      <c r="R281" t="s">
        <v>545</v>
      </c>
      <c r="S281" t="s">
        <v>550</v>
      </c>
      <c r="T281" t="s">
        <v>184</v>
      </c>
      <c r="U281" t="s">
        <v>2170</v>
      </c>
      <c r="V281" t="s">
        <v>2136</v>
      </c>
      <c r="W281" t="s">
        <v>2129</v>
      </c>
      <c r="X281" t="s">
        <v>2171</v>
      </c>
      <c r="Y281" s="33" t="str">
        <f t="shared" si="4"/>
        <v>3</v>
      </c>
      <c r="Z281" s="33" t="str">
        <f>IF(T281="","",IF(AND(T281&lt;&gt;'Tabelas auxiliares'!$B$240,T281&lt;&gt;'Tabelas auxiliares'!$B$241),"FOLHA DE PESSOAL",IF(Y281='Tabelas auxiliares'!$A$241,"CUSTEIO",IF(Y281='Tabelas auxiliares'!$A$240,"INVESTIMENTO","ERRO - VERIFICAR"))))</f>
        <v>CUSTEIO</v>
      </c>
      <c r="AA281" s="26">
        <v>118223.2</v>
      </c>
      <c r="AC281">
        <v>118223.2</v>
      </c>
      <c r="AE281" s="26"/>
    </row>
    <row r="282" spans="1:33" x14ac:dyDescent="0.25">
      <c r="A282" t="s">
        <v>538</v>
      </c>
      <c r="B282" s="54" t="s">
        <v>234</v>
      </c>
      <c r="C282" s="54" t="s">
        <v>537</v>
      </c>
      <c r="D282" t="s">
        <v>28</v>
      </c>
      <c r="E282" t="s">
        <v>105</v>
      </c>
      <c r="F282" s="33" t="str">
        <f>IFERROR(VLOOKUP(D282,'Tabelas auxiliares'!$A$3:$B$62,2,FALSE),"")</f>
        <v>PU - PREFEITURA UNIVERSITÁRIA</v>
      </c>
      <c r="G282" s="33" t="str">
        <f>IFERROR(VLOOKUP($B282,'Tabelas auxiliares'!$A$66:$C$103,2,FALSE),"")</f>
        <v>LIMPEZA E COPEIRAGEM</v>
      </c>
      <c r="H282" s="33" t="str">
        <f>IFERROR(VLOOKUP($B282,'Tabelas auxiliares'!$A$66:$C$103,3,FALSE),"")</f>
        <v>LIMPEZA / COPEIRAGEM / COLETA DE LIXO INFECTANTE /MATERIAIS DE LIMPEZA (PAPEL TOALHA, HIGIÊNICO) / COPA (AÇUCAR, CAFÉ, COPOS)/BOMBONAS RESÍDUOS QUÍMICOS</v>
      </c>
      <c r="I282" t="s">
        <v>2165</v>
      </c>
      <c r="J282" t="s">
        <v>905</v>
      </c>
      <c r="K282" t="s">
        <v>2172</v>
      </c>
      <c r="L282" t="s">
        <v>907</v>
      </c>
      <c r="M282" t="s">
        <v>908</v>
      </c>
      <c r="N282" t="s">
        <v>569</v>
      </c>
      <c r="O282" t="s">
        <v>570</v>
      </c>
      <c r="P282" t="s">
        <v>571</v>
      </c>
      <c r="Q282" t="s">
        <v>549</v>
      </c>
      <c r="R282" t="s">
        <v>545</v>
      </c>
      <c r="S282" t="s">
        <v>550</v>
      </c>
      <c r="T282" t="s">
        <v>150</v>
      </c>
      <c r="U282" t="s">
        <v>572</v>
      </c>
      <c r="V282" t="s">
        <v>909</v>
      </c>
      <c r="W282" t="s">
        <v>910</v>
      </c>
      <c r="X282" t="s">
        <v>2173</v>
      </c>
      <c r="Y282" s="33" t="str">
        <f t="shared" si="4"/>
        <v>3</v>
      </c>
      <c r="Z282" s="33" t="str">
        <f>IF(T282="","",IF(AND(T282&lt;&gt;'Tabelas auxiliares'!$B$240,T282&lt;&gt;'Tabelas auxiliares'!$B$241),"FOLHA DE PESSOAL",IF(Y282='Tabelas auxiliares'!$A$241,"CUSTEIO",IF(Y282='Tabelas auxiliares'!$A$240,"INVESTIMENTO","ERRO - VERIFICAR"))))</f>
        <v>CUSTEIO</v>
      </c>
      <c r="AA282" s="26">
        <v>22720</v>
      </c>
      <c r="AC282" s="26">
        <v>22720</v>
      </c>
      <c r="AE282" s="26"/>
    </row>
    <row r="283" spans="1:33" x14ac:dyDescent="0.25">
      <c r="A283" t="s">
        <v>538</v>
      </c>
      <c r="B283" s="54" t="s">
        <v>234</v>
      </c>
      <c r="C283" s="54" t="s">
        <v>537</v>
      </c>
      <c r="D283" t="s">
        <v>28</v>
      </c>
      <c r="E283" t="s">
        <v>105</v>
      </c>
      <c r="F283" s="33" t="str">
        <f>IFERROR(VLOOKUP(D283,'Tabelas auxiliares'!$A$3:$B$62,2,FALSE),"")</f>
        <v>PU - PREFEITURA UNIVERSITÁRIA</v>
      </c>
      <c r="G283" s="33" t="str">
        <f>IFERROR(VLOOKUP($B283,'Tabelas auxiliares'!$A$66:$C$103,2,FALSE),"")</f>
        <v>LIMPEZA E COPEIRAGEM</v>
      </c>
      <c r="H283" s="33" t="str">
        <f>IFERROR(VLOOKUP($B283,'Tabelas auxiliares'!$A$66:$C$103,3,FALSE),"")</f>
        <v>LIMPEZA / COPEIRAGEM / COLETA DE LIXO INFECTANTE /MATERIAIS DE LIMPEZA (PAPEL TOALHA, HIGIÊNICO) / COPA (AÇUCAR, CAFÉ, COPOS)/BOMBONAS RESÍDUOS QUÍMICOS</v>
      </c>
      <c r="I283" t="s">
        <v>2174</v>
      </c>
      <c r="J283" t="s">
        <v>2175</v>
      </c>
      <c r="K283" t="s">
        <v>2176</v>
      </c>
      <c r="L283" t="s">
        <v>2177</v>
      </c>
      <c r="M283" t="s">
        <v>2178</v>
      </c>
      <c r="N283" t="s">
        <v>569</v>
      </c>
      <c r="O283" t="s">
        <v>570</v>
      </c>
      <c r="P283" t="s">
        <v>571</v>
      </c>
      <c r="Q283" t="s">
        <v>549</v>
      </c>
      <c r="R283" t="s">
        <v>545</v>
      </c>
      <c r="S283" t="s">
        <v>550</v>
      </c>
      <c r="T283" t="s">
        <v>150</v>
      </c>
      <c r="U283" t="s">
        <v>572</v>
      </c>
      <c r="V283" t="s">
        <v>2128</v>
      </c>
      <c r="W283" t="s">
        <v>2129</v>
      </c>
      <c r="X283" t="s">
        <v>2179</v>
      </c>
      <c r="Y283" s="33" t="str">
        <f t="shared" si="4"/>
        <v>3</v>
      </c>
      <c r="Z283" s="33" t="str">
        <f>IF(T283="","",IF(AND(T283&lt;&gt;'Tabelas auxiliares'!$B$240,T283&lt;&gt;'Tabelas auxiliares'!$B$241),"FOLHA DE PESSOAL",IF(Y283='Tabelas auxiliares'!$A$241,"CUSTEIO",IF(Y283='Tabelas auxiliares'!$A$240,"INVESTIMENTO","ERRO - VERIFICAR"))))</f>
        <v>CUSTEIO</v>
      </c>
      <c r="AA283" s="26">
        <v>11767.35</v>
      </c>
      <c r="AC283" s="26">
        <v>10813.62</v>
      </c>
      <c r="AE283" s="26">
        <v>953.73</v>
      </c>
    </row>
    <row r="284" spans="1:33" x14ac:dyDescent="0.25">
      <c r="A284" t="s">
        <v>538</v>
      </c>
      <c r="B284" s="54" t="s">
        <v>234</v>
      </c>
      <c r="C284" s="54" t="s">
        <v>537</v>
      </c>
      <c r="D284" t="s">
        <v>28</v>
      </c>
      <c r="E284" t="s">
        <v>105</v>
      </c>
      <c r="F284" s="33" t="str">
        <f>IFERROR(VLOOKUP(D284,'Tabelas auxiliares'!$A$3:$B$62,2,FALSE),"")</f>
        <v>PU - PREFEITURA UNIVERSITÁRIA</v>
      </c>
      <c r="G284" s="33" t="str">
        <f>IFERROR(VLOOKUP($B284,'Tabelas auxiliares'!$A$66:$C$103,2,FALSE),"")</f>
        <v>LIMPEZA E COPEIRAGEM</v>
      </c>
      <c r="H284" s="33" t="str">
        <f>IFERROR(VLOOKUP($B284,'Tabelas auxiliares'!$A$66:$C$103,3,FALSE),"")</f>
        <v>LIMPEZA / COPEIRAGEM / COLETA DE LIXO INFECTANTE /MATERIAIS DE LIMPEZA (PAPEL TOALHA, HIGIÊNICO) / COPA (AÇUCAR, CAFÉ, COPOS)/BOMBONAS RESÍDUOS QUÍMICOS</v>
      </c>
      <c r="I284" t="s">
        <v>2180</v>
      </c>
      <c r="J284" t="s">
        <v>2181</v>
      </c>
      <c r="K284" t="s">
        <v>2182</v>
      </c>
      <c r="L284" t="s">
        <v>2156</v>
      </c>
      <c r="M284" t="s">
        <v>2183</v>
      </c>
      <c r="N284" t="s">
        <v>569</v>
      </c>
      <c r="O284" t="s">
        <v>570</v>
      </c>
      <c r="P284" t="s">
        <v>571</v>
      </c>
      <c r="Q284" t="s">
        <v>549</v>
      </c>
      <c r="R284" t="s">
        <v>545</v>
      </c>
      <c r="S284" t="s">
        <v>550</v>
      </c>
      <c r="T284" t="s">
        <v>150</v>
      </c>
      <c r="U284" t="s">
        <v>572</v>
      </c>
      <c r="V284" t="s">
        <v>2120</v>
      </c>
      <c r="W284" t="s">
        <v>2121</v>
      </c>
      <c r="X284" t="s">
        <v>2184</v>
      </c>
      <c r="Y284" s="33" t="str">
        <f t="shared" si="4"/>
        <v>3</v>
      </c>
      <c r="Z284" s="33" t="str">
        <f>IF(T284="","",IF(AND(T284&lt;&gt;'Tabelas auxiliares'!$B$240,T284&lt;&gt;'Tabelas auxiliares'!$B$241),"FOLHA DE PESSOAL",IF(Y284='Tabelas auxiliares'!$A$241,"CUSTEIO",IF(Y284='Tabelas auxiliares'!$A$240,"INVESTIMENTO","ERRO - VERIFICAR"))))</f>
        <v>CUSTEIO</v>
      </c>
      <c r="AA284" s="26">
        <v>66107.429999999993</v>
      </c>
      <c r="AC284">
        <v>43155.91</v>
      </c>
      <c r="AD284">
        <v>12484.93</v>
      </c>
      <c r="AE284" s="26">
        <v>10466.59</v>
      </c>
    </row>
    <row r="285" spans="1:33" x14ac:dyDescent="0.25">
      <c r="A285" t="s">
        <v>538</v>
      </c>
      <c r="B285" s="54" t="s">
        <v>234</v>
      </c>
      <c r="C285" s="54" t="s">
        <v>537</v>
      </c>
      <c r="D285" t="s">
        <v>28</v>
      </c>
      <c r="E285" t="s">
        <v>105</v>
      </c>
      <c r="F285" s="33" t="str">
        <f>IFERROR(VLOOKUP(D285,'Tabelas auxiliares'!$A$3:$B$62,2,FALSE),"")</f>
        <v>PU - PREFEITURA UNIVERSITÁRIA</v>
      </c>
      <c r="G285" s="33" t="str">
        <f>IFERROR(VLOOKUP($B285,'Tabelas auxiliares'!$A$66:$C$103,2,FALSE),"")</f>
        <v>LIMPEZA E COPEIRAGEM</v>
      </c>
      <c r="H285" s="33" t="str">
        <f>IFERROR(VLOOKUP($B285,'Tabelas auxiliares'!$A$66:$C$103,3,FALSE),"")</f>
        <v>LIMPEZA / COPEIRAGEM / COLETA DE LIXO INFECTANTE /MATERIAIS DE LIMPEZA (PAPEL TOALHA, HIGIÊNICO) / COPA (AÇUCAR, CAFÉ, COPOS)/BOMBONAS RESÍDUOS QUÍMICOS</v>
      </c>
      <c r="I285" t="s">
        <v>2185</v>
      </c>
      <c r="J285" t="s">
        <v>2186</v>
      </c>
      <c r="K285" t="s">
        <v>2187</v>
      </c>
      <c r="L285" t="s">
        <v>2188</v>
      </c>
      <c r="M285" t="s">
        <v>2189</v>
      </c>
      <c r="N285" t="s">
        <v>569</v>
      </c>
      <c r="O285" t="s">
        <v>570</v>
      </c>
      <c r="P285" t="s">
        <v>571</v>
      </c>
      <c r="Q285" t="s">
        <v>549</v>
      </c>
      <c r="R285" t="s">
        <v>545</v>
      </c>
      <c r="S285" t="s">
        <v>550</v>
      </c>
      <c r="T285" t="s">
        <v>150</v>
      </c>
      <c r="U285" t="s">
        <v>572</v>
      </c>
      <c r="V285" t="s">
        <v>909</v>
      </c>
      <c r="W285" t="s">
        <v>910</v>
      </c>
      <c r="X285" t="s">
        <v>2190</v>
      </c>
      <c r="Y285" s="33" t="str">
        <f t="shared" si="4"/>
        <v>3</v>
      </c>
      <c r="Z285" s="33" t="str">
        <f>IF(T285="","",IF(AND(T285&lt;&gt;'Tabelas auxiliares'!$B$240,T285&lt;&gt;'Tabelas auxiliares'!$B$241),"FOLHA DE PESSOAL",IF(Y285='Tabelas auxiliares'!$A$241,"CUSTEIO",IF(Y285='Tabelas auxiliares'!$A$240,"INVESTIMENTO","ERRO - VERIFICAR"))))</f>
        <v>CUSTEIO</v>
      </c>
      <c r="AA285" s="26">
        <v>4100</v>
      </c>
      <c r="AC285" s="26">
        <v>2050</v>
      </c>
      <c r="AE285">
        <v>2050</v>
      </c>
    </row>
    <row r="286" spans="1:33" x14ac:dyDescent="0.25">
      <c r="A286" t="s">
        <v>538</v>
      </c>
      <c r="B286" s="54" t="s">
        <v>234</v>
      </c>
      <c r="C286" s="54" t="s">
        <v>537</v>
      </c>
      <c r="D286" t="s">
        <v>28</v>
      </c>
      <c r="E286" t="s">
        <v>105</v>
      </c>
      <c r="F286" s="33" t="str">
        <f>IFERROR(VLOOKUP(D286,'Tabelas auxiliares'!$A$3:$B$62,2,FALSE),"")</f>
        <v>PU - PREFEITURA UNIVERSITÁRIA</v>
      </c>
      <c r="G286" s="33" t="str">
        <f>IFERROR(VLOOKUP($B286,'Tabelas auxiliares'!$A$66:$C$103,2,FALSE),"")</f>
        <v>LIMPEZA E COPEIRAGEM</v>
      </c>
      <c r="H286" s="33" t="str">
        <f>IFERROR(VLOOKUP($B286,'Tabelas auxiliares'!$A$66:$C$103,3,FALSE),"")</f>
        <v>LIMPEZA / COPEIRAGEM / COLETA DE LIXO INFECTANTE /MATERIAIS DE LIMPEZA (PAPEL TOALHA, HIGIÊNICO) / COPA (AÇUCAR, CAFÉ, COPOS)/BOMBONAS RESÍDUOS QUÍMICOS</v>
      </c>
      <c r="I286" t="s">
        <v>1757</v>
      </c>
      <c r="J286" t="s">
        <v>2191</v>
      </c>
      <c r="K286" t="s">
        <v>2192</v>
      </c>
      <c r="L286" t="s">
        <v>2134</v>
      </c>
      <c r="M286" t="s">
        <v>2135</v>
      </c>
      <c r="N286" t="s">
        <v>569</v>
      </c>
      <c r="O286" t="s">
        <v>570</v>
      </c>
      <c r="P286" t="s">
        <v>571</v>
      </c>
      <c r="Q286" t="s">
        <v>549</v>
      </c>
      <c r="R286" t="s">
        <v>545</v>
      </c>
      <c r="S286" t="s">
        <v>550</v>
      </c>
      <c r="T286" t="s">
        <v>150</v>
      </c>
      <c r="U286" t="s">
        <v>572</v>
      </c>
      <c r="V286" t="s">
        <v>2136</v>
      </c>
      <c r="W286" t="s">
        <v>2129</v>
      </c>
      <c r="X286" t="s">
        <v>2193</v>
      </c>
      <c r="Y286" s="33" t="str">
        <f t="shared" si="4"/>
        <v>3</v>
      </c>
      <c r="Z286" s="33" t="str">
        <f>IF(T286="","",IF(AND(T286&lt;&gt;'Tabelas auxiliares'!$B$240,T286&lt;&gt;'Tabelas auxiliares'!$B$241),"FOLHA DE PESSOAL",IF(Y286='Tabelas auxiliares'!$A$241,"CUSTEIO",IF(Y286='Tabelas auxiliares'!$A$240,"INVESTIMENTO","ERRO - VERIFICAR"))))</f>
        <v>CUSTEIO</v>
      </c>
      <c r="AA286" s="26">
        <v>259504.14</v>
      </c>
      <c r="AC286">
        <v>245731.37</v>
      </c>
      <c r="AD286">
        <v>13772.77</v>
      </c>
      <c r="AE286" s="26"/>
    </row>
    <row r="287" spans="1:33" x14ac:dyDescent="0.25">
      <c r="A287" t="s">
        <v>538</v>
      </c>
      <c r="B287" s="54" t="s">
        <v>234</v>
      </c>
      <c r="C287" s="54" t="s">
        <v>537</v>
      </c>
      <c r="D287" t="s">
        <v>28</v>
      </c>
      <c r="E287" t="s">
        <v>105</v>
      </c>
      <c r="F287" s="33" t="str">
        <f>IFERROR(VLOOKUP(D287,'Tabelas auxiliares'!$A$3:$B$62,2,FALSE),"")</f>
        <v>PU - PREFEITURA UNIVERSITÁRIA</v>
      </c>
      <c r="G287" s="33" t="str">
        <f>IFERROR(VLOOKUP($B287,'Tabelas auxiliares'!$A$66:$C$103,2,FALSE),"")</f>
        <v>LIMPEZA E COPEIRAGEM</v>
      </c>
      <c r="H287" s="33" t="str">
        <f>IFERROR(VLOOKUP($B287,'Tabelas auxiliares'!$A$66:$C$103,3,FALSE),"")</f>
        <v>LIMPEZA / COPEIRAGEM / COLETA DE LIXO INFECTANTE /MATERIAIS DE LIMPEZA (PAPEL TOALHA, HIGIÊNICO) / COPA (AÇUCAR, CAFÉ, COPOS)/BOMBONAS RESÍDUOS QUÍMICOS</v>
      </c>
      <c r="I287" t="s">
        <v>2194</v>
      </c>
      <c r="J287" t="s">
        <v>981</v>
      </c>
      <c r="K287" t="s">
        <v>2195</v>
      </c>
      <c r="L287" t="s">
        <v>2156</v>
      </c>
      <c r="M287" t="s">
        <v>2157</v>
      </c>
      <c r="N287" t="s">
        <v>569</v>
      </c>
      <c r="O287" t="s">
        <v>570</v>
      </c>
      <c r="P287" t="s">
        <v>571</v>
      </c>
      <c r="Q287" t="s">
        <v>549</v>
      </c>
      <c r="R287" t="s">
        <v>545</v>
      </c>
      <c r="S287" t="s">
        <v>550</v>
      </c>
      <c r="T287" t="s">
        <v>150</v>
      </c>
      <c r="U287" t="s">
        <v>572</v>
      </c>
      <c r="V287" t="s">
        <v>2120</v>
      </c>
      <c r="W287" t="s">
        <v>2121</v>
      </c>
      <c r="X287" t="s">
        <v>2196</v>
      </c>
      <c r="Y287" s="33" t="str">
        <f t="shared" si="4"/>
        <v>3</v>
      </c>
      <c r="Z287" s="33" t="str">
        <f>IF(T287="","",IF(AND(T287&lt;&gt;'Tabelas auxiliares'!$B$240,T287&lt;&gt;'Tabelas auxiliares'!$B$241),"FOLHA DE PESSOAL",IF(Y287='Tabelas auxiliares'!$A$241,"CUSTEIO",IF(Y287='Tabelas auxiliares'!$A$240,"INVESTIMENTO","ERRO - VERIFICAR"))))</f>
        <v>CUSTEIO</v>
      </c>
      <c r="AA287" s="26">
        <v>4949.96</v>
      </c>
      <c r="AC287">
        <v>4949.96</v>
      </c>
      <c r="AE287" s="26"/>
    </row>
    <row r="288" spans="1:33" x14ac:dyDescent="0.25">
      <c r="A288" t="s">
        <v>538</v>
      </c>
      <c r="B288" s="54" t="s">
        <v>234</v>
      </c>
      <c r="C288" s="54" t="s">
        <v>537</v>
      </c>
      <c r="D288" t="s">
        <v>28</v>
      </c>
      <c r="E288" t="s">
        <v>105</v>
      </c>
      <c r="F288" s="33" t="str">
        <f>IFERROR(VLOOKUP(D288,'Tabelas auxiliares'!$A$3:$B$62,2,FALSE),"")</f>
        <v>PU - PREFEITURA UNIVERSITÁRIA</v>
      </c>
      <c r="G288" s="33" t="str">
        <f>IFERROR(VLOOKUP($B288,'Tabelas auxiliares'!$A$66:$C$103,2,FALSE),"")</f>
        <v>LIMPEZA E COPEIRAGEM</v>
      </c>
      <c r="H288" s="33" t="str">
        <f>IFERROR(VLOOKUP($B288,'Tabelas auxiliares'!$A$66:$C$103,3,FALSE),"")</f>
        <v>LIMPEZA / COPEIRAGEM / COLETA DE LIXO INFECTANTE /MATERIAIS DE LIMPEZA (PAPEL TOALHA, HIGIÊNICO) / COPA (AÇUCAR, CAFÉ, COPOS)/BOMBONAS RESÍDUOS QUÍMICOS</v>
      </c>
      <c r="I288" t="s">
        <v>1559</v>
      </c>
      <c r="J288" t="s">
        <v>2197</v>
      </c>
      <c r="K288" t="s">
        <v>2198</v>
      </c>
      <c r="L288" t="s">
        <v>2199</v>
      </c>
      <c r="M288" t="s">
        <v>2200</v>
      </c>
      <c r="N288" t="s">
        <v>569</v>
      </c>
      <c r="O288" t="s">
        <v>570</v>
      </c>
      <c r="P288" t="s">
        <v>571</v>
      </c>
      <c r="Q288" t="s">
        <v>549</v>
      </c>
      <c r="R288" t="s">
        <v>545</v>
      </c>
      <c r="S288" t="s">
        <v>550</v>
      </c>
      <c r="T288" t="s">
        <v>150</v>
      </c>
      <c r="U288" t="s">
        <v>572</v>
      </c>
      <c r="V288" t="s">
        <v>1396</v>
      </c>
      <c r="W288" t="s">
        <v>1397</v>
      </c>
      <c r="X288" t="s">
        <v>2201</v>
      </c>
      <c r="Y288" s="33" t="str">
        <f t="shared" si="4"/>
        <v>3</v>
      </c>
      <c r="Z288" s="33" t="str">
        <f>IF(T288="","",IF(AND(T288&lt;&gt;'Tabelas auxiliares'!$B$240,T288&lt;&gt;'Tabelas auxiliares'!$B$241),"FOLHA DE PESSOAL",IF(Y288='Tabelas auxiliares'!$A$241,"CUSTEIO",IF(Y288='Tabelas auxiliares'!$A$240,"INVESTIMENTO","ERRO - VERIFICAR"))))</f>
        <v>CUSTEIO</v>
      </c>
      <c r="AA288" s="26">
        <v>1000</v>
      </c>
      <c r="AC288">
        <v>1000</v>
      </c>
      <c r="AE288" s="26"/>
    </row>
    <row r="289" spans="1:31" x14ac:dyDescent="0.25">
      <c r="A289" t="s">
        <v>538</v>
      </c>
      <c r="B289" s="54" t="s">
        <v>234</v>
      </c>
      <c r="C289" s="54" t="s">
        <v>537</v>
      </c>
      <c r="D289" t="s">
        <v>28</v>
      </c>
      <c r="E289" t="s">
        <v>105</v>
      </c>
      <c r="F289" s="33" t="str">
        <f>IFERROR(VLOOKUP(D289,'Tabelas auxiliares'!$A$3:$B$62,2,FALSE),"")</f>
        <v>PU - PREFEITURA UNIVERSITÁRIA</v>
      </c>
      <c r="G289" s="33" t="str">
        <f>IFERROR(VLOOKUP($B289,'Tabelas auxiliares'!$A$66:$C$103,2,FALSE),"")</f>
        <v>LIMPEZA E COPEIRAGEM</v>
      </c>
      <c r="H289" s="33" t="str">
        <f>IFERROR(VLOOKUP($B289,'Tabelas auxiliares'!$A$66:$C$103,3,FALSE),"")</f>
        <v>LIMPEZA / COPEIRAGEM / COLETA DE LIXO INFECTANTE /MATERIAIS DE LIMPEZA (PAPEL TOALHA, HIGIÊNICO) / COPA (AÇUCAR, CAFÉ, COPOS)/BOMBONAS RESÍDUOS QUÍMICOS</v>
      </c>
      <c r="I289" t="s">
        <v>1559</v>
      </c>
      <c r="J289" t="s">
        <v>2197</v>
      </c>
      <c r="K289" t="s">
        <v>2202</v>
      </c>
      <c r="L289" t="s">
        <v>2199</v>
      </c>
      <c r="M289" t="s">
        <v>2203</v>
      </c>
      <c r="N289" t="s">
        <v>569</v>
      </c>
      <c r="O289" t="s">
        <v>570</v>
      </c>
      <c r="P289" t="s">
        <v>571</v>
      </c>
      <c r="Q289" t="s">
        <v>549</v>
      </c>
      <c r="R289" t="s">
        <v>545</v>
      </c>
      <c r="S289" t="s">
        <v>550</v>
      </c>
      <c r="T289" t="s">
        <v>150</v>
      </c>
      <c r="U289" t="s">
        <v>572</v>
      </c>
      <c r="V289" t="s">
        <v>1396</v>
      </c>
      <c r="W289" t="s">
        <v>1397</v>
      </c>
      <c r="X289" t="s">
        <v>2204</v>
      </c>
      <c r="Y289" s="33" t="str">
        <f t="shared" si="4"/>
        <v>3</v>
      </c>
      <c r="Z289" s="33" t="str">
        <f>IF(T289="","",IF(AND(T289&lt;&gt;'Tabelas auxiliares'!$B$240,T289&lt;&gt;'Tabelas auxiliares'!$B$241),"FOLHA DE PESSOAL",IF(Y289='Tabelas auxiliares'!$A$241,"CUSTEIO",IF(Y289='Tabelas auxiliares'!$A$240,"INVESTIMENTO","ERRO - VERIFICAR"))))</f>
        <v>CUSTEIO</v>
      </c>
      <c r="AA289" s="26">
        <v>8322.5</v>
      </c>
      <c r="AC289">
        <v>8322.5</v>
      </c>
      <c r="AE289" s="26"/>
    </row>
    <row r="290" spans="1:31" x14ac:dyDescent="0.25">
      <c r="A290" t="s">
        <v>538</v>
      </c>
      <c r="B290" s="54" t="s">
        <v>234</v>
      </c>
      <c r="C290" s="54" t="s">
        <v>537</v>
      </c>
      <c r="D290" t="s">
        <v>28</v>
      </c>
      <c r="E290" t="s">
        <v>105</v>
      </c>
      <c r="F290" s="33" t="str">
        <f>IFERROR(VLOOKUP(D290,'Tabelas auxiliares'!$A$3:$B$62,2,FALSE),"")</f>
        <v>PU - PREFEITURA UNIVERSITÁRIA</v>
      </c>
      <c r="G290" s="33" t="str">
        <f>IFERROR(VLOOKUP($B290,'Tabelas auxiliares'!$A$66:$C$103,2,FALSE),"")</f>
        <v>LIMPEZA E COPEIRAGEM</v>
      </c>
      <c r="H290" s="33" t="str">
        <f>IFERROR(VLOOKUP($B290,'Tabelas auxiliares'!$A$66:$C$103,3,FALSE),"")</f>
        <v>LIMPEZA / COPEIRAGEM / COLETA DE LIXO INFECTANTE /MATERIAIS DE LIMPEZA (PAPEL TOALHA, HIGIÊNICO) / COPA (AÇUCAR, CAFÉ, COPOS)/BOMBONAS RESÍDUOS QUÍMICOS</v>
      </c>
      <c r="I290" t="s">
        <v>1069</v>
      </c>
      <c r="J290" t="s">
        <v>2205</v>
      </c>
      <c r="K290" t="s">
        <v>2206</v>
      </c>
      <c r="L290" t="s">
        <v>2149</v>
      </c>
      <c r="M290" t="s">
        <v>2207</v>
      </c>
      <c r="N290" t="s">
        <v>569</v>
      </c>
      <c r="O290" t="s">
        <v>570</v>
      </c>
      <c r="P290" t="s">
        <v>571</v>
      </c>
      <c r="Q290" t="s">
        <v>549</v>
      </c>
      <c r="R290" t="s">
        <v>545</v>
      </c>
      <c r="S290" t="s">
        <v>550</v>
      </c>
      <c r="T290" t="s">
        <v>150</v>
      </c>
      <c r="U290" t="s">
        <v>572</v>
      </c>
      <c r="V290" t="s">
        <v>2151</v>
      </c>
      <c r="W290" t="s">
        <v>2152</v>
      </c>
      <c r="X290" t="s">
        <v>2208</v>
      </c>
      <c r="Y290" s="33" t="str">
        <f t="shared" si="4"/>
        <v>3</v>
      </c>
      <c r="Z290" s="33" t="str">
        <f>IF(T290="","",IF(AND(T290&lt;&gt;'Tabelas auxiliares'!$B$240,T290&lt;&gt;'Tabelas auxiliares'!$B$241),"FOLHA DE PESSOAL",IF(Y290='Tabelas auxiliares'!$A$241,"CUSTEIO",IF(Y290='Tabelas auxiliares'!$A$240,"INVESTIMENTO","ERRO - VERIFICAR"))))</f>
        <v>CUSTEIO</v>
      </c>
      <c r="AA290" s="26">
        <v>92</v>
      </c>
      <c r="AC290" s="26">
        <v>92</v>
      </c>
    </row>
    <row r="291" spans="1:31" x14ac:dyDescent="0.25">
      <c r="A291" t="s">
        <v>538</v>
      </c>
      <c r="B291" s="54" t="s">
        <v>234</v>
      </c>
      <c r="C291" s="54" t="s">
        <v>537</v>
      </c>
      <c r="D291" t="s">
        <v>28</v>
      </c>
      <c r="E291" t="s">
        <v>105</v>
      </c>
      <c r="F291" s="33" t="str">
        <f>IFERROR(VLOOKUP(D291,'Tabelas auxiliares'!$A$3:$B$62,2,FALSE),"")</f>
        <v>PU - PREFEITURA UNIVERSITÁRIA</v>
      </c>
      <c r="G291" s="33" t="str">
        <f>IFERROR(VLOOKUP($B291,'Tabelas auxiliares'!$A$66:$C$103,2,FALSE),"")</f>
        <v>LIMPEZA E COPEIRAGEM</v>
      </c>
      <c r="H291" s="33" t="str">
        <f>IFERROR(VLOOKUP($B291,'Tabelas auxiliares'!$A$66:$C$103,3,FALSE),"")</f>
        <v>LIMPEZA / COPEIRAGEM / COLETA DE LIXO INFECTANTE /MATERIAIS DE LIMPEZA (PAPEL TOALHA, HIGIÊNICO) / COPA (AÇUCAR, CAFÉ, COPOS)/BOMBONAS RESÍDUOS QUÍMICOS</v>
      </c>
      <c r="I291" t="s">
        <v>1069</v>
      </c>
      <c r="J291" t="s">
        <v>2205</v>
      </c>
      <c r="K291" t="s">
        <v>2209</v>
      </c>
      <c r="L291" t="s">
        <v>2149</v>
      </c>
      <c r="M291" t="s">
        <v>2210</v>
      </c>
      <c r="N291" t="s">
        <v>569</v>
      </c>
      <c r="O291" t="s">
        <v>570</v>
      </c>
      <c r="P291" t="s">
        <v>571</v>
      </c>
      <c r="Q291" t="s">
        <v>549</v>
      </c>
      <c r="R291" t="s">
        <v>545</v>
      </c>
      <c r="S291" t="s">
        <v>550</v>
      </c>
      <c r="T291" t="s">
        <v>150</v>
      </c>
      <c r="U291" t="s">
        <v>572</v>
      </c>
      <c r="V291" t="s">
        <v>2151</v>
      </c>
      <c r="W291" t="s">
        <v>2152</v>
      </c>
      <c r="X291" t="s">
        <v>2211</v>
      </c>
      <c r="Y291" s="33" t="str">
        <f t="shared" si="4"/>
        <v>3</v>
      </c>
      <c r="Z291" s="33" t="str">
        <f>IF(T291="","",IF(AND(T291&lt;&gt;'Tabelas auxiliares'!$B$240,T291&lt;&gt;'Tabelas auxiliares'!$B$241),"FOLHA DE PESSOAL",IF(Y291='Tabelas auxiliares'!$A$241,"CUSTEIO",IF(Y291='Tabelas auxiliares'!$A$240,"INVESTIMENTO","ERRO - VERIFICAR"))))</f>
        <v>CUSTEIO</v>
      </c>
      <c r="AA291" s="26">
        <v>382.5</v>
      </c>
      <c r="AC291" s="26">
        <v>382.5</v>
      </c>
    </row>
    <row r="292" spans="1:31" x14ac:dyDescent="0.25">
      <c r="A292" t="s">
        <v>538</v>
      </c>
      <c r="B292" s="54" t="s">
        <v>234</v>
      </c>
      <c r="C292" s="54" t="s">
        <v>537</v>
      </c>
      <c r="D292" t="s">
        <v>28</v>
      </c>
      <c r="E292" t="s">
        <v>105</v>
      </c>
      <c r="F292" s="33" t="str">
        <f>IFERROR(VLOOKUP(D292,'Tabelas auxiliares'!$A$3:$B$62,2,FALSE),"")</f>
        <v>PU - PREFEITURA UNIVERSITÁRIA</v>
      </c>
      <c r="G292" s="33" t="str">
        <f>IFERROR(VLOOKUP($B292,'Tabelas auxiliares'!$A$66:$C$103,2,FALSE),"")</f>
        <v>LIMPEZA E COPEIRAGEM</v>
      </c>
      <c r="H292" s="33" t="str">
        <f>IFERROR(VLOOKUP($B292,'Tabelas auxiliares'!$A$66:$C$103,3,FALSE),"")</f>
        <v>LIMPEZA / COPEIRAGEM / COLETA DE LIXO INFECTANTE /MATERIAIS DE LIMPEZA (PAPEL TOALHA, HIGIÊNICO) / COPA (AÇUCAR, CAFÉ, COPOS)/BOMBONAS RESÍDUOS QUÍMICOS</v>
      </c>
      <c r="I292" t="s">
        <v>1069</v>
      </c>
      <c r="J292" t="s">
        <v>2205</v>
      </c>
      <c r="K292" t="s">
        <v>2212</v>
      </c>
      <c r="L292" t="s">
        <v>2149</v>
      </c>
      <c r="M292" t="s">
        <v>2213</v>
      </c>
      <c r="N292" t="s">
        <v>569</v>
      </c>
      <c r="O292" t="s">
        <v>570</v>
      </c>
      <c r="P292" t="s">
        <v>571</v>
      </c>
      <c r="Q292" t="s">
        <v>549</v>
      </c>
      <c r="R292" t="s">
        <v>545</v>
      </c>
      <c r="S292" t="s">
        <v>550</v>
      </c>
      <c r="T292" t="s">
        <v>150</v>
      </c>
      <c r="U292" t="s">
        <v>572</v>
      </c>
      <c r="V292" t="s">
        <v>2151</v>
      </c>
      <c r="W292" t="s">
        <v>2152</v>
      </c>
      <c r="X292" t="s">
        <v>2214</v>
      </c>
      <c r="Y292" s="33" t="str">
        <f t="shared" si="4"/>
        <v>3</v>
      </c>
      <c r="Z292" s="33" t="str">
        <f>IF(T292="","",IF(AND(T292&lt;&gt;'Tabelas auxiliares'!$B$240,T292&lt;&gt;'Tabelas auxiliares'!$B$241),"FOLHA DE PESSOAL",IF(Y292='Tabelas auxiliares'!$A$241,"CUSTEIO",IF(Y292='Tabelas auxiliares'!$A$240,"INVESTIMENTO","ERRO - VERIFICAR"))))</f>
        <v>CUSTEIO</v>
      </c>
      <c r="AA292" s="26">
        <v>180</v>
      </c>
      <c r="AC292">
        <v>180</v>
      </c>
    </row>
    <row r="293" spans="1:31" x14ac:dyDescent="0.25">
      <c r="A293" t="s">
        <v>538</v>
      </c>
      <c r="B293" s="54" t="s">
        <v>234</v>
      </c>
      <c r="C293" s="54" t="s">
        <v>537</v>
      </c>
      <c r="D293" t="s">
        <v>28</v>
      </c>
      <c r="E293" t="s">
        <v>105</v>
      </c>
      <c r="F293" s="33" t="str">
        <f>IFERROR(VLOOKUP(D293,'Tabelas auxiliares'!$A$3:$B$62,2,FALSE),"")</f>
        <v>PU - PREFEITURA UNIVERSITÁRIA</v>
      </c>
      <c r="G293" s="33" t="str">
        <f>IFERROR(VLOOKUP($B293,'Tabelas auxiliares'!$A$66:$C$103,2,FALSE),"")</f>
        <v>LIMPEZA E COPEIRAGEM</v>
      </c>
      <c r="H293" s="33" t="str">
        <f>IFERROR(VLOOKUP($B293,'Tabelas auxiliares'!$A$66:$C$103,3,FALSE),"")</f>
        <v>LIMPEZA / COPEIRAGEM / COLETA DE LIXO INFECTANTE /MATERIAIS DE LIMPEZA (PAPEL TOALHA, HIGIÊNICO) / COPA (AÇUCAR, CAFÉ, COPOS)/BOMBONAS RESÍDUOS QUÍMICOS</v>
      </c>
      <c r="I293" t="s">
        <v>1069</v>
      </c>
      <c r="J293" t="s">
        <v>2205</v>
      </c>
      <c r="K293" t="s">
        <v>2215</v>
      </c>
      <c r="L293" t="s">
        <v>2149</v>
      </c>
      <c r="M293" t="s">
        <v>2216</v>
      </c>
      <c r="N293" t="s">
        <v>569</v>
      </c>
      <c r="O293" t="s">
        <v>570</v>
      </c>
      <c r="P293" t="s">
        <v>571</v>
      </c>
      <c r="Q293" t="s">
        <v>549</v>
      </c>
      <c r="R293" t="s">
        <v>545</v>
      </c>
      <c r="S293" t="s">
        <v>550</v>
      </c>
      <c r="T293" t="s">
        <v>150</v>
      </c>
      <c r="U293" t="s">
        <v>572</v>
      </c>
      <c r="V293" t="s">
        <v>2151</v>
      </c>
      <c r="W293" t="s">
        <v>2152</v>
      </c>
      <c r="X293" t="s">
        <v>2217</v>
      </c>
      <c r="Y293" s="33" t="str">
        <f t="shared" si="4"/>
        <v>3</v>
      </c>
      <c r="Z293" s="33" t="str">
        <f>IF(T293="","",IF(AND(T293&lt;&gt;'Tabelas auxiliares'!$B$240,T293&lt;&gt;'Tabelas auxiliares'!$B$241),"FOLHA DE PESSOAL",IF(Y293='Tabelas auxiliares'!$A$241,"CUSTEIO",IF(Y293='Tabelas auxiliares'!$A$240,"INVESTIMENTO","ERRO - VERIFICAR"))))</f>
        <v>CUSTEIO</v>
      </c>
      <c r="AA293" s="26">
        <v>637.5</v>
      </c>
      <c r="AC293">
        <v>637.5</v>
      </c>
      <c r="AE293" s="26"/>
    </row>
    <row r="294" spans="1:31" x14ac:dyDescent="0.25">
      <c r="A294" t="s">
        <v>538</v>
      </c>
      <c r="B294" s="54" t="s">
        <v>234</v>
      </c>
      <c r="C294" s="54" t="s">
        <v>537</v>
      </c>
      <c r="D294" t="s">
        <v>28</v>
      </c>
      <c r="E294" t="s">
        <v>105</v>
      </c>
      <c r="F294" s="33" t="str">
        <f>IFERROR(VLOOKUP(D294,'Tabelas auxiliares'!$A$3:$B$62,2,FALSE),"")</f>
        <v>PU - PREFEITURA UNIVERSITÁRIA</v>
      </c>
      <c r="G294" s="33" t="str">
        <f>IFERROR(VLOOKUP($B294,'Tabelas auxiliares'!$A$66:$C$103,2,FALSE),"")</f>
        <v>LIMPEZA E COPEIRAGEM</v>
      </c>
      <c r="H294" s="33" t="str">
        <f>IFERROR(VLOOKUP($B294,'Tabelas auxiliares'!$A$66:$C$103,3,FALSE),"")</f>
        <v>LIMPEZA / COPEIRAGEM / COLETA DE LIXO INFECTANTE /MATERIAIS DE LIMPEZA (PAPEL TOALHA, HIGIÊNICO) / COPA (AÇUCAR, CAFÉ, COPOS)/BOMBONAS RESÍDUOS QUÍMICOS</v>
      </c>
      <c r="I294" t="s">
        <v>1069</v>
      </c>
      <c r="J294" t="s">
        <v>2205</v>
      </c>
      <c r="K294" t="s">
        <v>2218</v>
      </c>
      <c r="L294" t="s">
        <v>2149</v>
      </c>
      <c r="M294" t="s">
        <v>2219</v>
      </c>
      <c r="N294" t="s">
        <v>569</v>
      </c>
      <c r="O294" t="s">
        <v>570</v>
      </c>
      <c r="P294" t="s">
        <v>571</v>
      </c>
      <c r="Q294" t="s">
        <v>549</v>
      </c>
      <c r="R294" t="s">
        <v>545</v>
      </c>
      <c r="S294" t="s">
        <v>550</v>
      </c>
      <c r="T294" t="s">
        <v>150</v>
      </c>
      <c r="U294" t="s">
        <v>572</v>
      </c>
      <c r="V294" t="s">
        <v>2151</v>
      </c>
      <c r="W294" t="s">
        <v>2152</v>
      </c>
      <c r="X294" t="s">
        <v>2220</v>
      </c>
      <c r="Y294" s="33" t="str">
        <f t="shared" si="4"/>
        <v>3</v>
      </c>
      <c r="Z294" s="33" t="str">
        <f>IF(T294="","",IF(AND(T294&lt;&gt;'Tabelas auxiliares'!$B$240,T294&lt;&gt;'Tabelas auxiliares'!$B$241),"FOLHA DE PESSOAL",IF(Y294='Tabelas auxiliares'!$A$241,"CUSTEIO",IF(Y294='Tabelas auxiliares'!$A$240,"INVESTIMENTO","ERRO - VERIFICAR"))))</f>
        <v>CUSTEIO</v>
      </c>
      <c r="AA294" s="26">
        <v>43.5</v>
      </c>
      <c r="AC294" s="26">
        <v>43.5</v>
      </c>
      <c r="AE294" s="26"/>
    </row>
    <row r="295" spans="1:31" x14ac:dyDescent="0.25">
      <c r="A295" t="s">
        <v>538</v>
      </c>
      <c r="B295" s="54" t="s">
        <v>234</v>
      </c>
      <c r="C295" s="54" t="s">
        <v>537</v>
      </c>
      <c r="D295" t="s">
        <v>28</v>
      </c>
      <c r="E295" t="s">
        <v>105</v>
      </c>
      <c r="F295" s="33" t="str">
        <f>IFERROR(VLOOKUP(D295,'Tabelas auxiliares'!$A$3:$B$62,2,FALSE),"")</f>
        <v>PU - PREFEITURA UNIVERSITÁRIA</v>
      </c>
      <c r="G295" s="33" t="str">
        <f>IFERROR(VLOOKUP($B295,'Tabelas auxiliares'!$A$66:$C$103,2,FALSE),"")</f>
        <v>LIMPEZA E COPEIRAGEM</v>
      </c>
      <c r="H295" s="33" t="str">
        <f>IFERROR(VLOOKUP($B295,'Tabelas auxiliares'!$A$66:$C$103,3,FALSE),"")</f>
        <v>LIMPEZA / COPEIRAGEM / COLETA DE LIXO INFECTANTE /MATERIAIS DE LIMPEZA (PAPEL TOALHA, HIGIÊNICO) / COPA (AÇUCAR, CAFÉ, COPOS)/BOMBONAS RESÍDUOS QUÍMICOS</v>
      </c>
      <c r="I295" t="s">
        <v>1069</v>
      </c>
      <c r="J295" t="s">
        <v>2205</v>
      </c>
      <c r="K295" t="s">
        <v>2221</v>
      </c>
      <c r="L295" t="s">
        <v>2149</v>
      </c>
      <c r="M295" t="s">
        <v>2222</v>
      </c>
      <c r="N295" t="s">
        <v>569</v>
      </c>
      <c r="O295" t="s">
        <v>570</v>
      </c>
      <c r="P295" t="s">
        <v>571</v>
      </c>
      <c r="Q295" t="s">
        <v>549</v>
      </c>
      <c r="R295" t="s">
        <v>545</v>
      </c>
      <c r="S295" t="s">
        <v>550</v>
      </c>
      <c r="T295" t="s">
        <v>150</v>
      </c>
      <c r="U295" t="s">
        <v>572</v>
      </c>
      <c r="V295" t="s">
        <v>2151</v>
      </c>
      <c r="W295" t="s">
        <v>2152</v>
      </c>
      <c r="X295" t="s">
        <v>2223</v>
      </c>
      <c r="Y295" s="33" t="str">
        <f t="shared" si="4"/>
        <v>3</v>
      </c>
      <c r="Z295" s="33" t="str">
        <f>IF(T295="","",IF(AND(T295&lt;&gt;'Tabelas auxiliares'!$B$240,T295&lt;&gt;'Tabelas auxiliares'!$B$241),"FOLHA DE PESSOAL",IF(Y295='Tabelas auxiliares'!$A$241,"CUSTEIO",IF(Y295='Tabelas auxiliares'!$A$240,"INVESTIMENTO","ERRO - VERIFICAR"))))</f>
        <v>CUSTEIO</v>
      </c>
      <c r="AA295" s="26">
        <v>18336</v>
      </c>
      <c r="AC295" s="26">
        <v>18336</v>
      </c>
      <c r="AE295" s="26"/>
    </row>
    <row r="296" spans="1:31" x14ac:dyDescent="0.25">
      <c r="A296" t="s">
        <v>538</v>
      </c>
      <c r="B296" s="54" t="s">
        <v>234</v>
      </c>
      <c r="C296" s="54" t="s">
        <v>537</v>
      </c>
      <c r="D296" t="s">
        <v>28</v>
      </c>
      <c r="E296" t="s">
        <v>105</v>
      </c>
      <c r="F296" s="33" t="str">
        <f>IFERROR(VLOOKUP(D296,'Tabelas auxiliares'!$A$3:$B$62,2,FALSE),"")</f>
        <v>PU - PREFEITURA UNIVERSITÁRIA</v>
      </c>
      <c r="G296" s="33" t="str">
        <f>IFERROR(VLOOKUP($B296,'Tabelas auxiliares'!$A$66:$C$103,2,FALSE),"")</f>
        <v>LIMPEZA E COPEIRAGEM</v>
      </c>
      <c r="H296" s="33" t="str">
        <f>IFERROR(VLOOKUP($B296,'Tabelas auxiliares'!$A$66:$C$103,3,FALSE),"")</f>
        <v>LIMPEZA / COPEIRAGEM / COLETA DE LIXO INFECTANTE /MATERIAIS DE LIMPEZA (PAPEL TOALHA, HIGIÊNICO) / COPA (AÇUCAR, CAFÉ, COPOS)/BOMBONAS RESÍDUOS QUÍMICOS</v>
      </c>
      <c r="I296" t="s">
        <v>1069</v>
      </c>
      <c r="J296" t="s">
        <v>2205</v>
      </c>
      <c r="K296" t="s">
        <v>2224</v>
      </c>
      <c r="L296" t="s">
        <v>2149</v>
      </c>
      <c r="M296" t="s">
        <v>2225</v>
      </c>
      <c r="N296" t="s">
        <v>569</v>
      </c>
      <c r="O296" t="s">
        <v>570</v>
      </c>
      <c r="P296" t="s">
        <v>571</v>
      </c>
      <c r="Q296" t="s">
        <v>549</v>
      </c>
      <c r="R296" t="s">
        <v>545</v>
      </c>
      <c r="S296" t="s">
        <v>550</v>
      </c>
      <c r="T296" t="s">
        <v>150</v>
      </c>
      <c r="U296" t="s">
        <v>572</v>
      </c>
      <c r="V296" t="s">
        <v>2151</v>
      </c>
      <c r="W296" t="s">
        <v>2152</v>
      </c>
      <c r="X296" t="s">
        <v>2226</v>
      </c>
      <c r="Y296" s="33" t="str">
        <f t="shared" si="4"/>
        <v>3</v>
      </c>
      <c r="Z296" s="33" t="str">
        <f>IF(T296="","",IF(AND(T296&lt;&gt;'Tabelas auxiliares'!$B$240,T296&lt;&gt;'Tabelas auxiliares'!$B$241),"FOLHA DE PESSOAL",IF(Y296='Tabelas auxiliares'!$A$241,"CUSTEIO",IF(Y296='Tabelas auxiliares'!$A$240,"INVESTIMENTO","ERRO - VERIFICAR"))))</f>
        <v>CUSTEIO</v>
      </c>
      <c r="AA296" s="26">
        <v>17</v>
      </c>
      <c r="AC296" s="26">
        <v>17</v>
      </c>
      <c r="AE296" s="26"/>
    </row>
    <row r="297" spans="1:31" x14ac:dyDescent="0.25">
      <c r="A297" t="s">
        <v>538</v>
      </c>
      <c r="B297" s="54" t="s">
        <v>235</v>
      </c>
      <c r="C297" s="54" t="s">
        <v>537</v>
      </c>
      <c r="D297" t="s">
        <v>38</v>
      </c>
      <c r="E297" t="s">
        <v>105</v>
      </c>
      <c r="F297" s="33" t="str">
        <f>IFERROR(VLOOKUP(D297,'Tabelas auxiliares'!$A$3:$B$62,2,FALSE),"")</f>
        <v>CMCC - CENTRO DE MATEMÁTICA, COMPUTAÇÃO E COGNIÇÃO</v>
      </c>
      <c r="G297" s="33" t="str">
        <f>IFERROR(VLOOKUP($B297,'Tabelas auxiliares'!$A$66:$C$103,2,FALSE),"")</f>
        <v>MATERIAIS DIDÁTICOS E SERVIÇOS - GRADUAÇÃO</v>
      </c>
      <c r="H297" s="33" t="str">
        <f>IFERROR(VLOOKUP($B297,'Tabelas auxiliares'!$A$66:$C$103,3,FALSE),"")</f>
        <v>SERVICO DE ENCADERNACAO / VIDRARIAS / MATERIAL DE CONSUMO / RACAO PARA ANIMAIS / REVISTAS E JORNAIS PARA USO DIDÁTICO/ REAGENTES QUIMICOS / MATERIAIS DIVERSOS DE LABORATORIO/MANUTENÇÃO DE EQUIPAMENTOS</v>
      </c>
      <c r="I297" t="s">
        <v>2227</v>
      </c>
      <c r="J297" t="s">
        <v>2228</v>
      </c>
      <c r="K297" t="s">
        <v>2229</v>
      </c>
      <c r="L297" t="s">
        <v>2230</v>
      </c>
      <c r="M297" t="s">
        <v>2231</v>
      </c>
      <c r="N297" t="s">
        <v>569</v>
      </c>
      <c r="O297" t="s">
        <v>570</v>
      </c>
      <c r="P297" t="s">
        <v>571</v>
      </c>
      <c r="Q297" t="s">
        <v>549</v>
      </c>
      <c r="R297" t="s">
        <v>545</v>
      </c>
      <c r="S297" t="s">
        <v>550</v>
      </c>
      <c r="T297" t="s">
        <v>150</v>
      </c>
      <c r="U297" t="s">
        <v>572</v>
      </c>
      <c r="V297" t="s">
        <v>1414</v>
      </c>
      <c r="W297" t="s">
        <v>1415</v>
      </c>
      <c r="X297" t="s">
        <v>2232</v>
      </c>
      <c r="Y297" s="33" t="str">
        <f t="shared" si="4"/>
        <v>3</v>
      </c>
      <c r="Z297" s="33" t="str">
        <f>IF(T297="","",IF(AND(T297&lt;&gt;'Tabelas auxiliares'!$B$240,T297&lt;&gt;'Tabelas auxiliares'!$B$241),"FOLHA DE PESSOAL",IF(Y297='Tabelas auxiliares'!$A$241,"CUSTEIO",IF(Y297='Tabelas auxiliares'!$A$240,"INVESTIMENTO","ERRO - VERIFICAR"))))</f>
        <v>CUSTEIO</v>
      </c>
      <c r="AA297" s="26">
        <v>54807.82</v>
      </c>
      <c r="AC297">
        <v>54807.82</v>
      </c>
      <c r="AE297" s="26"/>
    </row>
    <row r="298" spans="1:31" x14ac:dyDescent="0.25">
      <c r="A298" t="s">
        <v>538</v>
      </c>
      <c r="B298" s="54" t="s">
        <v>235</v>
      </c>
      <c r="C298" s="54" t="s">
        <v>537</v>
      </c>
      <c r="D298" t="s">
        <v>38</v>
      </c>
      <c r="E298" t="s">
        <v>105</v>
      </c>
      <c r="F298" s="33" t="str">
        <f>IFERROR(VLOOKUP(D298,'Tabelas auxiliares'!$A$3:$B$62,2,FALSE),"")</f>
        <v>CMCC - CENTRO DE MATEMÁTICA, COMPUTAÇÃO E COGNIÇÃO</v>
      </c>
      <c r="G298" s="33" t="str">
        <f>IFERROR(VLOOKUP($B298,'Tabelas auxiliares'!$A$66:$C$103,2,FALSE),"")</f>
        <v>MATERIAIS DIDÁTICOS E SERVIÇOS - GRADUAÇÃO</v>
      </c>
      <c r="H298" s="33" t="str">
        <f>IFERROR(VLOOKUP($B298,'Tabelas auxiliares'!$A$66:$C$103,3,FALSE),"")</f>
        <v>SERVICO DE ENCADERNACAO / VIDRARIAS / MATERIAL DE CONSUMO / RACAO PARA ANIMAIS / REVISTAS E JORNAIS PARA USO DIDÁTICO/ REAGENTES QUIMICOS / MATERIAIS DIVERSOS DE LABORATORIO/MANUTENÇÃO DE EQUIPAMENTOS</v>
      </c>
      <c r="I298" t="s">
        <v>2233</v>
      </c>
      <c r="J298" t="s">
        <v>2234</v>
      </c>
      <c r="K298" t="s">
        <v>2235</v>
      </c>
      <c r="L298" t="s">
        <v>2236</v>
      </c>
      <c r="M298" t="s">
        <v>2237</v>
      </c>
      <c r="N298" t="s">
        <v>569</v>
      </c>
      <c r="O298" t="s">
        <v>570</v>
      </c>
      <c r="P298" t="s">
        <v>571</v>
      </c>
      <c r="Q298" t="s">
        <v>549</v>
      </c>
      <c r="R298" t="s">
        <v>545</v>
      </c>
      <c r="S298" t="s">
        <v>550</v>
      </c>
      <c r="T298" t="s">
        <v>150</v>
      </c>
      <c r="U298" t="s">
        <v>572</v>
      </c>
      <c r="V298" t="s">
        <v>942</v>
      </c>
      <c r="W298" t="s">
        <v>943</v>
      </c>
      <c r="X298" t="s">
        <v>2238</v>
      </c>
      <c r="Y298" s="33" t="str">
        <f t="shared" si="4"/>
        <v>3</v>
      </c>
      <c r="Z298" s="33" t="str">
        <f>IF(T298="","",IF(AND(T298&lt;&gt;'Tabelas auxiliares'!$B$240,T298&lt;&gt;'Tabelas auxiliares'!$B$241),"FOLHA DE PESSOAL",IF(Y298='Tabelas auxiliares'!$A$241,"CUSTEIO",IF(Y298='Tabelas auxiliares'!$A$240,"INVESTIMENTO","ERRO - VERIFICAR"))))</f>
        <v>CUSTEIO</v>
      </c>
      <c r="AA298" s="26">
        <v>2099.9899999999998</v>
      </c>
      <c r="AC298" s="26">
        <v>2099.9899999999998</v>
      </c>
      <c r="AE298" s="26"/>
    </row>
    <row r="299" spans="1:31" x14ac:dyDescent="0.25">
      <c r="A299" t="s">
        <v>538</v>
      </c>
      <c r="B299" s="54" t="s">
        <v>235</v>
      </c>
      <c r="C299" s="54" t="s">
        <v>537</v>
      </c>
      <c r="D299" t="s">
        <v>40</v>
      </c>
      <c r="E299" t="s">
        <v>105</v>
      </c>
      <c r="F299" s="33" t="str">
        <f>IFERROR(VLOOKUP(D299,'Tabelas auxiliares'!$A$3:$B$62,2,FALSE),"")</f>
        <v>CMCC - COMPRAS COMPARTILHADAS</v>
      </c>
      <c r="G299" s="33" t="str">
        <f>IFERROR(VLOOKUP($B299,'Tabelas auxiliares'!$A$66:$C$103,2,FALSE),"")</f>
        <v>MATERIAIS DIDÁTICOS E SERVIÇOS - GRADUAÇÃO</v>
      </c>
      <c r="H299" s="33" t="str">
        <f>IFERROR(VLOOKUP($B299,'Tabelas auxiliares'!$A$66:$C$103,3,FALSE),"")</f>
        <v>SERVICO DE ENCADERNACAO / VIDRARIAS / MATERIAL DE CONSUMO / RACAO PARA ANIMAIS / REVISTAS E JORNAIS PARA USO DIDÁTICO/ REAGENTES QUIMICOS / MATERIAIS DIVERSOS DE LABORATORIO/MANUTENÇÃO DE EQUIPAMENTOS</v>
      </c>
      <c r="I299" t="s">
        <v>1112</v>
      </c>
      <c r="J299" t="s">
        <v>2239</v>
      </c>
      <c r="K299" t="s">
        <v>2240</v>
      </c>
      <c r="L299" t="s">
        <v>2241</v>
      </c>
      <c r="M299" t="s">
        <v>2242</v>
      </c>
      <c r="N299" t="s">
        <v>569</v>
      </c>
      <c r="O299" t="s">
        <v>570</v>
      </c>
      <c r="P299" t="s">
        <v>571</v>
      </c>
      <c r="Q299" t="s">
        <v>549</v>
      </c>
      <c r="R299" t="s">
        <v>545</v>
      </c>
      <c r="S299" t="s">
        <v>550</v>
      </c>
      <c r="T299" t="s">
        <v>150</v>
      </c>
      <c r="U299" t="s">
        <v>572</v>
      </c>
      <c r="V299" t="s">
        <v>1396</v>
      </c>
      <c r="W299" t="s">
        <v>1397</v>
      </c>
      <c r="X299" t="s">
        <v>2243</v>
      </c>
      <c r="Y299" s="33" t="str">
        <f t="shared" si="4"/>
        <v>3</v>
      </c>
      <c r="Z299" s="33" t="str">
        <f>IF(T299="","",IF(AND(T299&lt;&gt;'Tabelas auxiliares'!$B$240,T299&lt;&gt;'Tabelas auxiliares'!$B$241),"FOLHA DE PESSOAL",IF(Y299='Tabelas auxiliares'!$A$241,"CUSTEIO",IF(Y299='Tabelas auxiliares'!$A$240,"INVESTIMENTO","ERRO - VERIFICAR"))))</f>
        <v>CUSTEIO</v>
      </c>
      <c r="AA299" s="26">
        <v>885.76</v>
      </c>
      <c r="AC299" s="26">
        <v>885.76</v>
      </c>
    </row>
    <row r="300" spans="1:31" x14ac:dyDescent="0.25">
      <c r="A300" t="s">
        <v>538</v>
      </c>
      <c r="B300" s="54" t="s">
        <v>235</v>
      </c>
      <c r="C300" s="54" t="s">
        <v>537</v>
      </c>
      <c r="D300" t="s">
        <v>40</v>
      </c>
      <c r="E300" t="s">
        <v>105</v>
      </c>
      <c r="F300" s="33" t="str">
        <f>IFERROR(VLOOKUP(D300,'Tabelas auxiliares'!$A$3:$B$62,2,FALSE),"")</f>
        <v>CMCC - COMPRAS COMPARTILHADAS</v>
      </c>
      <c r="G300" s="33" t="str">
        <f>IFERROR(VLOOKUP($B300,'Tabelas auxiliares'!$A$66:$C$103,2,FALSE),"")</f>
        <v>MATERIAIS DIDÁTICOS E SERVIÇOS - GRADUAÇÃO</v>
      </c>
      <c r="H300" s="33" t="str">
        <f>IFERROR(VLOOKUP($B300,'Tabelas auxiliares'!$A$66:$C$103,3,FALSE),"")</f>
        <v>SERVICO DE ENCADERNACAO / VIDRARIAS / MATERIAL DE CONSUMO / RACAO PARA ANIMAIS / REVISTAS E JORNAIS PARA USO DIDÁTICO/ REAGENTES QUIMICOS / MATERIAIS DIVERSOS DE LABORATORIO/MANUTENÇÃO DE EQUIPAMENTOS</v>
      </c>
      <c r="I300" t="s">
        <v>1112</v>
      </c>
      <c r="J300" t="s">
        <v>2239</v>
      </c>
      <c r="K300" t="s">
        <v>2244</v>
      </c>
      <c r="L300" t="s">
        <v>2241</v>
      </c>
      <c r="M300" t="s">
        <v>2245</v>
      </c>
      <c r="N300" t="s">
        <v>569</v>
      </c>
      <c r="O300" t="s">
        <v>570</v>
      </c>
      <c r="P300" t="s">
        <v>571</v>
      </c>
      <c r="Q300" t="s">
        <v>549</v>
      </c>
      <c r="R300" t="s">
        <v>545</v>
      </c>
      <c r="S300" t="s">
        <v>550</v>
      </c>
      <c r="T300" t="s">
        <v>150</v>
      </c>
      <c r="U300" t="s">
        <v>572</v>
      </c>
      <c r="V300" t="s">
        <v>1396</v>
      </c>
      <c r="W300" t="s">
        <v>1397</v>
      </c>
      <c r="X300" t="s">
        <v>2246</v>
      </c>
      <c r="Y300" s="33" t="str">
        <f t="shared" si="4"/>
        <v>3</v>
      </c>
      <c r="Z300" s="33" t="str">
        <f>IF(T300="","",IF(AND(T300&lt;&gt;'Tabelas auxiliares'!$B$240,T300&lt;&gt;'Tabelas auxiliares'!$B$241),"FOLHA DE PESSOAL",IF(Y300='Tabelas auxiliares'!$A$241,"CUSTEIO",IF(Y300='Tabelas auxiliares'!$A$240,"INVESTIMENTO","ERRO - VERIFICAR"))))</f>
        <v>CUSTEIO</v>
      </c>
      <c r="AA300" s="26">
        <v>1100</v>
      </c>
      <c r="AC300" s="26"/>
      <c r="AE300" s="26">
        <v>1100</v>
      </c>
    </row>
    <row r="301" spans="1:31" x14ac:dyDescent="0.25">
      <c r="A301" t="s">
        <v>538</v>
      </c>
      <c r="B301" s="54" t="s">
        <v>235</v>
      </c>
      <c r="C301" s="54" t="s">
        <v>537</v>
      </c>
      <c r="D301" t="s">
        <v>40</v>
      </c>
      <c r="E301" t="s">
        <v>105</v>
      </c>
      <c r="F301" s="33" t="str">
        <f>IFERROR(VLOOKUP(D301,'Tabelas auxiliares'!$A$3:$B$62,2,FALSE),"")</f>
        <v>CMCC - COMPRAS COMPARTILHADAS</v>
      </c>
      <c r="G301" s="33" t="str">
        <f>IFERROR(VLOOKUP($B301,'Tabelas auxiliares'!$A$66:$C$103,2,FALSE),"")</f>
        <v>MATERIAIS DIDÁTICOS E SERVIÇOS - GRADUAÇÃO</v>
      </c>
      <c r="H301" s="33" t="str">
        <f>IFERROR(VLOOKUP($B301,'Tabelas auxiliares'!$A$66:$C$103,3,FALSE),"")</f>
        <v>SERVICO DE ENCADERNACAO / VIDRARIAS / MATERIAL DE CONSUMO / RACAO PARA ANIMAIS / REVISTAS E JORNAIS PARA USO DIDÁTICO/ REAGENTES QUIMICOS / MATERIAIS DIVERSOS DE LABORATORIO/MANUTENÇÃO DE EQUIPAMENTOS</v>
      </c>
      <c r="I301" t="s">
        <v>1112</v>
      </c>
      <c r="J301" t="s">
        <v>2239</v>
      </c>
      <c r="K301" t="s">
        <v>2247</v>
      </c>
      <c r="L301" t="s">
        <v>2248</v>
      </c>
      <c r="M301" t="s">
        <v>580</v>
      </c>
      <c r="N301" t="s">
        <v>569</v>
      </c>
      <c r="O301" t="s">
        <v>570</v>
      </c>
      <c r="P301" t="s">
        <v>571</v>
      </c>
      <c r="Q301" t="s">
        <v>549</v>
      </c>
      <c r="R301" t="s">
        <v>545</v>
      </c>
      <c r="S301" t="s">
        <v>550</v>
      </c>
      <c r="T301" t="s">
        <v>150</v>
      </c>
      <c r="U301" t="s">
        <v>572</v>
      </c>
      <c r="V301" t="s">
        <v>1396</v>
      </c>
      <c r="W301" t="s">
        <v>1397</v>
      </c>
      <c r="X301" t="s">
        <v>2249</v>
      </c>
      <c r="Y301" s="33" t="str">
        <f t="shared" si="4"/>
        <v>3</v>
      </c>
      <c r="Z301" s="33" t="str">
        <f>IF(T301="","",IF(AND(T301&lt;&gt;'Tabelas auxiliares'!$B$240,T301&lt;&gt;'Tabelas auxiliares'!$B$241),"FOLHA DE PESSOAL",IF(Y301='Tabelas auxiliares'!$A$241,"CUSTEIO",IF(Y301='Tabelas auxiliares'!$A$240,"INVESTIMENTO","ERRO - VERIFICAR"))))</f>
        <v>CUSTEIO</v>
      </c>
      <c r="AA301" s="26">
        <v>6700.49</v>
      </c>
      <c r="AC301">
        <v>6700.49</v>
      </c>
      <c r="AE301" s="26"/>
    </row>
    <row r="302" spans="1:31" x14ac:dyDescent="0.25">
      <c r="A302" t="s">
        <v>538</v>
      </c>
      <c r="B302" s="54" t="s">
        <v>235</v>
      </c>
      <c r="C302" s="54" t="s">
        <v>537</v>
      </c>
      <c r="D302" t="s">
        <v>42</v>
      </c>
      <c r="E302" t="s">
        <v>105</v>
      </c>
      <c r="F302" s="33" t="str">
        <f>IFERROR(VLOOKUP(D302,'Tabelas auxiliares'!$A$3:$B$62,2,FALSE),"")</f>
        <v>CCNH - CENTRO DE CIÊNCIAS NATURAIS E HUMANAS</v>
      </c>
      <c r="G302" s="33" t="str">
        <f>IFERROR(VLOOKUP($B302,'Tabelas auxiliares'!$A$66:$C$103,2,FALSE),"")</f>
        <v>MATERIAIS DIDÁTICOS E SERVIÇOS - GRADUAÇÃO</v>
      </c>
      <c r="H302" s="33" t="str">
        <f>IFERROR(VLOOKUP($B302,'Tabelas auxiliares'!$A$66:$C$103,3,FALSE),"")</f>
        <v>SERVICO DE ENCADERNACAO / VIDRARIAS / MATERIAL DE CONSUMO / RACAO PARA ANIMAIS / REVISTAS E JORNAIS PARA USO DIDÁTICO/ REAGENTES QUIMICOS / MATERIAIS DIVERSOS DE LABORATORIO/MANUTENÇÃO DE EQUIPAMENTOS</v>
      </c>
      <c r="I302" t="s">
        <v>2250</v>
      </c>
      <c r="J302" t="s">
        <v>2251</v>
      </c>
      <c r="K302" t="s">
        <v>2252</v>
      </c>
      <c r="L302" t="s">
        <v>2253</v>
      </c>
      <c r="M302" t="s">
        <v>2254</v>
      </c>
      <c r="N302" t="s">
        <v>569</v>
      </c>
      <c r="O302" t="s">
        <v>570</v>
      </c>
      <c r="P302" t="s">
        <v>571</v>
      </c>
      <c r="Q302" t="s">
        <v>549</v>
      </c>
      <c r="R302" t="s">
        <v>545</v>
      </c>
      <c r="S302" t="s">
        <v>581</v>
      </c>
      <c r="T302" t="s">
        <v>150</v>
      </c>
      <c r="U302" t="s">
        <v>572</v>
      </c>
      <c r="V302" t="s">
        <v>942</v>
      </c>
      <c r="W302" t="s">
        <v>943</v>
      </c>
      <c r="X302" t="s">
        <v>2255</v>
      </c>
      <c r="Y302" s="33" t="str">
        <f t="shared" si="4"/>
        <v>3</v>
      </c>
      <c r="Z302" s="33" t="str">
        <f>IF(T302="","",IF(AND(T302&lt;&gt;'Tabelas auxiliares'!$B$240,T302&lt;&gt;'Tabelas auxiliares'!$B$241),"FOLHA DE PESSOAL",IF(Y302='Tabelas auxiliares'!$A$241,"CUSTEIO",IF(Y302='Tabelas auxiliares'!$A$240,"INVESTIMENTO","ERRO - VERIFICAR"))))</f>
        <v>CUSTEIO</v>
      </c>
      <c r="AA302" s="26">
        <v>15028</v>
      </c>
      <c r="AC302" s="26">
        <v>15028</v>
      </c>
      <c r="AE302" s="26"/>
    </row>
    <row r="303" spans="1:31" x14ac:dyDescent="0.25">
      <c r="A303" t="s">
        <v>538</v>
      </c>
      <c r="B303" s="54" t="s">
        <v>235</v>
      </c>
      <c r="C303" s="54" t="s">
        <v>537</v>
      </c>
      <c r="D303" t="s">
        <v>42</v>
      </c>
      <c r="E303" t="s">
        <v>105</v>
      </c>
      <c r="F303" s="33" t="str">
        <f>IFERROR(VLOOKUP(D303,'Tabelas auxiliares'!$A$3:$B$62,2,FALSE),"")</f>
        <v>CCNH - CENTRO DE CIÊNCIAS NATURAIS E HUMANAS</v>
      </c>
      <c r="G303" s="33" t="str">
        <f>IFERROR(VLOOKUP($B303,'Tabelas auxiliares'!$A$66:$C$103,2,FALSE),"")</f>
        <v>MATERIAIS DIDÁTICOS E SERVIÇOS - GRADUAÇÃO</v>
      </c>
      <c r="H303" s="33" t="str">
        <f>IFERROR(VLOOKUP($B303,'Tabelas auxiliares'!$A$66:$C$103,3,FALSE),"")</f>
        <v>SERVICO DE ENCADERNACAO / VIDRARIAS / MATERIAL DE CONSUMO / RACAO PARA ANIMAIS / REVISTAS E JORNAIS PARA USO DIDÁTICO/ REAGENTES QUIMICOS / MATERIAIS DIVERSOS DE LABORATORIO/MANUTENÇÃO DE EQUIPAMENTOS</v>
      </c>
      <c r="I303" t="s">
        <v>1181</v>
      </c>
      <c r="J303" t="s">
        <v>2256</v>
      </c>
      <c r="K303" t="s">
        <v>2257</v>
      </c>
      <c r="L303" t="s">
        <v>2258</v>
      </c>
      <c r="M303" t="s">
        <v>2259</v>
      </c>
      <c r="N303" t="s">
        <v>569</v>
      </c>
      <c r="O303" t="s">
        <v>570</v>
      </c>
      <c r="P303" t="s">
        <v>571</v>
      </c>
      <c r="Q303" t="s">
        <v>549</v>
      </c>
      <c r="R303" t="s">
        <v>545</v>
      </c>
      <c r="S303" t="s">
        <v>550</v>
      </c>
      <c r="T303" t="s">
        <v>150</v>
      </c>
      <c r="U303" t="s">
        <v>572</v>
      </c>
      <c r="V303" t="s">
        <v>1396</v>
      </c>
      <c r="W303" t="s">
        <v>1397</v>
      </c>
      <c r="X303" t="s">
        <v>2260</v>
      </c>
      <c r="Y303" s="33" t="str">
        <f t="shared" si="4"/>
        <v>3</v>
      </c>
      <c r="Z303" s="33" t="str">
        <f>IF(T303="","",IF(AND(T303&lt;&gt;'Tabelas auxiliares'!$B$240,T303&lt;&gt;'Tabelas auxiliares'!$B$241),"FOLHA DE PESSOAL",IF(Y303='Tabelas auxiliares'!$A$241,"CUSTEIO",IF(Y303='Tabelas auxiliares'!$A$240,"INVESTIMENTO","ERRO - VERIFICAR"))))</f>
        <v>CUSTEIO</v>
      </c>
      <c r="AA303" s="26">
        <v>32902.58</v>
      </c>
      <c r="AC303" s="26">
        <v>2649.69</v>
      </c>
      <c r="AD303">
        <v>95.9</v>
      </c>
      <c r="AE303" s="26">
        <v>30156.99</v>
      </c>
    </row>
    <row r="304" spans="1:31" x14ac:dyDescent="0.25">
      <c r="A304" t="s">
        <v>538</v>
      </c>
      <c r="B304" s="54" t="s">
        <v>235</v>
      </c>
      <c r="C304" s="54" t="s">
        <v>537</v>
      </c>
      <c r="D304" t="s">
        <v>44</v>
      </c>
      <c r="E304" t="s">
        <v>105</v>
      </c>
      <c r="F304" s="33" t="str">
        <f>IFERROR(VLOOKUP(D304,'Tabelas auxiliares'!$A$3:$B$62,2,FALSE),"")</f>
        <v>CCNH - COMPRAS COMPARTILHADAS</v>
      </c>
      <c r="G304" s="33" t="str">
        <f>IFERROR(VLOOKUP($B304,'Tabelas auxiliares'!$A$66:$C$103,2,FALSE),"")</f>
        <v>MATERIAIS DIDÁTICOS E SERVIÇOS - GRADUAÇÃO</v>
      </c>
      <c r="H304" s="33" t="str">
        <f>IFERROR(VLOOKUP($B304,'Tabelas auxiliares'!$A$66:$C$103,3,FALSE),"")</f>
        <v>SERVICO DE ENCADERNACAO / VIDRARIAS / MATERIAL DE CONSUMO / RACAO PARA ANIMAIS / REVISTAS E JORNAIS PARA USO DIDÁTICO/ REAGENTES QUIMICOS / MATERIAIS DIVERSOS DE LABORATORIO/MANUTENÇÃO DE EQUIPAMENTOS</v>
      </c>
      <c r="I304" t="s">
        <v>2261</v>
      </c>
      <c r="J304" t="s">
        <v>2262</v>
      </c>
      <c r="K304" t="s">
        <v>2263</v>
      </c>
      <c r="L304" t="s">
        <v>2264</v>
      </c>
      <c r="M304" t="s">
        <v>2265</v>
      </c>
      <c r="N304" t="s">
        <v>569</v>
      </c>
      <c r="O304" t="s">
        <v>570</v>
      </c>
      <c r="P304" t="s">
        <v>571</v>
      </c>
      <c r="Q304" t="s">
        <v>549</v>
      </c>
      <c r="R304" t="s">
        <v>545</v>
      </c>
      <c r="S304" t="s">
        <v>550</v>
      </c>
      <c r="T304" t="s">
        <v>150</v>
      </c>
      <c r="U304" t="s">
        <v>1149</v>
      </c>
      <c r="V304" t="s">
        <v>2266</v>
      </c>
      <c r="W304" t="s">
        <v>2267</v>
      </c>
      <c r="X304" t="s">
        <v>2268</v>
      </c>
      <c r="Y304" s="33" t="str">
        <f t="shared" si="4"/>
        <v>3</v>
      </c>
      <c r="Z304" s="33" t="str">
        <f>IF(T304="","",IF(AND(T304&lt;&gt;'Tabelas auxiliares'!$B$240,T304&lt;&gt;'Tabelas auxiliares'!$B$241),"FOLHA DE PESSOAL",IF(Y304='Tabelas auxiliares'!$A$241,"CUSTEIO",IF(Y304='Tabelas auxiliares'!$A$240,"INVESTIMENTO","ERRO - VERIFICAR"))))</f>
        <v>CUSTEIO</v>
      </c>
      <c r="AA304" s="26">
        <v>500</v>
      </c>
      <c r="AC304">
        <v>500</v>
      </c>
    </row>
    <row r="305" spans="1:32" x14ac:dyDescent="0.25">
      <c r="A305" t="s">
        <v>538</v>
      </c>
      <c r="B305" s="54" t="s">
        <v>235</v>
      </c>
      <c r="C305" s="54" t="s">
        <v>537</v>
      </c>
      <c r="D305" t="s">
        <v>44</v>
      </c>
      <c r="E305" t="s">
        <v>105</v>
      </c>
      <c r="F305" s="33" t="str">
        <f>IFERROR(VLOOKUP(D305,'Tabelas auxiliares'!$A$3:$B$62,2,FALSE),"")</f>
        <v>CCNH - COMPRAS COMPARTILHADAS</v>
      </c>
      <c r="G305" s="33" t="str">
        <f>IFERROR(VLOOKUP($B305,'Tabelas auxiliares'!$A$66:$C$103,2,FALSE),"")</f>
        <v>MATERIAIS DIDÁTICOS E SERVIÇOS - GRADUAÇÃO</v>
      </c>
      <c r="H305" s="33" t="str">
        <f>IFERROR(VLOOKUP($B305,'Tabelas auxiliares'!$A$66:$C$103,3,FALSE),"")</f>
        <v>SERVICO DE ENCADERNACAO / VIDRARIAS / MATERIAL DE CONSUMO / RACAO PARA ANIMAIS / REVISTAS E JORNAIS PARA USO DIDÁTICO/ REAGENTES QUIMICOS / MATERIAIS DIVERSOS DE LABORATORIO/MANUTENÇÃO DE EQUIPAMENTOS</v>
      </c>
      <c r="I305" t="s">
        <v>2269</v>
      </c>
      <c r="J305" t="s">
        <v>2270</v>
      </c>
      <c r="K305" t="s">
        <v>2271</v>
      </c>
      <c r="L305" t="s">
        <v>2272</v>
      </c>
      <c r="M305" t="s">
        <v>2273</v>
      </c>
      <c r="N305" t="s">
        <v>569</v>
      </c>
      <c r="O305" t="s">
        <v>570</v>
      </c>
      <c r="P305" t="s">
        <v>571</v>
      </c>
      <c r="Q305" t="s">
        <v>549</v>
      </c>
      <c r="R305" t="s">
        <v>545</v>
      </c>
      <c r="S305" t="s">
        <v>550</v>
      </c>
      <c r="T305" t="s">
        <v>150</v>
      </c>
      <c r="U305" t="s">
        <v>572</v>
      </c>
      <c r="V305" t="s">
        <v>2274</v>
      </c>
      <c r="W305" t="s">
        <v>2275</v>
      </c>
      <c r="X305" t="s">
        <v>2276</v>
      </c>
      <c r="Y305" s="33" t="str">
        <f t="shared" si="4"/>
        <v>3</v>
      </c>
      <c r="Z305" s="33" t="str">
        <f>IF(T305="","",IF(AND(T305&lt;&gt;'Tabelas auxiliares'!$B$240,T305&lt;&gt;'Tabelas auxiliares'!$B$241),"FOLHA DE PESSOAL",IF(Y305='Tabelas auxiliares'!$A$241,"CUSTEIO",IF(Y305='Tabelas auxiliares'!$A$240,"INVESTIMENTO","ERRO - VERIFICAR"))))</f>
        <v>CUSTEIO</v>
      </c>
      <c r="AA305" s="26">
        <v>542.16</v>
      </c>
      <c r="AC305">
        <v>542.16</v>
      </c>
    </row>
    <row r="306" spans="1:32" x14ac:dyDescent="0.25">
      <c r="A306" t="s">
        <v>538</v>
      </c>
      <c r="B306" s="54" t="s">
        <v>235</v>
      </c>
      <c r="C306" s="54" t="s">
        <v>537</v>
      </c>
      <c r="D306" t="s">
        <v>44</v>
      </c>
      <c r="E306" t="s">
        <v>105</v>
      </c>
      <c r="F306" s="33" t="str">
        <f>IFERROR(VLOOKUP(D306,'Tabelas auxiliares'!$A$3:$B$62,2,FALSE),"")</f>
        <v>CCNH - COMPRAS COMPARTILHADAS</v>
      </c>
      <c r="G306" s="33" t="str">
        <f>IFERROR(VLOOKUP($B306,'Tabelas auxiliares'!$A$66:$C$103,2,FALSE),"")</f>
        <v>MATERIAIS DIDÁTICOS E SERVIÇOS - GRADUAÇÃO</v>
      </c>
      <c r="H306" s="33" t="str">
        <f>IFERROR(VLOOKUP($B306,'Tabelas auxiliares'!$A$66:$C$103,3,FALSE),"")</f>
        <v>SERVICO DE ENCADERNACAO / VIDRARIAS / MATERIAL DE CONSUMO / RACAO PARA ANIMAIS / REVISTAS E JORNAIS PARA USO DIDÁTICO/ REAGENTES QUIMICOS / MATERIAIS DIVERSOS DE LABORATORIO/MANUTENÇÃO DE EQUIPAMENTOS</v>
      </c>
      <c r="I306" t="s">
        <v>1852</v>
      </c>
      <c r="J306" t="s">
        <v>2270</v>
      </c>
      <c r="K306" t="s">
        <v>2277</v>
      </c>
      <c r="L306" t="s">
        <v>2278</v>
      </c>
      <c r="M306" t="s">
        <v>2273</v>
      </c>
      <c r="N306" t="s">
        <v>569</v>
      </c>
      <c r="O306" t="s">
        <v>570</v>
      </c>
      <c r="P306" t="s">
        <v>571</v>
      </c>
      <c r="Q306" t="s">
        <v>549</v>
      </c>
      <c r="R306" t="s">
        <v>545</v>
      </c>
      <c r="S306" t="s">
        <v>550</v>
      </c>
      <c r="T306" t="s">
        <v>150</v>
      </c>
      <c r="U306" t="s">
        <v>572</v>
      </c>
      <c r="V306" t="s">
        <v>2266</v>
      </c>
      <c r="W306" t="s">
        <v>2267</v>
      </c>
      <c r="X306" t="s">
        <v>2279</v>
      </c>
      <c r="Y306" s="33" t="str">
        <f t="shared" si="4"/>
        <v>3</v>
      </c>
      <c r="Z306" s="33" t="str">
        <f>IF(T306="","",IF(AND(T306&lt;&gt;'Tabelas auxiliares'!$B$240,T306&lt;&gt;'Tabelas auxiliares'!$B$241),"FOLHA DE PESSOAL",IF(Y306='Tabelas auxiliares'!$A$241,"CUSTEIO",IF(Y306='Tabelas auxiliares'!$A$240,"INVESTIMENTO","ERRO - VERIFICAR"))))</f>
        <v>CUSTEIO</v>
      </c>
      <c r="AA306" s="26">
        <v>522</v>
      </c>
      <c r="AC306">
        <v>522</v>
      </c>
    </row>
    <row r="307" spans="1:32" x14ac:dyDescent="0.25">
      <c r="A307" t="s">
        <v>538</v>
      </c>
      <c r="B307" s="54" t="s">
        <v>235</v>
      </c>
      <c r="C307" s="54" t="s">
        <v>537</v>
      </c>
      <c r="D307" t="s">
        <v>44</v>
      </c>
      <c r="E307" t="s">
        <v>105</v>
      </c>
      <c r="F307" s="33" t="str">
        <f>IFERROR(VLOOKUP(D307,'Tabelas auxiliares'!$A$3:$B$62,2,FALSE),"")</f>
        <v>CCNH - COMPRAS COMPARTILHADAS</v>
      </c>
      <c r="G307" s="33" t="str">
        <f>IFERROR(VLOOKUP($B307,'Tabelas auxiliares'!$A$66:$C$103,2,FALSE),"")</f>
        <v>MATERIAIS DIDÁTICOS E SERVIÇOS - GRADUAÇÃO</v>
      </c>
      <c r="H307" s="33" t="str">
        <f>IFERROR(VLOOKUP($B307,'Tabelas auxiliares'!$A$66:$C$103,3,FALSE),"")</f>
        <v>SERVICO DE ENCADERNACAO / VIDRARIAS / MATERIAL DE CONSUMO / RACAO PARA ANIMAIS / REVISTAS E JORNAIS PARA USO DIDÁTICO/ REAGENTES QUIMICOS / MATERIAIS DIVERSOS DE LABORATORIO/MANUTENÇÃO DE EQUIPAMENTOS</v>
      </c>
      <c r="I307" t="s">
        <v>2194</v>
      </c>
      <c r="J307" t="s">
        <v>2270</v>
      </c>
      <c r="K307" t="s">
        <v>2280</v>
      </c>
      <c r="L307" t="s">
        <v>2272</v>
      </c>
      <c r="M307" t="s">
        <v>2281</v>
      </c>
      <c r="N307" t="s">
        <v>569</v>
      </c>
      <c r="O307" t="s">
        <v>570</v>
      </c>
      <c r="P307" t="s">
        <v>571</v>
      </c>
      <c r="Q307" t="s">
        <v>549</v>
      </c>
      <c r="R307" t="s">
        <v>545</v>
      </c>
      <c r="S307" t="s">
        <v>550</v>
      </c>
      <c r="T307" t="s">
        <v>150</v>
      </c>
      <c r="U307" t="s">
        <v>572</v>
      </c>
      <c r="V307" t="s">
        <v>2266</v>
      </c>
      <c r="W307" t="s">
        <v>2267</v>
      </c>
      <c r="X307" t="s">
        <v>2282</v>
      </c>
      <c r="Y307" s="33" t="str">
        <f t="shared" si="4"/>
        <v>3</v>
      </c>
      <c r="Z307" s="33" t="str">
        <f>IF(T307="","",IF(AND(T307&lt;&gt;'Tabelas auxiliares'!$B$240,T307&lt;&gt;'Tabelas auxiliares'!$B$241),"FOLHA DE PESSOAL",IF(Y307='Tabelas auxiliares'!$A$241,"CUSTEIO",IF(Y307='Tabelas auxiliares'!$A$240,"INVESTIMENTO","ERRO - VERIFICAR"))))</f>
        <v>CUSTEIO</v>
      </c>
      <c r="AA307" s="26">
        <v>165</v>
      </c>
      <c r="AC307" s="26"/>
      <c r="AE307">
        <v>165</v>
      </c>
    </row>
    <row r="308" spans="1:32" x14ac:dyDescent="0.25">
      <c r="A308" t="s">
        <v>538</v>
      </c>
      <c r="B308" s="54" t="s">
        <v>235</v>
      </c>
      <c r="C308" s="54" t="s">
        <v>537</v>
      </c>
      <c r="D308" t="s">
        <v>44</v>
      </c>
      <c r="E308" t="s">
        <v>105</v>
      </c>
      <c r="F308" s="33" t="str">
        <f>IFERROR(VLOOKUP(D308,'Tabelas auxiliares'!$A$3:$B$62,2,FALSE),"")</f>
        <v>CCNH - COMPRAS COMPARTILHADAS</v>
      </c>
      <c r="G308" s="33" t="str">
        <f>IFERROR(VLOOKUP($B308,'Tabelas auxiliares'!$A$66:$C$103,2,FALSE),"")</f>
        <v>MATERIAIS DIDÁTICOS E SERVIÇOS - GRADUAÇÃO</v>
      </c>
      <c r="H308" s="33" t="str">
        <f>IFERROR(VLOOKUP($B308,'Tabelas auxiliares'!$A$66:$C$103,3,FALSE),"")</f>
        <v>SERVICO DE ENCADERNACAO / VIDRARIAS / MATERIAL DE CONSUMO / RACAO PARA ANIMAIS / REVISTAS E JORNAIS PARA USO DIDÁTICO/ REAGENTES QUIMICOS / MATERIAIS DIVERSOS DE LABORATORIO/MANUTENÇÃO DE EQUIPAMENTOS</v>
      </c>
      <c r="I308" t="s">
        <v>2194</v>
      </c>
      <c r="J308" t="s">
        <v>2270</v>
      </c>
      <c r="K308" t="s">
        <v>2283</v>
      </c>
      <c r="L308" t="s">
        <v>2272</v>
      </c>
      <c r="M308" t="s">
        <v>2284</v>
      </c>
      <c r="N308" t="s">
        <v>569</v>
      </c>
      <c r="O308" t="s">
        <v>570</v>
      </c>
      <c r="P308" t="s">
        <v>571</v>
      </c>
      <c r="Q308" t="s">
        <v>549</v>
      </c>
      <c r="R308" t="s">
        <v>545</v>
      </c>
      <c r="S308" t="s">
        <v>550</v>
      </c>
      <c r="T308" t="s">
        <v>150</v>
      </c>
      <c r="U308" t="s">
        <v>572</v>
      </c>
      <c r="V308" t="s">
        <v>2266</v>
      </c>
      <c r="W308" t="s">
        <v>2267</v>
      </c>
      <c r="X308" t="s">
        <v>2285</v>
      </c>
      <c r="Y308" s="33" t="str">
        <f t="shared" si="4"/>
        <v>3</v>
      </c>
      <c r="Z308" s="33" t="str">
        <f>IF(T308="","",IF(AND(T308&lt;&gt;'Tabelas auxiliares'!$B$240,T308&lt;&gt;'Tabelas auxiliares'!$B$241),"FOLHA DE PESSOAL",IF(Y308='Tabelas auxiliares'!$A$241,"CUSTEIO",IF(Y308='Tabelas auxiliares'!$A$240,"INVESTIMENTO","ERRO - VERIFICAR"))))</f>
        <v>CUSTEIO</v>
      </c>
      <c r="AA308" s="26">
        <v>3395.82</v>
      </c>
      <c r="AC308">
        <v>3395.82</v>
      </c>
      <c r="AE308" s="26"/>
    </row>
    <row r="309" spans="1:32" x14ac:dyDescent="0.25">
      <c r="A309" t="s">
        <v>538</v>
      </c>
      <c r="B309" s="54" t="s">
        <v>235</v>
      </c>
      <c r="C309" s="54" t="s">
        <v>537</v>
      </c>
      <c r="D309" t="s">
        <v>44</v>
      </c>
      <c r="E309" t="s">
        <v>105</v>
      </c>
      <c r="F309" s="33" t="str">
        <f>IFERROR(VLOOKUP(D309,'Tabelas auxiliares'!$A$3:$B$62,2,FALSE),"")</f>
        <v>CCNH - COMPRAS COMPARTILHADAS</v>
      </c>
      <c r="G309" s="33" t="str">
        <f>IFERROR(VLOOKUP($B309,'Tabelas auxiliares'!$A$66:$C$103,2,FALSE),"")</f>
        <v>MATERIAIS DIDÁTICOS E SERVIÇOS - GRADUAÇÃO</v>
      </c>
      <c r="H309" s="33" t="str">
        <f>IFERROR(VLOOKUP($B309,'Tabelas auxiliares'!$A$66:$C$103,3,FALSE),"")</f>
        <v>SERVICO DE ENCADERNACAO / VIDRARIAS / MATERIAL DE CONSUMO / RACAO PARA ANIMAIS / REVISTAS E JORNAIS PARA USO DIDÁTICO/ REAGENTES QUIMICOS / MATERIAIS DIVERSOS DE LABORATORIO/MANUTENÇÃO DE EQUIPAMENTOS</v>
      </c>
      <c r="I309" t="s">
        <v>2194</v>
      </c>
      <c r="J309" t="s">
        <v>2270</v>
      </c>
      <c r="K309" t="s">
        <v>2286</v>
      </c>
      <c r="L309" t="s">
        <v>2272</v>
      </c>
      <c r="M309" t="s">
        <v>2245</v>
      </c>
      <c r="N309" t="s">
        <v>569</v>
      </c>
      <c r="O309" t="s">
        <v>570</v>
      </c>
      <c r="P309" t="s">
        <v>571</v>
      </c>
      <c r="Q309" t="s">
        <v>549</v>
      </c>
      <c r="R309" t="s">
        <v>545</v>
      </c>
      <c r="S309" t="s">
        <v>550</v>
      </c>
      <c r="T309" t="s">
        <v>150</v>
      </c>
      <c r="U309" t="s">
        <v>572</v>
      </c>
      <c r="V309" t="s">
        <v>2274</v>
      </c>
      <c r="W309" t="s">
        <v>2275</v>
      </c>
      <c r="X309" t="s">
        <v>2287</v>
      </c>
      <c r="Y309" s="33" t="str">
        <f t="shared" si="4"/>
        <v>3</v>
      </c>
      <c r="Z309" s="33" t="str">
        <f>IF(T309="","",IF(AND(T309&lt;&gt;'Tabelas auxiliares'!$B$240,T309&lt;&gt;'Tabelas auxiliares'!$B$241),"FOLHA DE PESSOAL",IF(Y309='Tabelas auxiliares'!$A$241,"CUSTEIO",IF(Y309='Tabelas auxiliares'!$A$240,"INVESTIMENTO","ERRO - VERIFICAR"))))</f>
        <v>CUSTEIO</v>
      </c>
      <c r="AA309" s="26">
        <v>3720</v>
      </c>
      <c r="AC309" s="26">
        <v>930</v>
      </c>
      <c r="AE309">
        <v>2790</v>
      </c>
    </row>
    <row r="310" spans="1:32" x14ac:dyDescent="0.25">
      <c r="A310" t="s">
        <v>538</v>
      </c>
      <c r="B310" s="54" t="s">
        <v>235</v>
      </c>
      <c r="C310" s="54" t="s">
        <v>537</v>
      </c>
      <c r="D310" t="s">
        <v>44</v>
      </c>
      <c r="E310" t="s">
        <v>105</v>
      </c>
      <c r="F310" s="33" t="str">
        <f>IFERROR(VLOOKUP(D310,'Tabelas auxiliares'!$A$3:$B$62,2,FALSE),"")</f>
        <v>CCNH - COMPRAS COMPARTILHADAS</v>
      </c>
      <c r="G310" s="33" t="str">
        <f>IFERROR(VLOOKUP($B310,'Tabelas auxiliares'!$A$66:$C$103,2,FALSE),"")</f>
        <v>MATERIAIS DIDÁTICOS E SERVIÇOS - GRADUAÇÃO</v>
      </c>
      <c r="H310" s="33" t="str">
        <f>IFERROR(VLOOKUP($B310,'Tabelas auxiliares'!$A$66:$C$103,3,FALSE),"")</f>
        <v>SERVICO DE ENCADERNACAO / VIDRARIAS / MATERIAL DE CONSUMO / RACAO PARA ANIMAIS / REVISTAS E JORNAIS PARA USO DIDÁTICO/ REAGENTES QUIMICOS / MATERIAIS DIVERSOS DE LABORATORIO/MANUTENÇÃO DE EQUIPAMENTOS</v>
      </c>
      <c r="I310" t="s">
        <v>2194</v>
      </c>
      <c r="J310" t="s">
        <v>2270</v>
      </c>
      <c r="K310" t="s">
        <v>2288</v>
      </c>
      <c r="L310" t="s">
        <v>2272</v>
      </c>
      <c r="M310" t="s">
        <v>2200</v>
      </c>
      <c r="N310" t="s">
        <v>569</v>
      </c>
      <c r="O310" t="s">
        <v>570</v>
      </c>
      <c r="P310" t="s">
        <v>571</v>
      </c>
      <c r="Q310" t="s">
        <v>549</v>
      </c>
      <c r="R310" t="s">
        <v>545</v>
      </c>
      <c r="S310" t="s">
        <v>550</v>
      </c>
      <c r="T310" t="s">
        <v>150</v>
      </c>
      <c r="U310" t="s">
        <v>572</v>
      </c>
      <c r="V310" t="s">
        <v>2266</v>
      </c>
      <c r="W310" t="s">
        <v>2267</v>
      </c>
      <c r="X310" t="s">
        <v>2289</v>
      </c>
      <c r="Y310" s="33" t="str">
        <f t="shared" si="4"/>
        <v>3</v>
      </c>
      <c r="Z310" s="33" t="str">
        <f>IF(T310="","",IF(AND(T310&lt;&gt;'Tabelas auxiliares'!$B$240,T310&lt;&gt;'Tabelas auxiliares'!$B$241),"FOLHA DE PESSOAL",IF(Y310='Tabelas auxiliares'!$A$241,"CUSTEIO",IF(Y310='Tabelas auxiliares'!$A$240,"INVESTIMENTO","ERRO - VERIFICAR"))))</f>
        <v>CUSTEIO</v>
      </c>
      <c r="AA310" s="26">
        <v>937.28</v>
      </c>
      <c r="AC310" s="26">
        <v>87</v>
      </c>
      <c r="AE310" s="26">
        <v>850.28</v>
      </c>
    </row>
    <row r="311" spans="1:32" x14ac:dyDescent="0.25">
      <c r="A311" t="s">
        <v>538</v>
      </c>
      <c r="B311" s="54" t="s">
        <v>235</v>
      </c>
      <c r="C311" s="54" t="s">
        <v>537</v>
      </c>
      <c r="D311" t="s">
        <v>44</v>
      </c>
      <c r="E311" t="s">
        <v>105</v>
      </c>
      <c r="F311" s="33" t="str">
        <f>IFERROR(VLOOKUP(D311,'Tabelas auxiliares'!$A$3:$B$62,2,FALSE),"")</f>
        <v>CCNH - COMPRAS COMPARTILHADAS</v>
      </c>
      <c r="G311" s="33" t="str">
        <f>IFERROR(VLOOKUP($B311,'Tabelas auxiliares'!$A$66:$C$103,2,FALSE),"")</f>
        <v>MATERIAIS DIDÁTICOS E SERVIÇOS - GRADUAÇÃO</v>
      </c>
      <c r="H311" s="33" t="str">
        <f>IFERROR(VLOOKUP($B311,'Tabelas auxiliares'!$A$66:$C$103,3,FALSE),"")</f>
        <v>SERVICO DE ENCADERNACAO / VIDRARIAS / MATERIAL DE CONSUMO / RACAO PARA ANIMAIS / REVISTAS E JORNAIS PARA USO DIDÁTICO/ REAGENTES QUIMICOS / MATERIAIS DIVERSOS DE LABORATORIO/MANUTENÇÃO DE EQUIPAMENTOS</v>
      </c>
      <c r="I311" t="s">
        <v>2194</v>
      </c>
      <c r="J311" t="s">
        <v>2270</v>
      </c>
      <c r="K311" t="s">
        <v>2290</v>
      </c>
      <c r="L311" t="s">
        <v>2272</v>
      </c>
      <c r="M311" t="s">
        <v>2291</v>
      </c>
      <c r="N311" t="s">
        <v>569</v>
      </c>
      <c r="O311" t="s">
        <v>570</v>
      </c>
      <c r="P311" t="s">
        <v>571</v>
      </c>
      <c r="Q311" t="s">
        <v>549</v>
      </c>
      <c r="R311" t="s">
        <v>545</v>
      </c>
      <c r="S311" t="s">
        <v>550</v>
      </c>
      <c r="T311" t="s">
        <v>150</v>
      </c>
      <c r="U311" t="s">
        <v>572</v>
      </c>
      <c r="V311" t="s">
        <v>2274</v>
      </c>
      <c r="W311" t="s">
        <v>2275</v>
      </c>
      <c r="X311" t="s">
        <v>2292</v>
      </c>
      <c r="Y311" s="33" t="str">
        <f t="shared" si="4"/>
        <v>3</v>
      </c>
      <c r="Z311" s="33" t="str">
        <f>IF(T311="","",IF(AND(T311&lt;&gt;'Tabelas auxiliares'!$B$240,T311&lt;&gt;'Tabelas auxiliares'!$B$241),"FOLHA DE PESSOAL",IF(Y311='Tabelas auxiliares'!$A$241,"CUSTEIO",IF(Y311='Tabelas auxiliares'!$A$240,"INVESTIMENTO","ERRO - VERIFICAR"))))</f>
        <v>CUSTEIO</v>
      </c>
      <c r="AA311" s="26">
        <v>38.369999999999997</v>
      </c>
      <c r="AD311">
        <v>2.2400000000000002</v>
      </c>
      <c r="AE311" s="26">
        <v>36.130000000000003</v>
      </c>
    </row>
    <row r="312" spans="1:32" x14ac:dyDescent="0.25">
      <c r="A312" t="s">
        <v>538</v>
      </c>
      <c r="B312" s="54" t="s">
        <v>235</v>
      </c>
      <c r="C312" s="54" t="s">
        <v>537</v>
      </c>
      <c r="D312" t="s">
        <v>44</v>
      </c>
      <c r="E312" t="s">
        <v>105</v>
      </c>
      <c r="F312" s="33" t="str">
        <f>IFERROR(VLOOKUP(D312,'Tabelas auxiliares'!$A$3:$B$62,2,FALSE),"")</f>
        <v>CCNH - COMPRAS COMPARTILHADAS</v>
      </c>
      <c r="G312" s="33" t="str">
        <f>IFERROR(VLOOKUP($B312,'Tabelas auxiliares'!$A$66:$C$103,2,FALSE),"")</f>
        <v>MATERIAIS DIDÁTICOS E SERVIÇOS - GRADUAÇÃO</v>
      </c>
      <c r="H312" s="33" t="str">
        <f>IFERROR(VLOOKUP($B312,'Tabelas auxiliares'!$A$66:$C$103,3,FALSE),"")</f>
        <v>SERVICO DE ENCADERNACAO / VIDRARIAS / MATERIAL DE CONSUMO / RACAO PARA ANIMAIS / REVISTAS E JORNAIS PARA USO DIDÁTICO/ REAGENTES QUIMICOS / MATERIAIS DIVERSOS DE LABORATORIO/MANUTENÇÃO DE EQUIPAMENTOS</v>
      </c>
      <c r="I312" t="s">
        <v>2194</v>
      </c>
      <c r="J312" t="s">
        <v>2270</v>
      </c>
      <c r="K312" t="s">
        <v>2293</v>
      </c>
      <c r="L312" t="s">
        <v>2272</v>
      </c>
      <c r="M312" t="s">
        <v>2294</v>
      </c>
      <c r="N312" t="s">
        <v>569</v>
      </c>
      <c r="O312" t="s">
        <v>570</v>
      </c>
      <c r="P312" t="s">
        <v>571</v>
      </c>
      <c r="Q312" t="s">
        <v>549</v>
      </c>
      <c r="R312" t="s">
        <v>545</v>
      </c>
      <c r="S312" t="s">
        <v>550</v>
      </c>
      <c r="T312" t="s">
        <v>150</v>
      </c>
      <c r="U312" t="s">
        <v>572</v>
      </c>
      <c r="V312" t="s">
        <v>2274</v>
      </c>
      <c r="W312" t="s">
        <v>2275</v>
      </c>
      <c r="X312" t="s">
        <v>2295</v>
      </c>
      <c r="Y312" s="33" t="str">
        <f t="shared" si="4"/>
        <v>3</v>
      </c>
      <c r="Z312" s="33" t="str">
        <f>IF(T312="","",IF(AND(T312&lt;&gt;'Tabelas auxiliares'!$B$240,T312&lt;&gt;'Tabelas auxiliares'!$B$241),"FOLHA DE PESSOAL",IF(Y312='Tabelas auxiliares'!$A$241,"CUSTEIO",IF(Y312='Tabelas auxiliares'!$A$240,"INVESTIMENTO","ERRO - VERIFICAR"))))</f>
        <v>CUSTEIO</v>
      </c>
      <c r="AA312" s="26">
        <v>1200</v>
      </c>
      <c r="AC312">
        <v>1200</v>
      </c>
    </row>
    <row r="313" spans="1:32" x14ac:dyDescent="0.25">
      <c r="A313" t="s">
        <v>538</v>
      </c>
      <c r="B313" s="54" t="s">
        <v>235</v>
      </c>
      <c r="C313" s="54" t="s">
        <v>537</v>
      </c>
      <c r="D313" t="s">
        <v>44</v>
      </c>
      <c r="E313" t="s">
        <v>105</v>
      </c>
      <c r="F313" s="33" t="str">
        <f>IFERROR(VLOOKUP(D313,'Tabelas auxiliares'!$A$3:$B$62,2,FALSE),"")</f>
        <v>CCNH - COMPRAS COMPARTILHADAS</v>
      </c>
      <c r="G313" s="33" t="str">
        <f>IFERROR(VLOOKUP($B313,'Tabelas auxiliares'!$A$66:$C$103,2,FALSE),"")</f>
        <v>MATERIAIS DIDÁTICOS E SERVIÇOS - GRADUAÇÃO</v>
      </c>
      <c r="H313" s="33" t="str">
        <f>IFERROR(VLOOKUP($B313,'Tabelas auxiliares'!$A$66:$C$103,3,FALSE),"")</f>
        <v>SERVICO DE ENCADERNACAO / VIDRARIAS / MATERIAL DE CONSUMO / RACAO PARA ANIMAIS / REVISTAS E JORNAIS PARA USO DIDÁTICO/ REAGENTES QUIMICOS / MATERIAIS DIVERSOS DE LABORATORIO/MANUTENÇÃO DE EQUIPAMENTOS</v>
      </c>
      <c r="I313" t="s">
        <v>2194</v>
      </c>
      <c r="J313" t="s">
        <v>2270</v>
      </c>
      <c r="K313" t="s">
        <v>2296</v>
      </c>
      <c r="L313" t="s">
        <v>2272</v>
      </c>
      <c r="M313" t="s">
        <v>2297</v>
      </c>
      <c r="N313" t="s">
        <v>569</v>
      </c>
      <c r="O313" t="s">
        <v>570</v>
      </c>
      <c r="P313" t="s">
        <v>571</v>
      </c>
      <c r="Q313" t="s">
        <v>549</v>
      </c>
      <c r="R313" t="s">
        <v>545</v>
      </c>
      <c r="S313" t="s">
        <v>550</v>
      </c>
      <c r="T313" t="s">
        <v>150</v>
      </c>
      <c r="U313" t="s">
        <v>572</v>
      </c>
      <c r="V313" t="s">
        <v>2266</v>
      </c>
      <c r="W313" t="s">
        <v>2267</v>
      </c>
      <c r="X313" t="s">
        <v>2298</v>
      </c>
      <c r="Y313" s="33" t="str">
        <f t="shared" si="4"/>
        <v>3</v>
      </c>
      <c r="Z313" s="33" t="str">
        <f>IF(T313="","",IF(AND(T313&lt;&gt;'Tabelas auxiliares'!$B$240,T313&lt;&gt;'Tabelas auxiliares'!$B$241),"FOLHA DE PESSOAL",IF(Y313='Tabelas auxiliares'!$A$241,"CUSTEIO",IF(Y313='Tabelas auxiliares'!$A$240,"INVESTIMENTO","ERRO - VERIFICAR"))))</f>
        <v>CUSTEIO</v>
      </c>
      <c r="AA313" s="26">
        <v>53.83</v>
      </c>
      <c r="AE313">
        <v>53.83</v>
      </c>
    </row>
    <row r="314" spans="1:32" x14ac:dyDescent="0.25">
      <c r="A314" t="s">
        <v>538</v>
      </c>
      <c r="B314" s="54" t="s">
        <v>235</v>
      </c>
      <c r="C314" s="54" t="s">
        <v>537</v>
      </c>
      <c r="D314" t="s">
        <v>44</v>
      </c>
      <c r="E314" t="s">
        <v>105</v>
      </c>
      <c r="F314" s="33" t="str">
        <f>IFERROR(VLOOKUP(D314,'Tabelas auxiliares'!$A$3:$B$62,2,FALSE),"")</f>
        <v>CCNH - COMPRAS COMPARTILHADAS</v>
      </c>
      <c r="G314" s="33" t="str">
        <f>IFERROR(VLOOKUP($B314,'Tabelas auxiliares'!$A$66:$C$103,2,FALSE),"")</f>
        <v>MATERIAIS DIDÁTICOS E SERVIÇOS - GRADUAÇÃO</v>
      </c>
      <c r="H314" s="33" t="str">
        <f>IFERROR(VLOOKUP($B314,'Tabelas auxiliares'!$A$66:$C$103,3,FALSE),"")</f>
        <v>SERVICO DE ENCADERNACAO / VIDRARIAS / MATERIAL DE CONSUMO / RACAO PARA ANIMAIS / REVISTAS E JORNAIS PARA USO DIDÁTICO/ REAGENTES QUIMICOS / MATERIAIS DIVERSOS DE LABORATORIO/MANUTENÇÃO DE EQUIPAMENTOS</v>
      </c>
      <c r="I314" t="s">
        <v>2194</v>
      </c>
      <c r="J314" t="s">
        <v>2270</v>
      </c>
      <c r="K314" t="s">
        <v>2299</v>
      </c>
      <c r="L314" t="s">
        <v>2272</v>
      </c>
      <c r="M314" t="s">
        <v>2300</v>
      </c>
      <c r="N314" t="s">
        <v>569</v>
      </c>
      <c r="O314" t="s">
        <v>570</v>
      </c>
      <c r="P314" t="s">
        <v>571</v>
      </c>
      <c r="Q314" t="s">
        <v>549</v>
      </c>
      <c r="R314" t="s">
        <v>545</v>
      </c>
      <c r="S314" t="s">
        <v>550</v>
      </c>
      <c r="T314" t="s">
        <v>150</v>
      </c>
      <c r="U314" t="s">
        <v>572</v>
      </c>
      <c r="V314" t="s">
        <v>2266</v>
      </c>
      <c r="W314" t="s">
        <v>2267</v>
      </c>
      <c r="X314" t="s">
        <v>2301</v>
      </c>
      <c r="Y314" s="33" t="str">
        <f t="shared" si="4"/>
        <v>3</v>
      </c>
      <c r="Z314" s="33" t="str">
        <f>IF(T314="","",IF(AND(T314&lt;&gt;'Tabelas auxiliares'!$B$240,T314&lt;&gt;'Tabelas auxiliares'!$B$241),"FOLHA DE PESSOAL",IF(Y314='Tabelas auxiliares'!$A$241,"CUSTEIO",IF(Y314='Tabelas auxiliares'!$A$240,"INVESTIMENTO","ERRO - VERIFICAR"))))</f>
        <v>CUSTEIO</v>
      </c>
      <c r="AA314" s="26">
        <v>3470</v>
      </c>
      <c r="AC314">
        <v>3470</v>
      </c>
    </row>
    <row r="315" spans="1:32" x14ac:dyDescent="0.25">
      <c r="A315" t="s">
        <v>538</v>
      </c>
      <c r="B315" s="54" t="s">
        <v>235</v>
      </c>
      <c r="C315" s="54" t="s">
        <v>537</v>
      </c>
      <c r="D315" t="s">
        <v>44</v>
      </c>
      <c r="E315" t="s">
        <v>105</v>
      </c>
      <c r="F315" s="33" t="str">
        <f>IFERROR(VLOOKUP(D315,'Tabelas auxiliares'!$A$3:$B$62,2,FALSE),"")</f>
        <v>CCNH - COMPRAS COMPARTILHADAS</v>
      </c>
      <c r="G315" s="33" t="str">
        <f>IFERROR(VLOOKUP($B315,'Tabelas auxiliares'!$A$66:$C$103,2,FALSE),"")</f>
        <v>MATERIAIS DIDÁTICOS E SERVIÇOS - GRADUAÇÃO</v>
      </c>
      <c r="H315" s="33" t="str">
        <f>IFERROR(VLOOKUP($B315,'Tabelas auxiliares'!$A$66:$C$103,3,FALSE),"")</f>
        <v>SERVICO DE ENCADERNACAO / VIDRARIAS / MATERIAL DE CONSUMO / RACAO PARA ANIMAIS / REVISTAS E JORNAIS PARA USO DIDÁTICO/ REAGENTES QUIMICOS / MATERIAIS DIVERSOS DE LABORATORIO/MANUTENÇÃO DE EQUIPAMENTOS</v>
      </c>
      <c r="I315" t="s">
        <v>2194</v>
      </c>
      <c r="J315" t="s">
        <v>2270</v>
      </c>
      <c r="K315" t="s">
        <v>2302</v>
      </c>
      <c r="L315" t="s">
        <v>2272</v>
      </c>
      <c r="M315" t="s">
        <v>2303</v>
      </c>
      <c r="N315" t="s">
        <v>569</v>
      </c>
      <c r="O315" t="s">
        <v>570</v>
      </c>
      <c r="P315" t="s">
        <v>571</v>
      </c>
      <c r="Q315" t="s">
        <v>549</v>
      </c>
      <c r="R315" t="s">
        <v>545</v>
      </c>
      <c r="S315" t="s">
        <v>550</v>
      </c>
      <c r="T315" t="s">
        <v>150</v>
      </c>
      <c r="U315" t="s">
        <v>572</v>
      </c>
      <c r="V315" t="s">
        <v>2266</v>
      </c>
      <c r="W315" t="s">
        <v>2267</v>
      </c>
      <c r="X315" t="s">
        <v>2304</v>
      </c>
      <c r="Y315" s="33" t="str">
        <f t="shared" si="4"/>
        <v>3</v>
      </c>
      <c r="Z315" s="33" t="str">
        <f>IF(T315="","",IF(AND(T315&lt;&gt;'Tabelas auxiliares'!$B$240,T315&lt;&gt;'Tabelas auxiliares'!$B$241),"FOLHA DE PESSOAL",IF(Y315='Tabelas auxiliares'!$A$241,"CUSTEIO",IF(Y315='Tabelas auxiliares'!$A$240,"INVESTIMENTO","ERRO - VERIFICAR"))))</f>
        <v>CUSTEIO</v>
      </c>
      <c r="AA315" s="26">
        <v>4369.29</v>
      </c>
      <c r="AC315">
        <v>4369.29</v>
      </c>
    </row>
    <row r="316" spans="1:32" x14ac:dyDescent="0.25">
      <c r="A316" t="s">
        <v>538</v>
      </c>
      <c r="B316" s="54" t="s">
        <v>235</v>
      </c>
      <c r="C316" s="54" t="s">
        <v>537</v>
      </c>
      <c r="D316" t="s">
        <v>171</v>
      </c>
      <c r="E316" t="s">
        <v>105</v>
      </c>
      <c r="F316" s="33" t="str">
        <f>IFERROR(VLOOKUP(D316,'Tabelas auxiliares'!$A$3:$B$62,2,FALSE),"")</f>
        <v>CCNH - TRI</v>
      </c>
      <c r="G316" s="33" t="str">
        <f>IFERROR(VLOOKUP($B316,'Tabelas auxiliares'!$A$66:$C$103,2,FALSE),"")</f>
        <v>MATERIAIS DIDÁTICOS E SERVIÇOS - GRADUAÇÃO</v>
      </c>
      <c r="H316" s="33" t="str">
        <f>IFERROR(VLOOKUP($B316,'Tabelas auxiliares'!$A$66:$C$103,3,FALSE),"")</f>
        <v>SERVICO DE ENCADERNACAO / VIDRARIAS / MATERIAL DE CONSUMO / RACAO PARA ANIMAIS / REVISTAS E JORNAIS PARA USO DIDÁTICO/ REAGENTES QUIMICOS / MATERIAIS DIVERSOS DE LABORATORIO/MANUTENÇÃO DE EQUIPAMENTOS</v>
      </c>
      <c r="I316" t="s">
        <v>2305</v>
      </c>
      <c r="J316" t="s">
        <v>2262</v>
      </c>
      <c r="K316" t="s">
        <v>2306</v>
      </c>
      <c r="L316" t="s">
        <v>2307</v>
      </c>
      <c r="M316" t="s">
        <v>2303</v>
      </c>
      <c r="N316" t="s">
        <v>569</v>
      </c>
      <c r="O316" t="s">
        <v>570</v>
      </c>
      <c r="P316" t="s">
        <v>571</v>
      </c>
      <c r="Q316" t="s">
        <v>549</v>
      </c>
      <c r="R316" t="s">
        <v>545</v>
      </c>
      <c r="S316" t="s">
        <v>581</v>
      </c>
      <c r="T316" t="s">
        <v>150</v>
      </c>
      <c r="U316" t="s">
        <v>1149</v>
      </c>
      <c r="V316" t="s">
        <v>2266</v>
      </c>
      <c r="W316" t="s">
        <v>2267</v>
      </c>
      <c r="X316" t="s">
        <v>2308</v>
      </c>
      <c r="Y316" s="33" t="str">
        <f t="shared" si="4"/>
        <v>3</v>
      </c>
      <c r="Z316" s="33" t="str">
        <f>IF(T316="","",IF(AND(T316&lt;&gt;'Tabelas auxiliares'!$B$240,T316&lt;&gt;'Tabelas auxiliares'!$B$241),"FOLHA DE PESSOAL",IF(Y316='Tabelas auxiliares'!$A$241,"CUSTEIO",IF(Y316='Tabelas auxiliares'!$A$240,"INVESTIMENTO","ERRO - VERIFICAR"))))</f>
        <v>CUSTEIO</v>
      </c>
      <c r="AA316" s="26">
        <v>92.36</v>
      </c>
      <c r="AC316" s="26">
        <v>92.36</v>
      </c>
      <c r="AE316" s="26"/>
    </row>
    <row r="317" spans="1:32" x14ac:dyDescent="0.25">
      <c r="A317" t="s">
        <v>538</v>
      </c>
      <c r="B317" s="54" t="s">
        <v>235</v>
      </c>
      <c r="C317" s="54" t="s">
        <v>537</v>
      </c>
      <c r="D317" t="s">
        <v>46</v>
      </c>
      <c r="E317" t="s">
        <v>105</v>
      </c>
      <c r="F317" s="33" t="str">
        <f>IFERROR(VLOOKUP(D317,'Tabelas auxiliares'!$A$3:$B$62,2,FALSE),"")</f>
        <v>PROGRAD - PRÓ-REITORIA DE GRADUAÇÃO</v>
      </c>
      <c r="G317" s="33" t="str">
        <f>IFERROR(VLOOKUP($B317,'Tabelas auxiliares'!$A$66:$C$103,2,FALSE),"")</f>
        <v>MATERIAIS DIDÁTICOS E SERVIÇOS - GRADUAÇÃO</v>
      </c>
      <c r="H317" s="33" t="str">
        <f>IFERROR(VLOOKUP($B317,'Tabelas auxiliares'!$A$66:$C$103,3,FALSE),"")</f>
        <v>SERVICO DE ENCADERNACAO / VIDRARIAS / MATERIAL DE CONSUMO / RACAO PARA ANIMAIS / REVISTAS E JORNAIS PARA USO DIDÁTICO/ REAGENTES QUIMICOS / MATERIAIS DIVERSOS DE LABORATORIO/MANUTENÇÃO DE EQUIPAMENTOS</v>
      </c>
      <c r="I317" t="s">
        <v>2309</v>
      </c>
      <c r="J317" t="s">
        <v>1957</v>
      </c>
      <c r="K317" t="s">
        <v>2310</v>
      </c>
      <c r="L317" t="s">
        <v>1959</v>
      </c>
      <c r="M317" t="s">
        <v>1960</v>
      </c>
      <c r="N317" t="s">
        <v>569</v>
      </c>
      <c r="O317" t="s">
        <v>570</v>
      </c>
      <c r="P317" t="s">
        <v>571</v>
      </c>
      <c r="Q317" t="s">
        <v>549</v>
      </c>
      <c r="R317" t="s">
        <v>545</v>
      </c>
      <c r="S317" t="s">
        <v>550</v>
      </c>
      <c r="T317" t="s">
        <v>150</v>
      </c>
      <c r="U317" t="s">
        <v>572</v>
      </c>
      <c r="V317" t="s">
        <v>2311</v>
      </c>
      <c r="W317" t="s">
        <v>2312</v>
      </c>
      <c r="X317" t="s">
        <v>2313</v>
      </c>
      <c r="Y317" s="33" t="str">
        <f t="shared" si="4"/>
        <v>3</v>
      </c>
      <c r="Z317" s="33" t="str">
        <f>IF(T317="","",IF(AND(T317&lt;&gt;'Tabelas auxiliares'!$B$240,T317&lt;&gt;'Tabelas auxiliares'!$B$241),"FOLHA DE PESSOAL",IF(Y317='Tabelas auxiliares'!$A$241,"CUSTEIO",IF(Y317='Tabelas auxiliares'!$A$240,"INVESTIMENTO","ERRO - VERIFICAR"))))</f>
        <v>CUSTEIO</v>
      </c>
      <c r="AA317" s="26">
        <v>5800</v>
      </c>
      <c r="AC317" s="26"/>
      <c r="AE317">
        <v>5800</v>
      </c>
    </row>
    <row r="318" spans="1:32" x14ac:dyDescent="0.25">
      <c r="A318" t="s">
        <v>538</v>
      </c>
      <c r="B318" s="54" t="s">
        <v>235</v>
      </c>
      <c r="C318" s="54" t="s">
        <v>537</v>
      </c>
      <c r="D318" t="s">
        <v>46</v>
      </c>
      <c r="E318" t="s">
        <v>105</v>
      </c>
      <c r="F318" s="33" t="str">
        <f>IFERROR(VLOOKUP(D318,'Tabelas auxiliares'!$A$3:$B$62,2,FALSE),"")</f>
        <v>PROGRAD - PRÓ-REITORIA DE GRADUAÇÃO</v>
      </c>
      <c r="G318" s="33" t="str">
        <f>IFERROR(VLOOKUP($B318,'Tabelas auxiliares'!$A$66:$C$103,2,FALSE),"")</f>
        <v>MATERIAIS DIDÁTICOS E SERVIÇOS - GRADUAÇÃO</v>
      </c>
      <c r="H318" s="33" t="str">
        <f>IFERROR(VLOOKUP($B318,'Tabelas auxiliares'!$A$66:$C$103,3,FALSE),"")</f>
        <v>SERVICO DE ENCADERNACAO / VIDRARIAS / MATERIAL DE CONSUMO / RACAO PARA ANIMAIS / REVISTAS E JORNAIS PARA USO DIDÁTICO/ REAGENTES QUIMICOS / MATERIAIS DIVERSOS DE LABORATORIO/MANUTENÇÃO DE EQUIPAMENTOS</v>
      </c>
      <c r="I318" t="s">
        <v>1194</v>
      </c>
      <c r="J318" t="s">
        <v>2314</v>
      </c>
      <c r="K318" t="s">
        <v>2315</v>
      </c>
      <c r="L318" t="s">
        <v>2316</v>
      </c>
      <c r="M318" t="s">
        <v>2317</v>
      </c>
      <c r="N318" t="s">
        <v>569</v>
      </c>
      <c r="O318" t="s">
        <v>570</v>
      </c>
      <c r="P318" t="s">
        <v>571</v>
      </c>
      <c r="Q318" t="s">
        <v>549</v>
      </c>
      <c r="R318" t="s">
        <v>545</v>
      </c>
      <c r="S318" t="s">
        <v>581</v>
      </c>
      <c r="T318" t="s">
        <v>150</v>
      </c>
      <c r="U318" t="s">
        <v>572</v>
      </c>
      <c r="V318" t="s">
        <v>942</v>
      </c>
      <c r="W318" t="s">
        <v>943</v>
      </c>
      <c r="X318" t="s">
        <v>2318</v>
      </c>
      <c r="Y318" s="33" t="str">
        <f t="shared" si="4"/>
        <v>3</v>
      </c>
      <c r="Z318" s="33" t="str">
        <f>IF(T318="","",IF(AND(T318&lt;&gt;'Tabelas auxiliares'!$B$240,T318&lt;&gt;'Tabelas auxiliares'!$B$241),"FOLHA DE PESSOAL",IF(Y318='Tabelas auxiliares'!$A$241,"CUSTEIO",IF(Y318='Tabelas auxiliares'!$A$240,"INVESTIMENTO","ERRO - VERIFICAR"))))</f>
        <v>CUSTEIO</v>
      </c>
      <c r="AA318" s="26">
        <v>8350</v>
      </c>
      <c r="AC318" s="26">
        <v>8350</v>
      </c>
    </row>
    <row r="319" spans="1:32" x14ac:dyDescent="0.25">
      <c r="A319" t="s">
        <v>538</v>
      </c>
      <c r="B319" s="54" t="s">
        <v>235</v>
      </c>
      <c r="C319" s="54" t="s">
        <v>537</v>
      </c>
      <c r="D319" t="s">
        <v>48</v>
      </c>
      <c r="E319" t="s">
        <v>105</v>
      </c>
      <c r="F319" s="33" t="str">
        <f>IFERROR(VLOOKUP(D319,'Tabelas auxiliares'!$A$3:$B$62,2,FALSE),"")</f>
        <v>PROEC - PRÓ-REITORIA DE EXTENSÃO E CULTURA</v>
      </c>
      <c r="G319" s="33" t="str">
        <f>IFERROR(VLOOKUP($B319,'Tabelas auxiliares'!$A$66:$C$103,2,FALSE),"")</f>
        <v>MATERIAIS DIDÁTICOS E SERVIÇOS - GRADUAÇÃO</v>
      </c>
      <c r="H319" s="33" t="str">
        <f>IFERROR(VLOOKUP($B319,'Tabelas auxiliares'!$A$66:$C$103,3,FALSE),"")</f>
        <v>SERVICO DE ENCADERNACAO / VIDRARIAS / MATERIAL DE CONSUMO / RACAO PARA ANIMAIS / REVISTAS E JORNAIS PARA USO DIDÁTICO/ REAGENTES QUIMICOS / MATERIAIS DIVERSOS DE LABORATORIO/MANUTENÇÃO DE EQUIPAMENTOS</v>
      </c>
      <c r="I319" t="s">
        <v>2319</v>
      </c>
      <c r="J319" t="s">
        <v>2320</v>
      </c>
      <c r="K319" t="s">
        <v>2321</v>
      </c>
      <c r="L319" t="s">
        <v>2322</v>
      </c>
      <c r="M319" t="s">
        <v>2323</v>
      </c>
      <c r="N319" t="s">
        <v>559</v>
      </c>
      <c r="O319" t="s">
        <v>570</v>
      </c>
      <c r="P319" t="s">
        <v>1170</v>
      </c>
      <c r="Q319" t="s">
        <v>549</v>
      </c>
      <c r="R319" t="s">
        <v>545</v>
      </c>
      <c r="S319" t="s">
        <v>1052</v>
      </c>
      <c r="T319" t="s">
        <v>150</v>
      </c>
      <c r="U319" t="s">
        <v>2324</v>
      </c>
      <c r="V319" t="s">
        <v>2266</v>
      </c>
      <c r="W319" t="s">
        <v>2267</v>
      </c>
      <c r="X319" t="s">
        <v>2325</v>
      </c>
      <c r="Y319" s="33" t="str">
        <f t="shared" si="4"/>
        <v>3</v>
      </c>
      <c r="Z319" s="33" t="str">
        <f>IF(T319="","",IF(AND(T319&lt;&gt;'Tabelas auxiliares'!$B$240,T319&lt;&gt;'Tabelas auxiliares'!$B$241),"FOLHA DE PESSOAL",IF(Y319='Tabelas auxiliares'!$A$241,"CUSTEIO",IF(Y319='Tabelas auxiliares'!$A$240,"INVESTIMENTO","ERRO - VERIFICAR"))))</f>
        <v>CUSTEIO</v>
      </c>
      <c r="AA319" s="26"/>
      <c r="AB319">
        <v>125</v>
      </c>
      <c r="AE319" s="26"/>
      <c r="AF319">
        <v>125</v>
      </c>
    </row>
    <row r="320" spans="1:32" x14ac:dyDescent="0.25">
      <c r="A320" t="s">
        <v>538</v>
      </c>
      <c r="B320" s="54" t="s">
        <v>235</v>
      </c>
      <c r="C320" s="54" t="s">
        <v>539</v>
      </c>
      <c r="D320" t="s">
        <v>8</v>
      </c>
      <c r="E320" t="s">
        <v>105</v>
      </c>
      <c r="F320" s="33" t="str">
        <f>IFERROR(VLOOKUP(D320,'Tabelas auxiliares'!$A$3:$B$62,2,FALSE),"")</f>
        <v>PROPES - PRÓ-REITORIA DE PESQUISA / CEM</v>
      </c>
      <c r="G320" s="33" t="str">
        <f>IFERROR(VLOOKUP($B320,'Tabelas auxiliares'!$A$66:$C$103,2,FALSE),"")</f>
        <v>MATERIAIS DIDÁTICOS E SERVIÇOS - GRADUAÇÃO</v>
      </c>
      <c r="H320" s="33" t="str">
        <f>IFERROR(VLOOKUP($B320,'Tabelas auxiliares'!$A$66:$C$103,3,FALSE),"")</f>
        <v>SERVICO DE ENCADERNACAO / VIDRARIAS / MATERIAL DE CONSUMO / RACAO PARA ANIMAIS / REVISTAS E JORNAIS PARA USO DIDÁTICO/ REAGENTES QUIMICOS / MATERIAIS DIVERSOS DE LABORATORIO/MANUTENÇÃO DE EQUIPAMENTOS</v>
      </c>
      <c r="I320" t="s">
        <v>2326</v>
      </c>
      <c r="J320" t="s">
        <v>2327</v>
      </c>
      <c r="K320" t="s">
        <v>2328</v>
      </c>
      <c r="L320" t="s">
        <v>2329</v>
      </c>
      <c r="M320" t="s">
        <v>2330</v>
      </c>
      <c r="N320" t="s">
        <v>569</v>
      </c>
      <c r="O320" t="s">
        <v>570</v>
      </c>
      <c r="P320" t="s">
        <v>1051</v>
      </c>
      <c r="Q320" t="s">
        <v>549</v>
      </c>
      <c r="R320" t="s">
        <v>545</v>
      </c>
      <c r="S320" t="s">
        <v>1052</v>
      </c>
      <c r="T320" t="s">
        <v>150</v>
      </c>
      <c r="U320" t="s">
        <v>2331</v>
      </c>
      <c r="V320" t="s">
        <v>923</v>
      </c>
      <c r="W320" t="s">
        <v>924</v>
      </c>
      <c r="X320" t="s">
        <v>2332</v>
      </c>
      <c r="Y320" s="33" t="str">
        <f t="shared" si="4"/>
        <v>3</v>
      </c>
      <c r="Z320" s="33" t="str">
        <f>IF(T320="","",IF(AND(T320&lt;&gt;'Tabelas auxiliares'!$B$240,T320&lt;&gt;'Tabelas auxiliares'!$B$241),"FOLHA DE PESSOAL",IF(Y320='Tabelas auxiliares'!$A$241,"CUSTEIO",IF(Y320='Tabelas auxiliares'!$A$240,"INVESTIMENTO","ERRO - VERIFICAR"))))</f>
        <v>CUSTEIO</v>
      </c>
      <c r="AA320" s="26"/>
      <c r="AB320">
        <v>300</v>
      </c>
      <c r="AC320" s="26"/>
      <c r="AE320" s="26"/>
      <c r="AF320">
        <v>300</v>
      </c>
    </row>
    <row r="321" spans="1:31" x14ac:dyDescent="0.25">
      <c r="A321" t="s">
        <v>538</v>
      </c>
      <c r="B321" s="54" t="s">
        <v>237</v>
      </c>
      <c r="C321" s="54" t="s">
        <v>537</v>
      </c>
      <c r="D321" t="s">
        <v>8</v>
      </c>
      <c r="E321" t="s">
        <v>105</v>
      </c>
      <c r="F321" s="33" t="str">
        <f>IFERROR(VLOOKUP(D321,'Tabelas auxiliares'!$A$3:$B$62,2,FALSE),"")</f>
        <v>PROPES - PRÓ-REITORIA DE PESQUISA / CEM</v>
      </c>
      <c r="G321" s="33" t="str">
        <f>IFERROR(VLOOKUP($B321,'Tabelas auxiliares'!$A$66:$C$103,2,FALSE),"")</f>
        <v>MATERIAIS DIDÁTICOS E SERVIÇOS - PESQUISA</v>
      </c>
      <c r="H321" s="33" t="str">
        <f>IFERROR(VLOOKUP($B321,'Tabelas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1" t="s">
        <v>2333</v>
      </c>
      <c r="J321" t="s">
        <v>2334</v>
      </c>
      <c r="K321" t="s">
        <v>2335</v>
      </c>
      <c r="L321" t="s">
        <v>2336</v>
      </c>
      <c r="M321" t="s">
        <v>2337</v>
      </c>
      <c r="N321" t="s">
        <v>569</v>
      </c>
      <c r="O321" t="s">
        <v>570</v>
      </c>
      <c r="P321" t="s">
        <v>571</v>
      </c>
      <c r="Q321" t="s">
        <v>549</v>
      </c>
      <c r="R321" t="s">
        <v>545</v>
      </c>
      <c r="S321" t="s">
        <v>581</v>
      </c>
      <c r="T321" t="s">
        <v>150</v>
      </c>
      <c r="U321" t="s">
        <v>572</v>
      </c>
      <c r="V321" t="s">
        <v>1414</v>
      </c>
      <c r="W321" t="s">
        <v>1415</v>
      </c>
      <c r="X321" t="s">
        <v>2338</v>
      </c>
      <c r="Y321" s="33" t="str">
        <f t="shared" si="4"/>
        <v>3</v>
      </c>
      <c r="Z321" s="33" t="str">
        <f>IF(T321="","",IF(AND(T321&lt;&gt;'Tabelas auxiliares'!$B$240,T321&lt;&gt;'Tabelas auxiliares'!$B$241),"FOLHA DE PESSOAL",IF(Y321='Tabelas auxiliares'!$A$241,"CUSTEIO",IF(Y321='Tabelas auxiliares'!$A$240,"INVESTIMENTO","ERRO - VERIFICAR"))))</f>
        <v>CUSTEIO</v>
      </c>
      <c r="AA321" s="26">
        <v>512.73</v>
      </c>
      <c r="AC321">
        <v>512.73</v>
      </c>
    </row>
    <row r="322" spans="1:31" x14ac:dyDescent="0.25">
      <c r="A322" t="s">
        <v>538</v>
      </c>
      <c r="B322" s="54" t="s">
        <v>237</v>
      </c>
      <c r="C322" s="54" t="s">
        <v>537</v>
      </c>
      <c r="D322" t="s">
        <v>8</v>
      </c>
      <c r="E322" t="s">
        <v>105</v>
      </c>
      <c r="F322" s="33" t="str">
        <f>IFERROR(VLOOKUP(D322,'Tabelas auxiliares'!$A$3:$B$62,2,FALSE),"")</f>
        <v>PROPES - PRÓ-REITORIA DE PESQUISA / CEM</v>
      </c>
      <c r="G322" s="33" t="str">
        <f>IFERROR(VLOOKUP($B322,'Tabelas auxiliares'!$A$66:$C$103,2,FALSE),"")</f>
        <v>MATERIAIS DIDÁTICOS E SERVIÇOS - PESQUISA</v>
      </c>
      <c r="H322" s="33" t="str">
        <f>IFERROR(VLOOKUP($B322,'Tabelas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2" t="s">
        <v>2339</v>
      </c>
      <c r="J322" t="s">
        <v>2340</v>
      </c>
      <c r="K322" t="s">
        <v>2341</v>
      </c>
      <c r="L322" t="s">
        <v>2342</v>
      </c>
      <c r="M322" t="s">
        <v>2343</v>
      </c>
      <c r="N322" t="s">
        <v>569</v>
      </c>
      <c r="O322" t="s">
        <v>570</v>
      </c>
      <c r="P322" t="s">
        <v>571</v>
      </c>
      <c r="Q322" t="s">
        <v>549</v>
      </c>
      <c r="R322" t="s">
        <v>545</v>
      </c>
      <c r="S322" t="s">
        <v>550</v>
      </c>
      <c r="T322" t="s">
        <v>150</v>
      </c>
      <c r="U322" t="s">
        <v>572</v>
      </c>
      <c r="V322" t="s">
        <v>1414</v>
      </c>
      <c r="W322" t="s">
        <v>1415</v>
      </c>
      <c r="X322" t="s">
        <v>2344</v>
      </c>
      <c r="Y322" s="33" t="str">
        <f t="shared" si="4"/>
        <v>3</v>
      </c>
      <c r="Z322" s="33" t="str">
        <f>IF(T322="","",IF(AND(T322&lt;&gt;'Tabelas auxiliares'!$B$240,T322&lt;&gt;'Tabelas auxiliares'!$B$241),"FOLHA DE PESSOAL",IF(Y322='Tabelas auxiliares'!$A$241,"CUSTEIO",IF(Y322='Tabelas auxiliares'!$A$240,"INVESTIMENTO","ERRO - VERIFICAR"))))</f>
        <v>CUSTEIO</v>
      </c>
      <c r="AA322" s="26">
        <v>129716.93</v>
      </c>
      <c r="AC322">
        <v>129716.93</v>
      </c>
    </row>
    <row r="323" spans="1:31" x14ac:dyDescent="0.25">
      <c r="A323" t="s">
        <v>538</v>
      </c>
      <c r="B323" s="54" t="s">
        <v>237</v>
      </c>
      <c r="C323" s="54" t="s">
        <v>537</v>
      </c>
      <c r="D323" t="s">
        <v>8</v>
      </c>
      <c r="E323" t="s">
        <v>105</v>
      </c>
      <c r="F323" s="33" t="str">
        <f>IFERROR(VLOOKUP(D323,'Tabelas auxiliares'!$A$3:$B$62,2,FALSE),"")</f>
        <v>PROPES - PRÓ-REITORIA DE PESQUISA / CEM</v>
      </c>
      <c r="G323" s="33" t="str">
        <f>IFERROR(VLOOKUP($B323,'Tabelas auxiliares'!$A$66:$C$103,2,FALSE),"")</f>
        <v>MATERIAIS DIDÁTICOS E SERVIÇOS - PESQUISA</v>
      </c>
      <c r="H323" s="33" t="str">
        <f>IFERROR(VLOOKUP($B323,'Tabelas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3" t="s">
        <v>1809</v>
      </c>
      <c r="J323" t="s">
        <v>2345</v>
      </c>
      <c r="K323" t="s">
        <v>2346</v>
      </c>
      <c r="L323" t="s">
        <v>2347</v>
      </c>
      <c r="M323" t="s">
        <v>2348</v>
      </c>
      <c r="N323" t="s">
        <v>569</v>
      </c>
      <c r="O323" t="s">
        <v>570</v>
      </c>
      <c r="P323" t="s">
        <v>571</v>
      </c>
      <c r="Q323" t="s">
        <v>549</v>
      </c>
      <c r="R323" t="s">
        <v>545</v>
      </c>
      <c r="S323" t="s">
        <v>550</v>
      </c>
      <c r="T323" t="s">
        <v>150</v>
      </c>
      <c r="U323" t="s">
        <v>572</v>
      </c>
      <c r="V323" t="s">
        <v>1468</v>
      </c>
      <c r="W323" t="s">
        <v>1469</v>
      </c>
      <c r="X323" t="s">
        <v>2349</v>
      </c>
      <c r="Y323" s="33" t="str">
        <f t="shared" si="4"/>
        <v>3</v>
      </c>
      <c r="Z323" s="33" t="str">
        <f>IF(T323="","",IF(AND(T323&lt;&gt;'Tabelas auxiliares'!$B$240,T323&lt;&gt;'Tabelas auxiliares'!$B$241),"FOLHA DE PESSOAL",IF(Y323='Tabelas auxiliares'!$A$241,"CUSTEIO",IF(Y323='Tabelas auxiliares'!$A$240,"INVESTIMENTO","ERRO - VERIFICAR"))))</f>
        <v>CUSTEIO</v>
      </c>
      <c r="AA323" s="26">
        <v>85000</v>
      </c>
      <c r="AE323">
        <v>85000</v>
      </c>
    </row>
    <row r="324" spans="1:31" x14ac:dyDescent="0.25">
      <c r="A324" t="s">
        <v>538</v>
      </c>
      <c r="B324" s="54" t="s">
        <v>237</v>
      </c>
      <c r="C324" s="54" t="s">
        <v>539</v>
      </c>
      <c r="D324" t="s">
        <v>8</v>
      </c>
      <c r="E324" t="s">
        <v>105</v>
      </c>
      <c r="F324" s="33" t="str">
        <f>IFERROR(VLOOKUP(D324,'Tabelas auxiliares'!$A$3:$B$62,2,FALSE),"")</f>
        <v>PROPES - PRÓ-REITORIA DE PESQUISA / CEM</v>
      </c>
      <c r="G324" s="33" t="str">
        <f>IFERROR(VLOOKUP($B324,'Tabelas auxiliares'!$A$66:$C$103,2,FALSE),"")</f>
        <v>MATERIAIS DIDÁTICOS E SERVIÇOS - PESQUISA</v>
      </c>
      <c r="H324" s="33" t="str">
        <f>IFERROR(VLOOKUP($B324,'Tabelas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4" t="s">
        <v>1927</v>
      </c>
      <c r="J324" t="s">
        <v>2350</v>
      </c>
      <c r="K324" t="s">
        <v>2351</v>
      </c>
      <c r="L324" t="s">
        <v>2352</v>
      </c>
      <c r="M324" t="s">
        <v>2353</v>
      </c>
      <c r="N324" t="s">
        <v>569</v>
      </c>
      <c r="O324" t="s">
        <v>570</v>
      </c>
      <c r="P324" t="s">
        <v>571</v>
      </c>
      <c r="Q324" t="s">
        <v>549</v>
      </c>
      <c r="R324" t="s">
        <v>545</v>
      </c>
      <c r="S324" t="s">
        <v>581</v>
      </c>
      <c r="T324" t="s">
        <v>150</v>
      </c>
      <c r="U324" t="s">
        <v>572</v>
      </c>
      <c r="V324" t="s">
        <v>2354</v>
      </c>
      <c r="W324" t="s">
        <v>2355</v>
      </c>
      <c r="X324" t="s">
        <v>2356</v>
      </c>
      <c r="Y324" s="33" t="str">
        <f t="shared" ref="Y324:Y387" si="5">LEFT(V324,1)</f>
        <v>3</v>
      </c>
      <c r="Z324" s="33" t="str">
        <f>IF(T324="","",IF(AND(T324&lt;&gt;'Tabelas auxiliares'!$B$240,T324&lt;&gt;'Tabelas auxiliares'!$B$241),"FOLHA DE PESSOAL",IF(Y324='Tabelas auxiliares'!$A$241,"CUSTEIO",IF(Y324='Tabelas auxiliares'!$A$240,"INVESTIMENTO","ERRO - VERIFICAR"))))</f>
        <v>CUSTEIO</v>
      </c>
      <c r="AA324" s="26">
        <v>371.9</v>
      </c>
      <c r="AC324">
        <v>371.9</v>
      </c>
    </row>
    <row r="325" spans="1:31" x14ac:dyDescent="0.25">
      <c r="A325" t="s">
        <v>538</v>
      </c>
      <c r="B325" s="54" t="s">
        <v>238</v>
      </c>
      <c r="C325" s="54" t="s">
        <v>537</v>
      </c>
      <c r="D325" t="s">
        <v>48</v>
      </c>
      <c r="E325" t="s">
        <v>105</v>
      </c>
      <c r="F325" s="33" t="str">
        <f>IFERROR(VLOOKUP(D325,'Tabelas auxiliares'!$A$3:$B$62,2,FALSE),"")</f>
        <v>PROEC - PRÓ-REITORIA DE EXTENSÃO E CULTURA</v>
      </c>
      <c r="G325" s="33" t="str">
        <f>IFERROR(VLOOKUP($B325,'Tabelas auxiliares'!$A$66:$C$103,2,FALSE),"")</f>
        <v>MATERIAIS DIDÁTICOS E SERVIÇOS - EXTENSÃO</v>
      </c>
      <c r="H325" s="33" t="str">
        <f>IFERROR(VLOOKUP($B325,'Tabelas auxiliares'!$A$66:$C$103,3,FALSE),"")</f>
        <v>SERVICO DE ENCADERNACAO /MATERIAL DE CONSUMO / MATERIAL PARA ATIVIDADES CULTURAIS E DE EXTENSÃO / CORAL</v>
      </c>
      <c r="I325" t="s">
        <v>2357</v>
      </c>
      <c r="J325" t="s">
        <v>2358</v>
      </c>
      <c r="K325" t="s">
        <v>2359</v>
      </c>
      <c r="L325" t="s">
        <v>2360</v>
      </c>
      <c r="M325" t="s">
        <v>2361</v>
      </c>
      <c r="N325" t="s">
        <v>569</v>
      </c>
      <c r="O325" t="s">
        <v>570</v>
      </c>
      <c r="P325" t="s">
        <v>571</v>
      </c>
      <c r="Q325" t="s">
        <v>549</v>
      </c>
      <c r="R325" t="s">
        <v>545</v>
      </c>
      <c r="S325" t="s">
        <v>550</v>
      </c>
      <c r="T325" t="s">
        <v>150</v>
      </c>
      <c r="U325" t="s">
        <v>572</v>
      </c>
      <c r="V325" t="s">
        <v>909</v>
      </c>
      <c r="W325" t="s">
        <v>910</v>
      </c>
      <c r="X325" t="s">
        <v>2362</v>
      </c>
      <c r="Y325" s="33" t="str">
        <f t="shared" si="5"/>
        <v>3</v>
      </c>
      <c r="Z325" s="33" t="str">
        <f>IF(T325="","",IF(AND(T325&lt;&gt;'Tabelas auxiliares'!$B$240,T325&lt;&gt;'Tabelas auxiliares'!$B$241),"FOLHA DE PESSOAL",IF(Y325='Tabelas auxiliares'!$A$241,"CUSTEIO",IF(Y325='Tabelas auxiliares'!$A$240,"INVESTIMENTO","ERRO - VERIFICAR"))))</f>
        <v>CUSTEIO</v>
      </c>
      <c r="AA325" s="26">
        <v>4275</v>
      </c>
      <c r="AC325" s="26">
        <v>4275</v>
      </c>
    </row>
    <row r="326" spans="1:31" x14ac:dyDescent="0.25">
      <c r="A326" t="s">
        <v>538</v>
      </c>
      <c r="B326" s="54" t="s">
        <v>238</v>
      </c>
      <c r="C326" s="54" t="s">
        <v>537</v>
      </c>
      <c r="D326" t="s">
        <v>48</v>
      </c>
      <c r="E326" t="s">
        <v>105</v>
      </c>
      <c r="F326" s="33" t="str">
        <f>IFERROR(VLOOKUP(D326,'Tabelas auxiliares'!$A$3:$B$62,2,FALSE),"")</f>
        <v>PROEC - PRÓ-REITORIA DE EXTENSÃO E CULTURA</v>
      </c>
      <c r="G326" s="33" t="str">
        <f>IFERROR(VLOOKUP($B326,'Tabelas auxiliares'!$A$66:$C$103,2,FALSE),"")</f>
        <v>MATERIAIS DIDÁTICOS E SERVIÇOS - EXTENSÃO</v>
      </c>
      <c r="H326" s="33" t="str">
        <f>IFERROR(VLOOKUP($B326,'Tabelas auxiliares'!$A$66:$C$103,3,FALSE),"")</f>
        <v>SERVICO DE ENCADERNACAO /MATERIAL DE CONSUMO / MATERIAL PARA ATIVIDADES CULTURAIS E DE EXTENSÃO / CORAL</v>
      </c>
      <c r="I326" t="s">
        <v>1686</v>
      </c>
      <c r="J326" t="s">
        <v>2363</v>
      </c>
      <c r="K326" t="s">
        <v>2364</v>
      </c>
      <c r="L326" t="s">
        <v>2365</v>
      </c>
      <c r="M326" t="s">
        <v>2366</v>
      </c>
      <c r="N326" t="s">
        <v>569</v>
      </c>
      <c r="O326" t="s">
        <v>570</v>
      </c>
      <c r="P326" t="s">
        <v>571</v>
      </c>
      <c r="Q326" t="s">
        <v>549</v>
      </c>
      <c r="R326" t="s">
        <v>545</v>
      </c>
      <c r="S326" t="s">
        <v>550</v>
      </c>
      <c r="T326" t="s">
        <v>150</v>
      </c>
      <c r="U326" t="s">
        <v>572</v>
      </c>
      <c r="V326" t="s">
        <v>1432</v>
      </c>
      <c r="W326" t="s">
        <v>1433</v>
      </c>
      <c r="X326" t="s">
        <v>2367</v>
      </c>
      <c r="Y326" s="33" t="str">
        <f t="shared" si="5"/>
        <v>3</v>
      </c>
      <c r="Z326" s="33" t="str">
        <f>IF(T326="","",IF(AND(T326&lt;&gt;'Tabelas auxiliares'!$B$240,T326&lt;&gt;'Tabelas auxiliares'!$B$241),"FOLHA DE PESSOAL",IF(Y326='Tabelas auxiliares'!$A$241,"CUSTEIO",IF(Y326='Tabelas auxiliares'!$A$240,"INVESTIMENTO","ERRO - VERIFICAR"))))</f>
        <v>CUSTEIO</v>
      </c>
      <c r="AA326" s="26">
        <v>5720</v>
      </c>
      <c r="AC326">
        <v>1820</v>
      </c>
      <c r="AE326" s="26">
        <v>3900</v>
      </c>
    </row>
    <row r="327" spans="1:31" x14ac:dyDescent="0.25">
      <c r="A327" t="s">
        <v>538</v>
      </c>
      <c r="B327" s="54" t="s">
        <v>238</v>
      </c>
      <c r="C327" s="54" t="s">
        <v>537</v>
      </c>
      <c r="D327" t="s">
        <v>48</v>
      </c>
      <c r="E327" t="s">
        <v>105</v>
      </c>
      <c r="F327" s="33" t="str">
        <f>IFERROR(VLOOKUP(D327,'Tabelas auxiliares'!$A$3:$B$62,2,FALSE),"")</f>
        <v>PROEC - PRÓ-REITORIA DE EXTENSÃO E CULTURA</v>
      </c>
      <c r="G327" s="33" t="str">
        <f>IFERROR(VLOOKUP($B327,'Tabelas auxiliares'!$A$66:$C$103,2,FALSE),"")</f>
        <v>MATERIAIS DIDÁTICOS E SERVIÇOS - EXTENSÃO</v>
      </c>
      <c r="H327" s="33" t="str">
        <f>IFERROR(VLOOKUP($B327,'Tabelas auxiliares'!$A$66:$C$103,3,FALSE),"")</f>
        <v>SERVICO DE ENCADERNACAO /MATERIAL DE CONSUMO / MATERIAL PARA ATIVIDADES CULTURAIS E DE EXTENSÃO / CORAL</v>
      </c>
      <c r="I327" t="s">
        <v>1686</v>
      </c>
      <c r="J327" t="s">
        <v>2363</v>
      </c>
      <c r="K327" t="s">
        <v>2364</v>
      </c>
      <c r="L327" t="s">
        <v>2365</v>
      </c>
      <c r="M327" t="s">
        <v>2366</v>
      </c>
      <c r="N327" t="s">
        <v>569</v>
      </c>
      <c r="O327" t="s">
        <v>570</v>
      </c>
      <c r="P327" t="s">
        <v>571</v>
      </c>
      <c r="Q327" t="s">
        <v>549</v>
      </c>
      <c r="R327" t="s">
        <v>545</v>
      </c>
      <c r="S327" t="s">
        <v>550</v>
      </c>
      <c r="T327" t="s">
        <v>150</v>
      </c>
      <c r="U327" t="s">
        <v>572</v>
      </c>
      <c r="V327" t="s">
        <v>902</v>
      </c>
      <c r="W327" t="s">
        <v>903</v>
      </c>
      <c r="X327" t="s">
        <v>2368</v>
      </c>
      <c r="Y327" s="33" t="str">
        <f t="shared" si="5"/>
        <v>3</v>
      </c>
      <c r="Z327" s="33" t="str">
        <f>IF(T327="","",IF(AND(T327&lt;&gt;'Tabelas auxiliares'!$B$240,T327&lt;&gt;'Tabelas auxiliares'!$B$241),"FOLHA DE PESSOAL",IF(Y327='Tabelas auxiliares'!$A$241,"CUSTEIO",IF(Y327='Tabelas auxiliares'!$A$240,"INVESTIMENTO","ERRO - VERIFICAR"))))</f>
        <v>CUSTEIO</v>
      </c>
      <c r="AA327" s="26">
        <v>1500</v>
      </c>
      <c r="AC327">
        <v>1500</v>
      </c>
    </row>
    <row r="328" spans="1:31" x14ac:dyDescent="0.25">
      <c r="A328" t="s">
        <v>538</v>
      </c>
      <c r="B328" s="54" t="s">
        <v>238</v>
      </c>
      <c r="C328" s="54" t="s">
        <v>537</v>
      </c>
      <c r="D328" t="s">
        <v>48</v>
      </c>
      <c r="E328" t="s">
        <v>105</v>
      </c>
      <c r="F328" s="33" t="str">
        <f>IFERROR(VLOOKUP(D328,'Tabelas auxiliares'!$A$3:$B$62,2,FALSE),"")</f>
        <v>PROEC - PRÓ-REITORIA DE EXTENSÃO E CULTURA</v>
      </c>
      <c r="G328" s="33" t="str">
        <f>IFERROR(VLOOKUP($B328,'Tabelas auxiliares'!$A$66:$C$103,2,FALSE),"")</f>
        <v>MATERIAIS DIDÁTICOS E SERVIÇOS - EXTENSÃO</v>
      </c>
      <c r="H328" s="33" t="str">
        <f>IFERROR(VLOOKUP($B328,'Tabelas auxiliares'!$A$66:$C$103,3,FALSE),"")</f>
        <v>SERVICO DE ENCADERNACAO /MATERIAL DE CONSUMO / MATERIAL PARA ATIVIDADES CULTURAIS E DE EXTENSÃO / CORAL</v>
      </c>
      <c r="I328" t="s">
        <v>2369</v>
      </c>
      <c r="J328" t="s">
        <v>2370</v>
      </c>
      <c r="K328" t="s">
        <v>2371</v>
      </c>
      <c r="L328" t="s">
        <v>2372</v>
      </c>
      <c r="M328" t="s">
        <v>2373</v>
      </c>
      <c r="N328" t="s">
        <v>569</v>
      </c>
      <c r="O328" t="s">
        <v>570</v>
      </c>
      <c r="P328" t="s">
        <v>571</v>
      </c>
      <c r="Q328" t="s">
        <v>549</v>
      </c>
      <c r="R328" t="s">
        <v>545</v>
      </c>
      <c r="S328" t="s">
        <v>550</v>
      </c>
      <c r="T328" t="s">
        <v>150</v>
      </c>
      <c r="U328" t="s">
        <v>572</v>
      </c>
      <c r="V328" t="s">
        <v>1432</v>
      </c>
      <c r="W328" t="s">
        <v>1433</v>
      </c>
      <c r="X328" t="s">
        <v>2374</v>
      </c>
      <c r="Y328" s="33" t="str">
        <f t="shared" si="5"/>
        <v>3</v>
      </c>
      <c r="Z328" s="33" t="str">
        <f>IF(T328="","",IF(AND(T328&lt;&gt;'Tabelas auxiliares'!$B$240,T328&lt;&gt;'Tabelas auxiliares'!$B$241),"FOLHA DE PESSOAL",IF(Y328='Tabelas auxiliares'!$A$241,"CUSTEIO",IF(Y328='Tabelas auxiliares'!$A$240,"INVESTIMENTO","ERRO - VERIFICAR"))))</f>
        <v>CUSTEIO</v>
      </c>
      <c r="AA328" s="26">
        <v>4000</v>
      </c>
      <c r="AC328" s="26">
        <v>4000</v>
      </c>
    </row>
    <row r="329" spans="1:31" x14ac:dyDescent="0.25">
      <c r="A329" t="s">
        <v>538</v>
      </c>
      <c r="B329" s="54" t="s">
        <v>238</v>
      </c>
      <c r="C329" s="54" t="s">
        <v>1043</v>
      </c>
      <c r="D329" t="s">
        <v>48</v>
      </c>
      <c r="E329" t="s">
        <v>105</v>
      </c>
      <c r="F329" s="33" t="str">
        <f>IFERROR(VLOOKUP(D329,'Tabelas auxiliares'!$A$3:$B$62,2,FALSE),"")</f>
        <v>PROEC - PRÓ-REITORIA DE EXTENSÃO E CULTURA</v>
      </c>
      <c r="G329" s="33" t="str">
        <f>IFERROR(VLOOKUP($B329,'Tabelas auxiliares'!$A$66:$C$103,2,FALSE),"")</f>
        <v>MATERIAIS DIDÁTICOS E SERVIÇOS - EXTENSÃO</v>
      </c>
      <c r="H329" s="33" t="str">
        <f>IFERROR(VLOOKUP($B329,'Tabelas auxiliares'!$A$66:$C$103,3,FALSE),"")</f>
        <v>SERVICO DE ENCADERNACAO /MATERIAL DE CONSUMO / MATERIAL PARA ATIVIDADES CULTURAIS E DE EXTENSÃO / CORAL</v>
      </c>
      <c r="I329" t="s">
        <v>2375</v>
      </c>
      <c r="J329" t="s">
        <v>2376</v>
      </c>
      <c r="K329" t="s">
        <v>2377</v>
      </c>
      <c r="L329" t="s">
        <v>2378</v>
      </c>
      <c r="M329" t="s">
        <v>1444</v>
      </c>
      <c r="N329" t="s">
        <v>569</v>
      </c>
      <c r="O329" t="s">
        <v>570</v>
      </c>
      <c r="P329" t="s">
        <v>571</v>
      </c>
      <c r="Q329" t="s">
        <v>549</v>
      </c>
      <c r="R329" t="s">
        <v>545</v>
      </c>
      <c r="S329" t="s">
        <v>550</v>
      </c>
      <c r="T329" t="s">
        <v>184</v>
      </c>
      <c r="U329" t="s">
        <v>1447</v>
      </c>
      <c r="V329" t="s">
        <v>1839</v>
      </c>
      <c r="W329" t="s">
        <v>1840</v>
      </c>
      <c r="X329" t="s">
        <v>2379</v>
      </c>
      <c r="Y329" s="33" t="str">
        <f t="shared" si="5"/>
        <v>3</v>
      </c>
      <c r="Z329" s="33" t="str">
        <f>IF(T329="","",IF(AND(T329&lt;&gt;'Tabelas auxiliares'!$B$240,T329&lt;&gt;'Tabelas auxiliares'!$B$241),"FOLHA DE PESSOAL",IF(Y329='Tabelas auxiliares'!$A$241,"CUSTEIO",IF(Y329='Tabelas auxiliares'!$A$240,"INVESTIMENTO","ERRO - VERIFICAR"))))</f>
        <v>CUSTEIO</v>
      </c>
      <c r="AA329" s="26">
        <v>36363.64</v>
      </c>
      <c r="AC329" s="26">
        <v>36363.64</v>
      </c>
    </row>
    <row r="330" spans="1:31" x14ac:dyDescent="0.25">
      <c r="A330" t="s">
        <v>538</v>
      </c>
      <c r="B330" s="54" t="s">
        <v>238</v>
      </c>
      <c r="C330" s="54" t="s">
        <v>1043</v>
      </c>
      <c r="D330" t="s">
        <v>48</v>
      </c>
      <c r="E330" t="s">
        <v>105</v>
      </c>
      <c r="F330" s="33" t="str">
        <f>IFERROR(VLOOKUP(D330,'Tabelas auxiliares'!$A$3:$B$62,2,FALSE),"")</f>
        <v>PROEC - PRÓ-REITORIA DE EXTENSÃO E CULTURA</v>
      </c>
      <c r="G330" s="33" t="str">
        <f>IFERROR(VLOOKUP($B330,'Tabelas auxiliares'!$A$66:$C$103,2,FALSE),"")</f>
        <v>MATERIAIS DIDÁTICOS E SERVIÇOS - EXTENSÃO</v>
      </c>
      <c r="H330" s="33" t="str">
        <f>IFERROR(VLOOKUP($B330,'Tabelas auxiliares'!$A$66:$C$103,3,FALSE),"")</f>
        <v>SERVICO DE ENCADERNACAO /MATERIAL DE CONSUMO / MATERIAL PARA ATIVIDADES CULTURAIS E DE EXTENSÃO / CORAL</v>
      </c>
      <c r="I330" t="s">
        <v>2380</v>
      </c>
      <c r="J330" t="s">
        <v>2376</v>
      </c>
      <c r="K330" t="s">
        <v>2381</v>
      </c>
      <c r="L330" t="s">
        <v>2378</v>
      </c>
      <c r="M330" t="s">
        <v>1444</v>
      </c>
      <c r="N330" t="s">
        <v>569</v>
      </c>
      <c r="O330" t="s">
        <v>570</v>
      </c>
      <c r="P330" t="s">
        <v>571</v>
      </c>
      <c r="Q330" t="s">
        <v>549</v>
      </c>
      <c r="R330" t="s">
        <v>545</v>
      </c>
      <c r="S330" t="s">
        <v>550</v>
      </c>
      <c r="T330" t="s">
        <v>184</v>
      </c>
      <c r="U330" t="s">
        <v>1447</v>
      </c>
      <c r="V330" t="s">
        <v>1839</v>
      </c>
      <c r="W330" t="s">
        <v>1840</v>
      </c>
      <c r="X330" t="s">
        <v>2382</v>
      </c>
      <c r="Y330" s="33" t="str">
        <f t="shared" si="5"/>
        <v>3</v>
      </c>
      <c r="Z330" s="33" t="str">
        <f>IF(T330="","",IF(AND(T330&lt;&gt;'Tabelas auxiliares'!$B$240,T330&lt;&gt;'Tabelas auxiliares'!$B$241),"FOLHA DE PESSOAL",IF(Y330='Tabelas auxiliares'!$A$241,"CUSTEIO",IF(Y330='Tabelas auxiliares'!$A$240,"INVESTIMENTO","ERRO - VERIFICAR"))))</f>
        <v>CUSTEIO</v>
      </c>
      <c r="AA330" s="26">
        <v>0.02</v>
      </c>
      <c r="AC330" s="26">
        <v>0.02</v>
      </c>
      <c r="AE330" s="26"/>
    </row>
    <row r="331" spans="1:31" x14ac:dyDescent="0.25">
      <c r="A331" t="s">
        <v>538</v>
      </c>
      <c r="B331" s="54" t="s">
        <v>239</v>
      </c>
      <c r="C331" s="54" t="s">
        <v>537</v>
      </c>
      <c r="D331" t="s">
        <v>50</v>
      </c>
      <c r="E331" t="s">
        <v>105</v>
      </c>
      <c r="F331" s="33" t="str">
        <f>IFERROR(VLOOKUP(D331,'Tabelas auxiliares'!$A$3:$B$62,2,FALSE),"")</f>
        <v>EDITORA DA UFABC</v>
      </c>
      <c r="G331" s="33" t="str">
        <f>IFERROR(VLOOKUP($B331,'Tabelas auxiliares'!$A$66:$C$103,2,FALSE),"")</f>
        <v>MATERIAIS DIDÁTICOS E SERVIÇOS - EDITORA</v>
      </c>
      <c r="H331" s="33" t="str">
        <f>IFERROR(VLOOKUP($B331,'Tabelas auxiliares'!$A$66:$C$103,3,FALSE),"")</f>
        <v>LOCAÇÃO DE ESPAÇO EM ESTANDE COLETIVO/MATERIAL DE CONSUMO/MATERIAL PARA ATIVIDADES DA EDITORA/ REGISTRO ISBN/SERVICO DE ENCADERNACAO</v>
      </c>
      <c r="I331" t="s">
        <v>2383</v>
      </c>
      <c r="J331" t="s">
        <v>2384</v>
      </c>
      <c r="K331" t="s">
        <v>2385</v>
      </c>
      <c r="L331" t="s">
        <v>2386</v>
      </c>
      <c r="M331" t="s">
        <v>2387</v>
      </c>
      <c r="N331" t="s">
        <v>569</v>
      </c>
      <c r="O331" t="s">
        <v>570</v>
      </c>
      <c r="P331" t="s">
        <v>571</v>
      </c>
      <c r="Q331" t="s">
        <v>549</v>
      </c>
      <c r="R331" t="s">
        <v>545</v>
      </c>
      <c r="S331" t="s">
        <v>550</v>
      </c>
      <c r="T331" t="s">
        <v>150</v>
      </c>
      <c r="U331" t="s">
        <v>1149</v>
      </c>
      <c r="V331" t="s">
        <v>1868</v>
      </c>
      <c r="W331" t="s">
        <v>1869</v>
      </c>
      <c r="X331" t="s">
        <v>2388</v>
      </c>
      <c r="Y331" s="33" t="str">
        <f t="shared" si="5"/>
        <v>3</v>
      </c>
      <c r="Z331" s="33" t="str">
        <f>IF(T331="","",IF(AND(T331&lt;&gt;'Tabelas auxiliares'!$B$240,T331&lt;&gt;'Tabelas auxiliares'!$B$241),"FOLHA DE PESSOAL",IF(Y331='Tabelas auxiliares'!$A$241,"CUSTEIO",IF(Y331='Tabelas auxiliares'!$A$240,"INVESTIMENTO","ERRO - VERIFICAR"))))</f>
        <v>CUSTEIO</v>
      </c>
      <c r="AA331" s="26">
        <v>485.4</v>
      </c>
      <c r="AC331" s="26">
        <v>485.4</v>
      </c>
      <c r="AE331" s="26"/>
    </row>
    <row r="332" spans="1:31" x14ac:dyDescent="0.25">
      <c r="A332" t="s">
        <v>538</v>
      </c>
      <c r="B332" s="54" t="s">
        <v>239</v>
      </c>
      <c r="C332" s="54" t="s">
        <v>537</v>
      </c>
      <c r="D332" t="s">
        <v>50</v>
      </c>
      <c r="E332" t="s">
        <v>105</v>
      </c>
      <c r="F332" s="33" t="str">
        <f>IFERROR(VLOOKUP(D332,'Tabelas auxiliares'!$A$3:$B$62,2,FALSE),"")</f>
        <v>EDITORA DA UFABC</v>
      </c>
      <c r="G332" s="33" t="str">
        <f>IFERROR(VLOOKUP($B332,'Tabelas auxiliares'!$A$66:$C$103,2,FALSE),"")</f>
        <v>MATERIAIS DIDÁTICOS E SERVIÇOS - EDITORA</v>
      </c>
      <c r="H332" s="33" t="str">
        <f>IFERROR(VLOOKUP($B332,'Tabelas auxiliares'!$A$66:$C$103,3,FALSE),"")</f>
        <v>LOCAÇÃO DE ESPAÇO EM ESTANDE COLETIVO/MATERIAL DE CONSUMO/MATERIAL PARA ATIVIDADES DA EDITORA/ REGISTRO ISBN/SERVICO DE ENCADERNACAO</v>
      </c>
      <c r="I332" t="s">
        <v>2389</v>
      </c>
      <c r="J332" t="s">
        <v>2390</v>
      </c>
      <c r="K332" t="s">
        <v>2391</v>
      </c>
      <c r="L332" t="s">
        <v>2392</v>
      </c>
      <c r="M332" t="s">
        <v>2387</v>
      </c>
      <c r="N332" t="s">
        <v>569</v>
      </c>
      <c r="O332" t="s">
        <v>570</v>
      </c>
      <c r="P332" t="s">
        <v>571</v>
      </c>
      <c r="Q332" t="s">
        <v>549</v>
      </c>
      <c r="R332" t="s">
        <v>545</v>
      </c>
      <c r="S332" t="s">
        <v>550</v>
      </c>
      <c r="T332" t="s">
        <v>150</v>
      </c>
      <c r="U332" t="s">
        <v>572</v>
      </c>
      <c r="V332" t="s">
        <v>1839</v>
      </c>
      <c r="W332" t="s">
        <v>1840</v>
      </c>
      <c r="X332" t="s">
        <v>2393</v>
      </c>
      <c r="Y332" s="33" t="str">
        <f t="shared" si="5"/>
        <v>3</v>
      </c>
      <c r="Z332" s="33" t="str">
        <f>IF(T332="","",IF(AND(T332&lt;&gt;'Tabelas auxiliares'!$B$240,T332&lt;&gt;'Tabelas auxiliares'!$B$241),"FOLHA DE PESSOAL",IF(Y332='Tabelas auxiliares'!$A$241,"CUSTEIO",IF(Y332='Tabelas auxiliares'!$A$240,"INVESTIMENTO","ERRO - VERIFICAR"))))</f>
        <v>CUSTEIO</v>
      </c>
      <c r="AA332" s="26">
        <v>80</v>
      </c>
      <c r="AC332" s="26">
        <v>80</v>
      </c>
      <c r="AE332" s="26"/>
    </row>
    <row r="333" spans="1:31" x14ac:dyDescent="0.25">
      <c r="A333" t="s">
        <v>538</v>
      </c>
      <c r="B333" s="54" t="s">
        <v>239</v>
      </c>
      <c r="C333" s="54" t="s">
        <v>537</v>
      </c>
      <c r="D333" t="s">
        <v>52</v>
      </c>
      <c r="E333" t="s">
        <v>105</v>
      </c>
      <c r="F333" s="33" t="str">
        <f>IFERROR(VLOOKUP(D333,'Tabelas auxiliares'!$A$3:$B$62,2,FALSE),"")</f>
        <v>PROEC - REALIZAÇÃO DE EVENTOS * D.U.C</v>
      </c>
      <c r="G333" s="33" t="str">
        <f>IFERROR(VLOOKUP($B333,'Tabelas auxiliares'!$A$66:$C$103,2,FALSE),"")</f>
        <v>MATERIAIS DIDÁTICOS E SERVIÇOS - EDITORA</v>
      </c>
      <c r="H333" s="33" t="str">
        <f>IFERROR(VLOOKUP($B333,'Tabelas auxiliares'!$A$66:$C$103,3,FALSE),"")</f>
        <v>LOCAÇÃO DE ESPAÇO EM ESTANDE COLETIVO/MATERIAL DE CONSUMO/MATERIAL PARA ATIVIDADES DA EDITORA/ REGISTRO ISBN/SERVICO DE ENCADERNACAO</v>
      </c>
      <c r="I333" t="s">
        <v>2394</v>
      </c>
      <c r="J333" t="s">
        <v>1990</v>
      </c>
      <c r="K333" t="s">
        <v>2395</v>
      </c>
      <c r="L333" t="s">
        <v>2396</v>
      </c>
      <c r="M333" t="s">
        <v>2397</v>
      </c>
      <c r="N333" t="s">
        <v>569</v>
      </c>
      <c r="O333" t="s">
        <v>570</v>
      </c>
      <c r="P333" t="s">
        <v>571</v>
      </c>
      <c r="Q333" t="s">
        <v>549</v>
      </c>
      <c r="R333" t="s">
        <v>545</v>
      </c>
      <c r="S333" t="s">
        <v>550</v>
      </c>
      <c r="T333" t="s">
        <v>150</v>
      </c>
      <c r="U333" t="s">
        <v>572</v>
      </c>
      <c r="V333" t="s">
        <v>1997</v>
      </c>
      <c r="W333" t="s">
        <v>1998</v>
      </c>
      <c r="X333" t="s">
        <v>2398</v>
      </c>
      <c r="Y333" s="33" t="str">
        <f t="shared" si="5"/>
        <v>3</v>
      </c>
      <c r="Z333" s="33" t="str">
        <f>IF(T333="","",IF(AND(T333&lt;&gt;'Tabelas auxiliares'!$B$240,T333&lt;&gt;'Tabelas auxiliares'!$B$241),"FOLHA DE PESSOAL",IF(Y333='Tabelas auxiliares'!$A$241,"CUSTEIO",IF(Y333='Tabelas auxiliares'!$A$240,"INVESTIMENTO","ERRO - VERIFICAR"))))</f>
        <v>CUSTEIO</v>
      </c>
      <c r="AA333" s="26">
        <v>506.97</v>
      </c>
      <c r="AC333">
        <v>506.97</v>
      </c>
      <c r="AE333" s="26"/>
    </row>
    <row r="334" spans="1:31" x14ac:dyDescent="0.25">
      <c r="A334" t="s">
        <v>538</v>
      </c>
      <c r="B334" s="54" t="s">
        <v>240</v>
      </c>
      <c r="C334" s="54" t="s">
        <v>537</v>
      </c>
      <c r="D334" t="s">
        <v>28</v>
      </c>
      <c r="E334" t="s">
        <v>105</v>
      </c>
      <c r="F334" s="33" t="str">
        <f>IFERROR(VLOOKUP(D334,'Tabelas auxiliares'!$A$3:$B$62,2,FALSE),"")</f>
        <v>PU - PREFEITURA UNIVERSITÁRIA</v>
      </c>
      <c r="G334" s="33" t="str">
        <f>IFERROR(VLOOKUP($B334,'Tabelas auxiliares'!$A$66:$C$103,2,FALSE),"")</f>
        <v>MATERIAIS DE CONSUMO NÃO ACADÊMICOS</v>
      </c>
      <c r="H334" s="33" t="str">
        <f>IFERROR(VLOOKUP($B334,'Tabelas auxiliares'!$A$66:$C$103,3,FALSE),"")</f>
        <v>ALMOXARIFADO VIRTUAL/ CARIMBOS/ INSUMOS IMPRESSORA PLOTTER E IMPRESSORA 3D/MATERIAL DE SAÚDE (Ex. PROAP, DSQV, EPI) / MATERIAL DE EXPEDIENTE /MATERIAL ESPORTIVO /TINTAS</v>
      </c>
      <c r="I334" t="s">
        <v>1605</v>
      </c>
      <c r="J334" t="s">
        <v>912</v>
      </c>
      <c r="K334" t="s">
        <v>2399</v>
      </c>
      <c r="L334" t="s">
        <v>2400</v>
      </c>
      <c r="M334" t="s">
        <v>915</v>
      </c>
      <c r="N334" t="s">
        <v>569</v>
      </c>
      <c r="O334" t="s">
        <v>570</v>
      </c>
      <c r="P334" t="s">
        <v>571</v>
      </c>
      <c r="Q334" t="s">
        <v>549</v>
      </c>
      <c r="R334" t="s">
        <v>545</v>
      </c>
      <c r="S334" t="s">
        <v>550</v>
      </c>
      <c r="T334" t="s">
        <v>150</v>
      </c>
      <c r="U334" t="s">
        <v>572</v>
      </c>
      <c r="V334" t="s">
        <v>916</v>
      </c>
      <c r="W334" t="s">
        <v>917</v>
      </c>
      <c r="X334" t="s">
        <v>2401</v>
      </c>
      <c r="Y334" s="33" t="str">
        <f t="shared" si="5"/>
        <v>3</v>
      </c>
      <c r="Z334" s="33" t="str">
        <f>IF(T334="","",IF(AND(T334&lt;&gt;'Tabelas auxiliares'!$B$240,T334&lt;&gt;'Tabelas auxiliares'!$B$241),"FOLHA DE PESSOAL",IF(Y334='Tabelas auxiliares'!$A$241,"CUSTEIO",IF(Y334='Tabelas auxiliares'!$A$240,"INVESTIMENTO","ERRO - VERIFICAR"))))</f>
        <v>CUSTEIO</v>
      </c>
      <c r="AA334" s="26">
        <v>10563.18</v>
      </c>
      <c r="AD334">
        <v>2354.02</v>
      </c>
      <c r="AE334" s="26">
        <v>8209.16</v>
      </c>
    </row>
    <row r="335" spans="1:31" x14ac:dyDescent="0.25">
      <c r="A335" t="s">
        <v>538</v>
      </c>
      <c r="B335" s="54" t="s">
        <v>240</v>
      </c>
      <c r="C335" s="54" t="s">
        <v>537</v>
      </c>
      <c r="D335" t="s">
        <v>28</v>
      </c>
      <c r="E335" t="s">
        <v>105</v>
      </c>
      <c r="F335" s="33" t="str">
        <f>IFERROR(VLOOKUP(D335,'Tabelas auxiliares'!$A$3:$B$62,2,FALSE),"")</f>
        <v>PU - PREFEITURA UNIVERSITÁRIA</v>
      </c>
      <c r="G335" s="33" t="str">
        <f>IFERROR(VLOOKUP($B335,'Tabelas auxiliares'!$A$66:$C$103,2,FALSE),"")</f>
        <v>MATERIAIS DE CONSUMO NÃO ACADÊMICOS</v>
      </c>
      <c r="H335" s="33" t="str">
        <f>IFERROR(VLOOKUP($B335,'Tabelas auxiliares'!$A$66:$C$103,3,FALSE),"")</f>
        <v>ALMOXARIFADO VIRTUAL/ CARIMBOS/ INSUMOS IMPRESSORA PLOTTER E IMPRESSORA 3D/MATERIAL DE SAÚDE (Ex. PROAP, DSQV, EPI) / MATERIAL DE EXPEDIENTE /MATERIAL ESPORTIVO /TINTAS</v>
      </c>
      <c r="I335" t="s">
        <v>1852</v>
      </c>
      <c r="J335" t="s">
        <v>2402</v>
      </c>
      <c r="K335" t="s">
        <v>2403</v>
      </c>
      <c r="L335" t="s">
        <v>2404</v>
      </c>
      <c r="M335" t="s">
        <v>2405</v>
      </c>
      <c r="N335" t="s">
        <v>569</v>
      </c>
      <c r="O335" t="s">
        <v>570</v>
      </c>
      <c r="P335" t="s">
        <v>571</v>
      </c>
      <c r="Q335" t="s">
        <v>549</v>
      </c>
      <c r="R335" t="s">
        <v>545</v>
      </c>
      <c r="S335" t="s">
        <v>550</v>
      </c>
      <c r="T335" t="s">
        <v>150</v>
      </c>
      <c r="U335" t="s">
        <v>572</v>
      </c>
      <c r="V335" t="s">
        <v>2406</v>
      </c>
      <c r="W335" t="s">
        <v>2407</v>
      </c>
      <c r="X335" t="s">
        <v>2408</v>
      </c>
      <c r="Y335" s="33" t="str">
        <f t="shared" si="5"/>
        <v>3</v>
      </c>
      <c r="Z335" s="33" t="str">
        <f>IF(T335="","",IF(AND(T335&lt;&gt;'Tabelas auxiliares'!$B$240,T335&lt;&gt;'Tabelas auxiliares'!$B$241),"FOLHA DE PESSOAL",IF(Y335='Tabelas auxiliares'!$A$241,"CUSTEIO",IF(Y335='Tabelas auxiliares'!$A$240,"INVESTIMENTO","ERRO - VERIFICAR"))))</f>
        <v>CUSTEIO</v>
      </c>
      <c r="AA335" s="26">
        <v>4763.2</v>
      </c>
      <c r="AC335">
        <v>4763.2</v>
      </c>
      <c r="AE335" s="26"/>
    </row>
    <row r="336" spans="1:31" x14ac:dyDescent="0.25">
      <c r="A336" t="s">
        <v>538</v>
      </c>
      <c r="B336" s="54" t="s">
        <v>240</v>
      </c>
      <c r="C336" s="54" t="s">
        <v>537</v>
      </c>
      <c r="D336" t="s">
        <v>28</v>
      </c>
      <c r="E336" t="s">
        <v>105</v>
      </c>
      <c r="F336" s="33" t="str">
        <f>IFERROR(VLOOKUP(D336,'Tabelas auxiliares'!$A$3:$B$62,2,FALSE),"")</f>
        <v>PU - PREFEITURA UNIVERSITÁRIA</v>
      </c>
      <c r="G336" s="33" t="str">
        <f>IFERROR(VLOOKUP($B336,'Tabelas auxiliares'!$A$66:$C$103,2,FALSE),"")</f>
        <v>MATERIAIS DE CONSUMO NÃO ACADÊMICOS</v>
      </c>
      <c r="H336" s="33" t="str">
        <f>IFERROR(VLOOKUP($B336,'Tabelas auxiliares'!$A$66:$C$103,3,FALSE),"")</f>
        <v>ALMOXARIFADO VIRTUAL/ CARIMBOS/ INSUMOS IMPRESSORA PLOTTER E IMPRESSORA 3D/MATERIAL DE SAÚDE (Ex. PROAP, DSQV, EPI) / MATERIAL DE EXPEDIENTE /MATERIAL ESPORTIVO /TINTAS</v>
      </c>
      <c r="I336" t="s">
        <v>2409</v>
      </c>
      <c r="J336" t="s">
        <v>2402</v>
      </c>
      <c r="K336" t="s">
        <v>2410</v>
      </c>
      <c r="L336" t="s">
        <v>2404</v>
      </c>
      <c r="M336" t="s">
        <v>2411</v>
      </c>
      <c r="N336" t="s">
        <v>569</v>
      </c>
      <c r="O336" t="s">
        <v>570</v>
      </c>
      <c r="P336" t="s">
        <v>571</v>
      </c>
      <c r="Q336" t="s">
        <v>549</v>
      </c>
      <c r="R336" t="s">
        <v>545</v>
      </c>
      <c r="S336" t="s">
        <v>550</v>
      </c>
      <c r="T336" t="s">
        <v>150</v>
      </c>
      <c r="U336" t="s">
        <v>572</v>
      </c>
      <c r="V336" t="s">
        <v>2406</v>
      </c>
      <c r="W336" t="s">
        <v>2407</v>
      </c>
      <c r="X336" t="s">
        <v>2412</v>
      </c>
      <c r="Y336" s="33" t="str">
        <f t="shared" si="5"/>
        <v>3</v>
      </c>
      <c r="Z336" s="33" t="str">
        <f>IF(T336="","",IF(AND(T336&lt;&gt;'Tabelas auxiliares'!$B$240,T336&lt;&gt;'Tabelas auxiliares'!$B$241),"FOLHA DE PESSOAL",IF(Y336='Tabelas auxiliares'!$A$241,"CUSTEIO",IF(Y336='Tabelas auxiliares'!$A$240,"INVESTIMENTO","ERRO - VERIFICAR"))))</f>
        <v>CUSTEIO</v>
      </c>
      <c r="AA336" s="26">
        <v>28500</v>
      </c>
      <c r="AC336" s="26">
        <v>28500</v>
      </c>
      <c r="AE336" s="26"/>
    </row>
    <row r="337" spans="1:32" x14ac:dyDescent="0.25">
      <c r="A337" t="s">
        <v>538</v>
      </c>
      <c r="B337" s="54" t="s">
        <v>240</v>
      </c>
      <c r="C337" s="54" t="s">
        <v>537</v>
      </c>
      <c r="D337" t="s">
        <v>28</v>
      </c>
      <c r="E337" t="s">
        <v>105</v>
      </c>
      <c r="F337" s="33" t="str">
        <f>IFERROR(VLOOKUP(D337,'Tabelas auxiliares'!$A$3:$B$62,2,FALSE),"")</f>
        <v>PU - PREFEITURA UNIVERSITÁRIA</v>
      </c>
      <c r="G337" s="33" t="str">
        <f>IFERROR(VLOOKUP($B337,'Tabelas auxiliares'!$A$66:$C$103,2,FALSE),"")</f>
        <v>MATERIAIS DE CONSUMO NÃO ACADÊMICOS</v>
      </c>
      <c r="H337" s="33" t="str">
        <f>IFERROR(VLOOKUP($B337,'Tabelas auxiliares'!$A$66:$C$103,3,FALSE),"")</f>
        <v>ALMOXARIFADO VIRTUAL/ CARIMBOS/ INSUMOS IMPRESSORA PLOTTER E IMPRESSORA 3D/MATERIAL DE SAÚDE (Ex. PROAP, DSQV, EPI) / MATERIAL DE EXPEDIENTE /MATERIAL ESPORTIVO /TINTAS</v>
      </c>
      <c r="I337" t="s">
        <v>1069</v>
      </c>
      <c r="J337" t="s">
        <v>2413</v>
      </c>
      <c r="K337" t="s">
        <v>2414</v>
      </c>
      <c r="L337" t="s">
        <v>2415</v>
      </c>
      <c r="M337" t="s">
        <v>2416</v>
      </c>
      <c r="N337" t="s">
        <v>569</v>
      </c>
      <c r="O337" t="s">
        <v>570</v>
      </c>
      <c r="P337" t="s">
        <v>571</v>
      </c>
      <c r="Q337" t="s">
        <v>549</v>
      </c>
      <c r="R337" t="s">
        <v>545</v>
      </c>
      <c r="S337" t="s">
        <v>550</v>
      </c>
      <c r="T337" t="s">
        <v>150</v>
      </c>
      <c r="U337" t="s">
        <v>572</v>
      </c>
      <c r="V337" t="s">
        <v>916</v>
      </c>
      <c r="W337" t="s">
        <v>917</v>
      </c>
      <c r="X337" t="s">
        <v>2417</v>
      </c>
      <c r="Y337" s="33" t="str">
        <f t="shared" si="5"/>
        <v>3</v>
      </c>
      <c r="Z337" s="33" t="str">
        <f>IF(T337="","",IF(AND(T337&lt;&gt;'Tabelas auxiliares'!$B$240,T337&lt;&gt;'Tabelas auxiliares'!$B$241),"FOLHA DE PESSOAL",IF(Y337='Tabelas auxiliares'!$A$241,"CUSTEIO",IF(Y337='Tabelas auxiliares'!$A$240,"INVESTIMENTO","ERRO - VERIFICAR"))))</f>
        <v>CUSTEIO</v>
      </c>
      <c r="AA337">
        <v>1650</v>
      </c>
      <c r="AB337" s="26"/>
      <c r="AC337">
        <v>1650</v>
      </c>
      <c r="AF337" s="26"/>
    </row>
    <row r="338" spans="1:32" x14ac:dyDescent="0.25">
      <c r="A338" t="s">
        <v>538</v>
      </c>
      <c r="B338" s="54" t="s">
        <v>240</v>
      </c>
      <c r="C338" s="54" t="s">
        <v>537</v>
      </c>
      <c r="D338" t="s">
        <v>28</v>
      </c>
      <c r="E338" t="s">
        <v>105</v>
      </c>
      <c r="F338" s="33" t="str">
        <f>IFERROR(VLOOKUP(D338,'Tabelas auxiliares'!$A$3:$B$62,2,FALSE),"")</f>
        <v>PU - PREFEITURA UNIVERSITÁRIA</v>
      </c>
      <c r="G338" s="33" t="str">
        <f>IFERROR(VLOOKUP($B338,'Tabelas auxiliares'!$A$66:$C$103,2,FALSE),"")</f>
        <v>MATERIAIS DE CONSUMO NÃO ACADÊMICOS</v>
      </c>
      <c r="H338" s="33" t="str">
        <f>IFERROR(VLOOKUP($B338,'Tabelas auxiliares'!$A$66:$C$103,3,FALSE),"")</f>
        <v>ALMOXARIFADO VIRTUAL/ CARIMBOS/ INSUMOS IMPRESSORA PLOTTER E IMPRESSORA 3D/MATERIAL DE SAÚDE (Ex. PROAP, DSQV, EPI) / MATERIAL DE EXPEDIENTE /MATERIAL ESPORTIVO /TINTAS</v>
      </c>
      <c r="I338" t="s">
        <v>1069</v>
      </c>
      <c r="J338" t="s">
        <v>2413</v>
      </c>
      <c r="K338" t="s">
        <v>2418</v>
      </c>
      <c r="L338" t="s">
        <v>2415</v>
      </c>
      <c r="M338" t="s">
        <v>2419</v>
      </c>
      <c r="N338" t="s">
        <v>569</v>
      </c>
      <c r="O338" t="s">
        <v>570</v>
      </c>
      <c r="P338" t="s">
        <v>571</v>
      </c>
      <c r="Q338" t="s">
        <v>549</v>
      </c>
      <c r="R338" t="s">
        <v>545</v>
      </c>
      <c r="S338" t="s">
        <v>550</v>
      </c>
      <c r="T338" t="s">
        <v>150</v>
      </c>
      <c r="U338" t="s">
        <v>572</v>
      </c>
      <c r="V338" t="s">
        <v>916</v>
      </c>
      <c r="W338" t="s">
        <v>917</v>
      </c>
      <c r="X338" t="s">
        <v>2420</v>
      </c>
      <c r="Y338" s="33" t="str">
        <f t="shared" si="5"/>
        <v>3</v>
      </c>
      <c r="Z338" s="33" t="str">
        <f>IF(T338="","",IF(AND(T338&lt;&gt;'Tabelas auxiliares'!$B$240,T338&lt;&gt;'Tabelas auxiliares'!$B$241),"FOLHA DE PESSOAL",IF(Y338='Tabelas auxiliares'!$A$241,"CUSTEIO",IF(Y338='Tabelas auxiliares'!$A$240,"INVESTIMENTO","ERRO - VERIFICAR"))))</f>
        <v>CUSTEIO</v>
      </c>
      <c r="AA338" s="26">
        <v>19046</v>
      </c>
      <c r="AC338" s="26">
        <v>19046</v>
      </c>
    </row>
    <row r="339" spans="1:32" x14ac:dyDescent="0.25">
      <c r="A339" t="s">
        <v>538</v>
      </c>
      <c r="B339" s="54" t="s">
        <v>240</v>
      </c>
      <c r="C339" s="54" t="s">
        <v>537</v>
      </c>
      <c r="D339" t="s">
        <v>28</v>
      </c>
      <c r="E339" t="s">
        <v>105</v>
      </c>
      <c r="F339" s="33" t="str">
        <f>IFERROR(VLOOKUP(D339,'Tabelas auxiliares'!$A$3:$B$62,2,FALSE),"")</f>
        <v>PU - PREFEITURA UNIVERSITÁRIA</v>
      </c>
      <c r="G339" s="33" t="str">
        <f>IFERROR(VLOOKUP($B339,'Tabelas auxiliares'!$A$66:$C$103,2,FALSE),"")</f>
        <v>MATERIAIS DE CONSUMO NÃO ACADÊMICOS</v>
      </c>
      <c r="H339" s="33" t="str">
        <f>IFERROR(VLOOKUP($B339,'Tabelas auxiliares'!$A$66:$C$103,3,FALSE),"")</f>
        <v>ALMOXARIFADO VIRTUAL/ CARIMBOS/ INSUMOS IMPRESSORA PLOTTER E IMPRESSORA 3D/MATERIAL DE SAÚDE (Ex. PROAP, DSQV, EPI) / MATERIAL DE EXPEDIENTE /MATERIAL ESPORTIVO /TINTAS</v>
      </c>
      <c r="I339" t="s">
        <v>1069</v>
      </c>
      <c r="J339" t="s">
        <v>2421</v>
      </c>
      <c r="K339" t="s">
        <v>2422</v>
      </c>
      <c r="L339" t="s">
        <v>2423</v>
      </c>
      <c r="M339" t="s">
        <v>2424</v>
      </c>
      <c r="N339" t="s">
        <v>569</v>
      </c>
      <c r="O339" t="s">
        <v>570</v>
      </c>
      <c r="P339" t="s">
        <v>571</v>
      </c>
      <c r="Q339" t="s">
        <v>549</v>
      </c>
      <c r="R339" t="s">
        <v>545</v>
      </c>
      <c r="S339" t="s">
        <v>550</v>
      </c>
      <c r="T339" t="s">
        <v>150</v>
      </c>
      <c r="U339" t="s">
        <v>572</v>
      </c>
      <c r="V339" t="s">
        <v>1391</v>
      </c>
      <c r="W339" t="s">
        <v>1392</v>
      </c>
      <c r="X339" t="s">
        <v>2425</v>
      </c>
      <c r="Y339" s="33" t="str">
        <f t="shared" si="5"/>
        <v>3</v>
      </c>
      <c r="Z339" s="33" t="str">
        <f>IF(T339="","",IF(AND(T339&lt;&gt;'Tabelas auxiliares'!$B$240,T339&lt;&gt;'Tabelas auxiliares'!$B$241),"FOLHA DE PESSOAL",IF(Y339='Tabelas auxiliares'!$A$241,"CUSTEIO",IF(Y339='Tabelas auxiliares'!$A$240,"INVESTIMENTO","ERRO - VERIFICAR"))))</f>
        <v>CUSTEIO</v>
      </c>
      <c r="AA339" s="26">
        <v>10320</v>
      </c>
      <c r="AC339" s="26"/>
      <c r="AE339">
        <v>10320</v>
      </c>
    </row>
    <row r="340" spans="1:32" x14ac:dyDescent="0.25">
      <c r="A340" t="s">
        <v>538</v>
      </c>
      <c r="B340" s="54" t="s">
        <v>240</v>
      </c>
      <c r="C340" s="54" t="s">
        <v>537</v>
      </c>
      <c r="D340" t="s">
        <v>60</v>
      </c>
      <c r="E340" t="s">
        <v>105</v>
      </c>
      <c r="F340" s="33" t="str">
        <f>IFERROR(VLOOKUP(D340,'Tabelas auxiliares'!$A$3:$B$62,2,FALSE),"")</f>
        <v>PROAP - PRÓ-REITORIA DE POLÍTICAS AFIRMATIVAS</v>
      </c>
      <c r="G340" s="33" t="str">
        <f>IFERROR(VLOOKUP($B340,'Tabelas auxiliares'!$A$66:$C$103,2,FALSE),"")</f>
        <v>MATERIAIS DE CONSUMO NÃO ACADÊMICOS</v>
      </c>
      <c r="H340" s="33" t="str">
        <f>IFERROR(VLOOKUP($B340,'Tabelas auxiliares'!$A$66:$C$103,3,FALSE),"")</f>
        <v>ALMOXARIFADO VIRTUAL/ CARIMBOS/ INSUMOS IMPRESSORA PLOTTER E IMPRESSORA 3D/MATERIAL DE SAÚDE (Ex. PROAP, DSQV, EPI) / MATERIAL DE EXPEDIENTE /MATERIAL ESPORTIVO /TINTAS</v>
      </c>
      <c r="I340" t="s">
        <v>2426</v>
      </c>
      <c r="J340" t="s">
        <v>2427</v>
      </c>
      <c r="K340" t="s">
        <v>2428</v>
      </c>
      <c r="L340" t="s">
        <v>2429</v>
      </c>
      <c r="M340" t="s">
        <v>2430</v>
      </c>
      <c r="N340" t="s">
        <v>569</v>
      </c>
      <c r="O340" t="s">
        <v>570</v>
      </c>
      <c r="P340" t="s">
        <v>571</v>
      </c>
      <c r="Q340" t="s">
        <v>549</v>
      </c>
      <c r="R340" t="s">
        <v>545</v>
      </c>
      <c r="S340" t="s">
        <v>550</v>
      </c>
      <c r="T340" t="s">
        <v>150</v>
      </c>
      <c r="U340" t="s">
        <v>572</v>
      </c>
      <c r="V340" t="s">
        <v>2431</v>
      </c>
      <c r="W340" t="s">
        <v>2432</v>
      </c>
      <c r="X340" t="s">
        <v>2433</v>
      </c>
      <c r="Y340" s="33" t="str">
        <f t="shared" si="5"/>
        <v>3</v>
      </c>
      <c r="Z340" s="33" t="str">
        <f>IF(T340="","",IF(AND(T340&lt;&gt;'Tabelas auxiliares'!$B$240,T340&lt;&gt;'Tabelas auxiliares'!$B$241),"FOLHA DE PESSOAL",IF(Y340='Tabelas auxiliares'!$A$241,"CUSTEIO",IF(Y340='Tabelas auxiliares'!$A$240,"INVESTIMENTO","ERRO - VERIFICAR"))))</f>
        <v>CUSTEIO</v>
      </c>
      <c r="AA340" s="26">
        <v>9319.2000000000007</v>
      </c>
      <c r="AC340">
        <v>9094.24</v>
      </c>
      <c r="AD340">
        <v>224.96</v>
      </c>
      <c r="AE340" s="26"/>
    </row>
    <row r="341" spans="1:32" x14ac:dyDescent="0.25">
      <c r="A341" t="s">
        <v>538</v>
      </c>
      <c r="B341" s="54" t="s">
        <v>240</v>
      </c>
      <c r="C341" s="54" t="s">
        <v>537</v>
      </c>
      <c r="D341" t="s">
        <v>81</v>
      </c>
      <c r="E341" t="s">
        <v>105</v>
      </c>
      <c r="F341" s="33" t="str">
        <f>IFERROR(VLOOKUP(D341,'Tabelas auxiliares'!$A$3:$B$62,2,FALSE),"")</f>
        <v>SUGEPE - SUPERINTENDÊNCIA DE GESTÃO DE PESSOAS</v>
      </c>
      <c r="G341" s="33" t="str">
        <f>IFERROR(VLOOKUP($B341,'Tabelas auxiliares'!$A$66:$C$103,2,FALSE),"")</f>
        <v>MATERIAIS DE CONSUMO NÃO ACADÊMICOS</v>
      </c>
      <c r="H341" s="33" t="str">
        <f>IFERROR(VLOOKUP($B341,'Tabelas auxiliares'!$A$66:$C$103,3,FALSE),"")</f>
        <v>ALMOXARIFADO VIRTUAL/ CARIMBOS/ INSUMOS IMPRESSORA PLOTTER E IMPRESSORA 3D/MATERIAL DE SAÚDE (Ex. PROAP, DSQV, EPI) / MATERIAL DE EXPEDIENTE /MATERIAL ESPORTIVO /TINTAS</v>
      </c>
      <c r="I341" t="s">
        <v>2434</v>
      </c>
      <c r="J341" t="s">
        <v>2435</v>
      </c>
      <c r="K341" t="s">
        <v>2436</v>
      </c>
      <c r="L341" t="s">
        <v>2437</v>
      </c>
      <c r="M341" t="s">
        <v>2438</v>
      </c>
      <c r="N341" t="s">
        <v>569</v>
      </c>
      <c r="O341" t="s">
        <v>570</v>
      </c>
      <c r="P341" t="s">
        <v>571</v>
      </c>
      <c r="Q341" t="s">
        <v>549</v>
      </c>
      <c r="R341" t="s">
        <v>545</v>
      </c>
      <c r="S341" t="s">
        <v>550</v>
      </c>
      <c r="T341" t="s">
        <v>150</v>
      </c>
      <c r="U341" t="s">
        <v>1149</v>
      </c>
      <c r="V341" t="s">
        <v>2431</v>
      </c>
      <c r="W341" t="s">
        <v>2432</v>
      </c>
      <c r="X341" t="s">
        <v>2439</v>
      </c>
      <c r="Y341" s="33" t="str">
        <f t="shared" si="5"/>
        <v>3</v>
      </c>
      <c r="Z341" s="33" t="str">
        <f>IF(T341="","",IF(AND(T341&lt;&gt;'Tabelas auxiliares'!$B$240,T341&lt;&gt;'Tabelas auxiliares'!$B$241),"FOLHA DE PESSOAL",IF(Y341='Tabelas auxiliares'!$A$241,"CUSTEIO",IF(Y341='Tabelas auxiliares'!$A$240,"INVESTIMENTO","ERRO - VERIFICAR"))))</f>
        <v>CUSTEIO</v>
      </c>
      <c r="AA341" s="26">
        <v>630</v>
      </c>
      <c r="AC341">
        <v>630</v>
      </c>
      <c r="AE341" s="26"/>
    </row>
    <row r="342" spans="1:32" x14ac:dyDescent="0.25">
      <c r="A342" t="s">
        <v>538</v>
      </c>
      <c r="B342" s="54" t="s">
        <v>240</v>
      </c>
      <c r="C342" s="54" t="s">
        <v>537</v>
      </c>
      <c r="D342" t="s">
        <v>81</v>
      </c>
      <c r="E342" t="s">
        <v>105</v>
      </c>
      <c r="F342" s="33" t="str">
        <f>IFERROR(VLOOKUP(D342,'Tabelas auxiliares'!$A$3:$B$62,2,FALSE),"")</f>
        <v>SUGEPE - SUPERINTENDÊNCIA DE GESTÃO DE PESSOAS</v>
      </c>
      <c r="G342" s="33" t="str">
        <f>IFERROR(VLOOKUP($B342,'Tabelas auxiliares'!$A$66:$C$103,2,FALSE),"")</f>
        <v>MATERIAIS DE CONSUMO NÃO ACADÊMICOS</v>
      </c>
      <c r="H342" s="33" t="str">
        <f>IFERROR(VLOOKUP($B342,'Tabelas auxiliares'!$A$66:$C$103,3,FALSE),"")</f>
        <v>ALMOXARIFADO VIRTUAL/ CARIMBOS/ INSUMOS IMPRESSORA PLOTTER E IMPRESSORA 3D/MATERIAL DE SAÚDE (Ex. PROAP, DSQV, EPI) / MATERIAL DE EXPEDIENTE /MATERIAL ESPORTIVO /TINTAS</v>
      </c>
      <c r="I342" t="s">
        <v>1074</v>
      </c>
      <c r="J342" t="s">
        <v>2440</v>
      </c>
      <c r="K342" t="s">
        <v>2441</v>
      </c>
      <c r="L342" t="s">
        <v>2442</v>
      </c>
      <c r="M342" t="s">
        <v>2443</v>
      </c>
      <c r="N342" t="s">
        <v>569</v>
      </c>
      <c r="O342" t="s">
        <v>570</v>
      </c>
      <c r="P342" t="s">
        <v>571</v>
      </c>
      <c r="Q342" t="s">
        <v>549</v>
      </c>
      <c r="R342" t="s">
        <v>545</v>
      </c>
      <c r="S342" t="s">
        <v>550</v>
      </c>
      <c r="T342" t="s">
        <v>150</v>
      </c>
      <c r="U342" t="s">
        <v>1149</v>
      </c>
      <c r="V342" t="s">
        <v>923</v>
      </c>
      <c r="W342" t="s">
        <v>924</v>
      </c>
      <c r="X342" t="s">
        <v>2444</v>
      </c>
      <c r="Y342" s="33" t="str">
        <f t="shared" si="5"/>
        <v>3</v>
      </c>
      <c r="Z342" s="33" t="str">
        <f>IF(T342="","",IF(AND(T342&lt;&gt;'Tabelas auxiliares'!$B$240,T342&lt;&gt;'Tabelas auxiliares'!$B$241),"FOLHA DE PESSOAL",IF(Y342='Tabelas auxiliares'!$A$241,"CUSTEIO",IF(Y342='Tabelas auxiliares'!$A$240,"INVESTIMENTO","ERRO - VERIFICAR"))))</f>
        <v>CUSTEIO</v>
      </c>
      <c r="AA342" s="26">
        <v>34236.080000000002</v>
      </c>
      <c r="AC342">
        <v>34236.080000000002</v>
      </c>
      <c r="AE342" s="26"/>
    </row>
    <row r="343" spans="1:32" x14ac:dyDescent="0.25">
      <c r="A343" t="s">
        <v>538</v>
      </c>
      <c r="B343" s="54" t="s">
        <v>240</v>
      </c>
      <c r="C343" s="54" t="s">
        <v>537</v>
      </c>
      <c r="D343" t="s">
        <v>81</v>
      </c>
      <c r="E343" t="s">
        <v>105</v>
      </c>
      <c r="F343" s="33" t="str">
        <f>IFERROR(VLOOKUP(D343,'Tabelas auxiliares'!$A$3:$B$62,2,FALSE),"")</f>
        <v>SUGEPE - SUPERINTENDÊNCIA DE GESTÃO DE PESSOAS</v>
      </c>
      <c r="G343" s="33" t="str">
        <f>IFERROR(VLOOKUP($B343,'Tabelas auxiliares'!$A$66:$C$103,2,FALSE),"")</f>
        <v>MATERIAIS DE CONSUMO NÃO ACADÊMICOS</v>
      </c>
      <c r="H343" s="33" t="str">
        <f>IFERROR(VLOOKUP($B343,'Tabelas auxiliares'!$A$66:$C$103,3,FALSE),"")</f>
        <v>ALMOXARIFADO VIRTUAL/ CARIMBOS/ INSUMOS IMPRESSORA PLOTTER E IMPRESSORA 3D/MATERIAL DE SAÚDE (Ex. PROAP, DSQV, EPI) / MATERIAL DE EXPEDIENTE /MATERIAL ESPORTIVO /TINTAS</v>
      </c>
      <c r="I343" t="s">
        <v>1559</v>
      </c>
      <c r="J343" t="s">
        <v>2445</v>
      </c>
      <c r="K343" t="s">
        <v>2446</v>
      </c>
      <c r="L343" t="s">
        <v>2447</v>
      </c>
      <c r="M343" t="s">
        <v>2448</v>
      </c>
      <c r="N343" t="s">
        <v>569</v>
      </c>
      <c r="O343" t="s">
        <v>570</v>
      </c>
      <c r="P343" t="s">
        <v>571</v>
      </c>
      <c r="Q343" t="s">
        <v>549</v>
      </c>
      <c r="R343" t="s">
        <v>545</v>
      </c>
      <c r="S343" t="s">
        <v>1187</v>
      </c>
      <c r="T343" t="s">
        <v>150</v>
      </c>
      <c r="U343" t="s">
        <v>572</v>
      </c>
      <c r="V343" t="s">
        <v>923</v>
      </c>
      <c r="W343" t="s">
        <v>924</v>
      </c>
      <c r="X343" t="s">
        <v>2449</v>
      </c>
      <c r="Y343" s="33" t="str">
        <f t="shared" si="5"/>
        <v>3</v>
      </c>
      <c r="Z343" s="33" t="str">
        <f>IF(T343="","",IF(AND(T343&lt;&gt;'Tabelas auxiliares'!$B$240,T343&lt;&gt;'Tabelas auxiliares'!$B$241),"FOLHA DE PESSOAL",IF(Y343='Tabelas auxiliares'!$A$241,"CUSTEIO",IF(Y343='Tabelas auxiliares'!$A$240,"INVESTIMENTO","ERRO - VERIFICAR"))))</f>
        <v>CUSTEIO</v>
      </c>
      <c r="AA343" s="26">
        <v>32370</v>
      </c>
      <c r="AC343">
        <v>32370</v>
      </c>
      <c r="AE343" s="26"/>
    </row>
    <row r="344" spans="1:32" x14ac:dyDescent="0.25">
      <c r="A344" t="s">
        <v>538</v>
      </c>
      <c r="B344" s="54" t="s">
        <v>240</v>
      </c>
      <c r="C344" s="54" t="s">
        <v>537</v>
      </c>
      <c r="D344" t="s">
        <v>81</v>
      </c>
      <c r="E344" t="s">
        <v>105</v>
      </c>
      <c r="F344" s="33" t="str">
        <f>IFERROR(VLOOKUP(D344,'Tabelas auxiliares'!$A$3:$B$62,2,FALSE),"")</f>
        <v>SUGEPE - SUPERINTENDÊNCIA DE GESTÃO DE PESSOAS</v>
      </c>
      <c r="G344" s="33" t="str">
        <f>IFERROR(VLOOKUP($B344,'Tabelas auxiliares'!$A$66:$C$103,2,FALSE),"")</f>
        <v>MATERIAIS DE CONSUMO NÃO ACADÊMICOS</v>
      </c>
      <c r="H344" s="33" t="str">
        <f>IFERROR(VLOOKUP($B344,'Tabelas auxiliares'!$A$66:$C$103,3,FALSE),"")</f>
        <v>ALMOXARIFADO VIRTUAL/ CARIMBOS/ INSUMOS IMPRESSORA PLOTTER E IMPRESSORA 3D/MATERIAL DE SAÚDE (Ex. PROAP, DSQV, EPI) / MATERIAL DE EXPEDIENTE /MATERIAL ESPORTIVO /TINTAS</v>
      </c>
      <c r="I344" t="s">
        <v>1559</v>
      </c>
      <c r="J344" t="s">
        <v>2445</v>
      </c>
      <c r="K344" t="s">
        <v>2450</v>
      </c>
      <c r="L344" t="s">
        <v>2447</v>
      </c>
      <c r="M344" t="s">
        <v>2451</v>
      </c>
      <c r="N344" t="s">
        <v>569</v>
      </c>
      <c r="O344" t="s">
        <v>570</v>
      </c>
      <c r="P344" t="s">
        <v>571</v>
      </c>
      <c r="Q344" t="s">
        <v>549</v>
      </c>
      <c r="R344" t="s">
        <v>545</v>
      </c>
      <c r="S344" t="s">
        <v>1187</v>
      </c>
      <c r="T344" t="s">
        <v>150</v>
      </c>
      <c r="U344" t="s">
        <v>572</v>
      </c>
      <c r="V344" t="s">
        <v>923</v>
      </c>
      <c r="W344" t="s">
        <v>924</v>
      </c>
      <c r="X344" t="s">
        <v>2452</v>
      </c>
      <c r="Y344" s="33" t="str">
        <f t="shared" si="5"/>
        <v>3</v>
      </c>
      <c r="Z344" s="33" t="str">
        <f>IF(T344="","",IF(AND(T344&lt;&gt;'Tabelas auxiliares'!$B$240,T344&lt;&gt;'Tabelas auxiliares'!$B$241),"FOLHA DE PESSOAL",IF(Y344='Tabelas auxiliares'!$A$241,"CUSTEIO",IF(Y344='Tabelas auxiliares'!$A$240,"INVESTIMENTO","ERRO - VERIFICAR"))))</f>
        <v>CUSTEIO</v>
      </c>
      <c r="AA344" s="26">
        <v>2979</v>
      </c>
      <c r="AC344" s="26">
        <v>2979</v>
      </c>
      <c r="AE344" s="26"/>
    </row>
    <row r="345" spans="1:32" x14ac:dyDescent="0.25">
      <c r="A345" t="s">
        <v>538</v>
      </c>
      <c r="B345" s="54" t="s">
        <v>240</v>
      </c>
      <c r="C345" s="54" t="s">
        <v>537</v>
      </c>
      <c r="D345" t="s">
        <v>81</v>
      </c>
      <c r="E345" t="s">
        <v>105</v>
      </c>
      <c r="F345" s="33" t="str">
        <f>IFERROR(VLOOKUP(D345,'Tabelas auxiliares'!$A$3:$B$62,2,FALSE),"")</f>
        <v>SUGEPE - SUPERINTENDÊNCIA DE GESTÃO DE PESSOAS</v>
      </c>
      <c r="G345" s="33" t="str">
        <f>IFERROR(VLOOKUP($B345,'Tabelas auxiliares'!$A$66:$C$103,2,FALSE),"")</f>
        <v>MATERIAIS DE CONSUMO NÃO ACADÊMICOS</v>
      </c>
      <c r="H345" s="33" t="str">
        <f>IFERROR(VLOOKUP($B345,'Tabelas auxiliares'!$A$66:$C$103,3,FALSE),"")</f>
        <v>ALMOXARIFADO VIRTUAL/ CARIMBOS/ INSUMOS IMPRESSORA PLOTTER E IMPRESSORA 3D/MATERIAL DE SAÚDE (Ex. PROAP, DSQV, EPI) / MATERIAL DE EXPEDIENTE /MATERIAL ESPORTIVO /TINTAS</v>
      </c>
      <c r="I345" t="s">
        <v>1126</v>
      </c>
      <c r="J345" t="s">
        <v>2445</v>
      </c>
      <c r="K345" t="s">
        <v>2453</v>
      </c>
      <c r="L345" t="s">
        <v>2454</v>
      </c>
      <c r="M345" t="s">
        <v>2455</v>
      </c>
      <c r="N345" t="s">
        <v>569</v>
      </c>
      <c r="O345" t="s">
        <v>570</v>
      </c>
      <c r="P345" t="s">
        <v>571</v>
      </c>
      <c r="Q345" t="s">
        <v>549</v>
      </c>
      <c r="R345" t="s">
        <v>545</v>
      </c>
      <c r="S345" t="s">
        <v>1187</v>
      </c>
      <c r="T345" t="s">
        <v>150</v>
      </c>
      <c r="U345" t="s">
        <v>572</v>
      </c>
      <c r="V345" t="s">
        <v>923</v>
      </c>
      <c r="W345" t="s">
        <v>924</v>
      </c>
      <c r="X345" t="s">
        <v>2456</v>
      </c>
      <c r="Y345" s="33" t="str">
        <f t="shared" si="5"/>
        <v>3</v>
      </c>
      <c r="Z345" s="33" t="str">
        <f>IF(T345="","",IF(AND(T345&lt;&gt;'Tabelas auxiliares'!$B$240,T345&lt;&gt;'Tabelas auxiliares'!$B$241),"FOLHA DE PESSOAL",IF(Y345='Tabelas auxiliares'!$A$241,"CUSTEIO",IF(Y345='Tabelas auxiliares'!$A$240,"INVESTIMENTO","ERRO - VERIFICAR"))))</f>
        <v>CUSTEIO</v>
      </c>
      <c r="AA345" s="26">
        <v>137840</v>
      </c>
      <c r="AC345">
        <v>137840</v>
      </c>
      <c r="AE345" s="26"/>
    </row>
    <row r="346" spans="1:32" x14ac:dyDescent="0.25">
      <c r="A346" t="s">
        <v>538</v>
      </c>
      <c r="B346" s="54" t="s">
        <v>240</v>
      </c>
      <c r="C346" s="54" t="s">
        <v>537</v>
      </c>
      <c r="D346" t="s">
        <v>81</v>
      </c>
      <c r="E346" t="s">
        <v>105</v>
      </c>
      <c r="F346" s="33" t="str">
        <f>IFERROR(VLOOKUP(D346,'Tabelas auxiliares'!$A$3:$B$62,2,FALSE),"")</f>
        <v>SUGEPE - SUPERINTENDÊNCIA DE GESTÃO DE PESSOAS</v>
      </c>
      <c r="G346" s="33" t="str">
        <f>IFERROR(VLOOKUP($B346,'Tabelas auxiliares'!$A$66:$C$103,2,FALSE),"")</f>
        <v>MATERIAIS DE CONSUMO NÃO ACADÊMICOS</v>
      </c>
      <c r="H346" s="33" t="str">
        <f>IFERROR(VLOOKUP($B346,'Tabelas auxiliares'!$A$66:$C$103,3,FALSE),"")</f>
        <v>ALMOXARIFADO VIRTUAL/ CARIMBOS/ INSUMOS IMPRESSORA PLOTTER E IMPRESSORA 3D/MATERIAL DE SAÚDE (Ex. PROAP, DSQV, EPI) / MATERIAL DE EXPEDIENTE /MATERIAL ESPORTIVO /TINTAS</v>
      </c>
      <c r="I346" t="s">
        <v>1126</v>
      </c>
      <c r="J346" t="s">
        <v>2445</v>
      </c>
      <c r="K346" t="s">
        <v>2457</v>
      </c>
      <c r="L346" t="s">
        <v>2458</v>
      </c>
      <c r="M346" t="s">
        <v>2459</v>
      </c>
      <c r="N346" t="s">
        <v>569</v>
      </c>
      <c r="O346" t="s">
        <v>570</v>
      </c>
      <c r="P346" t="s">
        <v>571</v>
      </c>
      <c r="Q346" t="s">
        <v>549</v>
      </c>
      <c r="R346" t="s">
        <v>545</v>
      </c>
      <c r="S346" t="s">
        <v>1187</v>
      </c>
      <c r="T346" t="s">
        <v>150</v>
      </c>
      <c r="U346" t="s">
        <v>572</v>
      </c>
      <c r="V346" t="s">
        <v>923</v>
      </c>
      <c r="W346" t="s">
        <v>924</v>
      </c>
      <c r="X346" t="s">
        <v>2460</v>
      </c>
      <c r="Y346" s="33" t="str">
        <f t="shared" si="5"/>
        <v>3</v>
      </c>
      <c r="Z346" s="33" t="str">
        <f>IF(T346="","",IF(AND(T346&lt;&gt;'Tabelas auxiliares'!$B$240,T346&lt;&gt;'Tabelas auxiliares'!$B$241),"FOLHA DE PESSOAL",IF(Y346='Tabelas auxiliares'!$A$241,"CUSTEIO",IF(Y346='Tabelas auxiliares'!$A$240,"INVESTIMENTO","ERRO - VERIFICAR"))))</f>
        <v>CUSTEIO</v>
      </c>
      <c r="AA346" s="26">
        <v>17233</v>
      </c>
      <c r="AC346" s="26">
        <v>17233</v>
      </c>
      <c r="AE346" s="26"/>
    </row>
    <row r="347" spans="1:32" x14ac:dyDescent="0.25">
      <c r="A347" t="s">
        <v>538</v>
      </c>
      <c r="B347" s="54" t="s">
        <v>241</v>
      </c>
      <c r="C347" s="54" t="s">
        <v>537</v>
      </c>
      <c r="D347" t="s">
        <v>28</v>
      </c>
      <c r="E347" t="s">
        <v>105</v>
      </c>
      <c r="F347" s="33" t="str">
        <f>IFERROR(VLOOKUP(D347,'Tabelas auxiliares'!$A$3:$B$62,2,FALSE),"")</f>
        <v>PU - PREFEITURA UNIVERSITÁRIA</v>
      </c>
      <c r="G347" s="33" t="str">
        <f>IFERROR(VLOOKUP($B347,'Tabelas auxiliares'!$A$66:$C$103,2,FALSE),"")</f>
        <v>MANUTENÇÃO</v>
      </c>
      <c r="H347" s="33" t="str">
        <f>IFERROR(VLOOKUP($B347,'Tabelas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7" t="s">
        <v>2461</v>
      </c>
      <c r="J347" t="s">
        <v>2462</v>
      </c>
      <c r="K347" t="s">
        <v>2463</v>
      </c>
      <c r="L347" t="s">
        <v>2464</v>
      </c>
      <c r="M347" t="s">
        <v>2465</v>
      </c>
      <c r="N347" t="s">
        <v>569</v>
      </c>
      <c r="O347" t="s">
        <v>570</v>
      </c>
      <c r="P347" t="s">
        <v>1051</v>
      </c>
      <c r="Q347" t="s">
        <v>549</v>
      </c>
      <c r="R347" t="s">
        <v>545</v>
      </c>
      <c r="S347" t="s">
        <v>550</v>
      </c>
      <c r="T347" t="s">
        <v>150</v>
      </c>
      <c r="U347" t="s">
        <v>1281</v>
      </c>
      <c r="V347" t="s">
        <v>615</v>
      </c>
      <c r="W347" t="s">
        <v>616</v>
      </c>
      <c r="X347" t="s">
        <v>2466</v>
      </c>
      <c r="Y347" s="33" t="str">
        <f t="shared" si="5"/>
        <v>3</v>
      </c>
      <c r="Z347" s="33" t="str">
        <f>IF(T347="","",IF(AND(T347&lt;&gt;'Tabelas auxiliares'!$B$240,T347&lt;&gt;'Tabelas auxiliares'!$B$241),"FOLHA DE PESSOAL",IF(Y347='Tabelas auxiliares'!$A$241,"CUSTEIO",IF(Y347='Tabelas auxiliares'!$A$240,"INVESTIMENTO","ERRO - VERIFICAR"))))</f>
        <v>CUSTEIO</v>
      </c>
      <c r="AA347" s="26"/>
      <c r="AB347">
        <v>5111.79</v>
      </c>
      <c r="AC347" s="26"/>
      <c r="AE347" s="26"/>
      <c r="AF347">
        <v>5111.79</v>
      </c>
    </row>
    <row r="348" spans="1:32" x14ac:dyDescent="0.25">
      <c r="A348" t="s">
        <v>538</v>
      </c>
      <c r="B348" s="54" t="s">
        <v>241</v>
      </c>
      <c r="C348" s="54" t="s">
        <v>537</v>
      </c>
      <c r="D348" t="s">
        <v>28</v>
      </c>
      <c r="E348" t="s">
        <v>105</v>
      </c>
      <c r="F348" s="33" t="str">
        <f>IFERROR(VLOOKUP(D348,'Tabelas auxiliares'!$A$3:$B$62,2,FALSE),"")</f>
        <v>PU - PREFEITURA UNIVERSITÁRIA</v>
      </c>
      <c r="G348" s="33" t="str">
        <f>IFERROR(VLOOKUP($B348,'Tabelas auxiliares'!$A$66:$C$103,2,FALSE),"")</f>
        <v>MANUTENÇÃO</v>
      </c>
      <c r="H348" s="33" t="str">
        <f>IFERROR(VLOOKUP($B348,'Tabelas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8" t="s">
        <v>2467</v>
      </c>
      <c r="J348" t="s">
        <v>2468</v>
      </c>
      <c r="K348" t="s">
        <v>2469</v>
      </c>
      <c r="L348" t="s">
        <v>2470</v>
      </c>
      <c r="M348" t="s">
        <v>2471</v>
      </c>
      <c r="N348" t="s">
        <v>569</v>
      </c>
      <c r="O348" t="s">
        <v>570</v>
      </c>
      <c r="P348" t="s">
        <v>571</v>
      </c>
      <c r="Q348" t="s">
        <v>549</v>
      </c>
      <c r="R348" t="s">
        <v>545</v>
      </c>
      <c r="S348" t="s">
        <v>550</v>
      </c>
      <c r="T348" t="s">
        <v>150</v>
      </c>
      <c r="U348" t="s">
        <v>1149</v>
      </c>
      <c r="V348" t="s">
        <v>930</v>
      </c>
      <c r="W348" t="s">
        <v>931</v>
      </c>
      <c r="X348" t="s">
        <v>2472</v>
      </c>
      <c r="Y348" s="33" t="str">
        <f t="shared" si="5"/>
        <v>3</v>
      </c>
      <c r="Z348" s="33" t="str">
        <f>IF(T348="","",IF(AND(T348&lt;&gt;'Tabelas auxiliares'!$B$240,T348&lt;&gt;'Tabelas auxiliares'!$B$241),"FOLHA DE PESSOAL",IF(Y348='Tabelas auxiliares'!$A$241,"CUSTEIO",IF(Y348='Tabelas auxiliares'!$A$240,"INVESTIMENTO","ERRO - VERIFICAR"))))</f>
        <v>CUSTEIO</v>
      </c>
      <c r="AA348" s="26">
        <v>97881.54</v>
      </c>
      <c r="AC348">
        <v>97881.54</v>
      </c>
      <c r="AE348" s="26"/>
    </row>
    <row r="349" spans="1:32" x14ac:dyDescent="0.25">
      <c r="A349" t="s">
        <v>538</v>
      </c>
      <c r="B349" s="54" t="s">
        <v>241</v>
      </c>
      <c r="C349" s="54" t="s">
        <v>537</v>
      </c>
      <c r="D349" t="s">
        <v>28</v>
      </c>
      <c r="E349" t="s">
        <v>105</v>
      </c>
      <c r="F349" s="33" t="str">
        <f>IFERROR(VLOOKUP(D349,'Tabelas auxiliares'!$A$3:$B$62,2,FALSE),"")</f>
        <v>PU - PREFEITURA UNIVERSITÁRIA</v>
      </c>
      <c r="G349" s="33" t="str">
        <f>IFERROR(VLOOKUP($B349,'Tabelas auxiliares'!$A$66:$C$103,2,FALSE),"")</f>
        <v>MANUTENÇÃO</v>
      </c>
      <c r="H349" s="33" t="str">
        <f>IFERROR(VLOOKUP($B349,'Tabelas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9" t="s">
        <v>2473</v>
      </c>
      <c r="J349" t="s">
        <v>2474</v>
      </c>
      <c r="K349" t="s">
        <v>2475</v>
      </c>
      <c r="L349" t="s">
        <v>2476</v>
      </c>
      <c r="M349" t="s">
        <v>2477</v>
      </c>
      <c r="N349" t="s">
        <v>569</v>
      </c>
      <c r="O349" t="s">
        <v>570</v>
      </c>
      <c r="P349" t="s">
        <v>571</v>
      </c>
      <c r="Q349" t="s">
        <v>549</v>
      </c>
      <c r="R349" t="s">
        <v>545</v>
      </c>
      <c r="S349" t="s">
        <v>550</v>
      </c>
      <c r="T349" t="s">
        <v>150</v>
      </c>
      <c r="U349" t="s">
        <v>1149</v>
      </c>
      <c r="V349" t="s">
        <v>942</v>
      </c>
      <c r="W349" t="s">
        <v>943</v>
      </c>
      <c r="X349" t="s">
        <v>2478</v>
      </c>
      <c r="Y349" s="33" t="str">
        <f t="shared" si="5"/>
        <v>3</v>
      </c>
      <c r="Z349" s="33" t="str">
        <f>IF(T349="","",IF(AND(T349&lt;&gt;'Tabelas auxiliares'!$B$240,T349&lt;&gt;'Tabelas auxiliares'!$B$241),"FOLHA DE PESSOAL",IF(Y349='Tabelas auxiliares'!$A$241,"CUSTEIO",IF(Y349='Tabelas auxiliares'!$A$240,"INVESTIMENTO","ERRO - VERIFICAR"))))</f>
        <v>CUSTEIO</v>
      </c>
      <c r="AA349" s="26">
        <v>4729.75</v>
      </c>
      <c r="AC349">
        <v>4729.75</v>
      </c>
      <c r="AE349" s="26"/>
    </row>
    <row r="350" spans="1:32" x14ac:dyDescent="0.25">
      <c r="A350" t="s">
        <v>538</v>
      </c>
      <c r="B350" s="54" t="s">
        <v>241</v>
      </c>
      <c r="C350" s="54" t="s">
        <v>537</v>
      </c>
      <c r="D350" t="s">
        <v>28</v>
      </c>
      <c r="E350" t="s">
        <v>105</v>
      </c>
      <c r="F350" s="33" t="str">
        <f>IFERROR(VLOOKUP(D350,'Tabelas auxiliares'!$A$3:$B$62,2,FALSE),"")</f>
        <v>PU - PREFEITURA UNIVERSITÁRIA</v>
      </c>
      <c r="G350" s="33" t="str">
        <f>IFERROR(VLOOKUP($B350,'Tabelas auxiliares'!$A$66:$C$103,2,FALSE),"")</f>
        <v>MANUTENÇÃO</v>
      </c>
      <c r="H350" s="33" t="str">
        <f>IFERROR(VLOOKUP($B350,'Tabelas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0" t="s">
        <v>2479</v>
      </c>
      <c r="J350" t="s">
        <v>2480</v>
      </c>
      <c r="K350" t="s">
        <v>2481</v>
      </c>
      <c r="L350" t="s">
        <v>2482</v>
      </c>
      <c r="M350" t="s">
        <v>953</v>
      </c>
      <c r="N350" t="s">
        <v>569</v>
      </c>
      <c r="O350" t="s">
        <v>570</v>
      </c>
      <c r="P350" t="s">
        <v>571</v>
      </c>
      <c r="Q350" t="s">
        <v>549</v>
      </c>
      <c r="R350" t="s">
        <v>545</v>
      </c>
      <c r="S350" t="s">
        <v>550</v>
      </c>
      <c r="T350" t="s">
        <v>150</v>
      </c>
      <c r="U350" t="s">
        <v>1149</v>
      </c>
      <c r="V350" t="s">
        <v>615</v>
      </c>
      <c r="W350" t="s">
        <v>616</v>
      </c>
      <c r="X350" t="s">
        <v>2483</v>
      </c>
      <c r="Y350" s="33" t="str">
        <f t="shared" si="5"/>
        <v>3</v>
      </c>
      <c r="Z350" s="33" t="str">
        <f>IF(T350="","",IF(AND(T350&lt;&gt;'Tabelas auxiliares'!$B$240,T350&lt;&gt;'Tabelas auxiliares'!$B$241),"FOLHA DE PESSOAL",IF(Y350='Tabelas auxiliares'!$A$241,"CUSTEIO",IF(Y350='Tabelas auxiliares'!$A$240,"INVESTIMENTO","ERRO - VERIFICAR"))))</f>
        <v>CUSTEIO</v>
      </c>
      <c r="AA350" s="26">
        <v>9.65</v>
      </c>
      <c r="AB350">
        <v>643.47</v>
      </c>
      <c r="AC350">
        <v>9.65</v>
      </c>
      <c r="AE350" s="26"/>
      <c r="AF350">
        <v>643.47</v>
      </c>
    </row>
    <row r="351" spans="1:32" x14ac:dyDescent="0.25">
      <c r="A351" t="s">
        <v>538</v>
      </c>
      <c r="B351" s="54" t="s">
        <v>241</v>
      </c>
      <c r="C351" s="54" t="s">
        <v>537</v>
      </c>
      <c r="D351" t="s">
        <v>28</v>
      </c>
      <c r="E351" t="s">
        <v>105</v>
      </c>
      <c r="F351" s="33" t="str">
        <f>IFERROR(VLOOKUP(D351,'Tabelas auxiliares'!$A$3:$B$62,2,FALSE),"")</f>
        <v>PU - PREFEITURA UNIVERSITÁRIA</v>
      </c>
      <c r="G351" s="33" t="str">
        <f>IFERROR(VLOOKUP($B351,'Tabelas auxiliares'!$A$66:$C$103,2,FALSE),"")</f>
        <v>MANUTENÇÃO</v>
      </c>
      <c r="H351" s="33" t="str">
        <f>IFERROR(VLOOKUP($B351,'Tabelas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1" t="s">
        <v>2484</v>
      </c>
      <c r="J351" t="s">
        <v>2485</v>
      </c>
      <c r="K351" t="s">
        <v>2486</v>
      </c>
      <c r="L351" t="s">
        <v>2487</v>
      </c>
      <c r="M351" t="s">
        <v>2488</v>
      </c>
      <c r="N351" t="s">
        <v>569</v>
      </c>
      <c r="O351" t="s">
        <v>570</v>
      </c>
      <c r="P351" t="s">
        <v>571</v>
      </c>
      <c r="Q351" t="s">
        <v>549</v>
      </c>
      <c r="R351" t="s">
        <v>545</v>
      </c>
      <c r="S351" t="s">
        <v>1148</v>
      </c>
      <c r="T351" t="s">
        <v>150</v>
      </c>
      <c r="U351" t="s">
        <v>1149</v>
      </c>
      <c r="V351" t="s">
        <v>930</v>
      </c>
      <c r="W351" t="s">
        <v>931</v>
      </c>
      <c r="X351" t="s">
        <v>2489</v>
      </c>
      <c r="Y351" s="33" t="str">
        <f t="shared" si="5"/>
        <v>3</v>
      </c>
      <c r="Z351" s="33" t="str">
        <f>IF(T351="","",IF(AND(T351&lt;&gt;'Tabelas auxiliares'!$B$240,T351&lt;&gt;'Tabelas auxiliares'!$B$241),"FOLHA DE PESSOAL",IF(Y351='Tabelas auxiliares'!$A$241,"CUSTEIO",IF(Y351='Tabelas auxiliares'!$A$240,"INVESTIMENTO","ERRO - VERIFICAR"))))</f>
        <v>CUSTEIO</v>
      </c>
      <c r="AA351" s="26"/>
      <c r="AB351">
        <v>6928.93</v>
      </c>
      <c r="AC351" s="26"/>
      <c r="AE351" s="26"/>
      <c r="AF351">
        <v>6928.93</v>
      </c>
    </row>
    <row r="352" spans="1:32" x14ac:dyDescent="0.25">
      <c r="A352" t="s">
        <v>538</v>
      </c>
      <c r="B352" s="54" t="s">
        <v>241</v>
      </c>
      <c r="C352" s="54" t="s">
        <v>537</v>
      </c>
      <c r="D352" t="s">
        <v>28</v>
      </c>
      <c r="E352" t="s">
        <v>105</v>
      </c>
      <c r="F352" s="33" t="str">
        <f>IFERROR(VLOOKUP(D352,'Tabelas auxiliares'!$A$3:$B$62,2,FALSE),"")</f>
        <v>PU - PREFEITURA UNIVERSITÁRIA</v>
      </c>
      <c r="G352" s="33" t="str">
        <f>IFERROR(VLOOKUP($B352,'Tabelas auxiliares'!$A$66:$C$103,2,FALSE),"")</f>
        <v>MANUTENÇÃO</v>
      </c>
      <c r="H352" s="33" t="str">
        <f>IFERROR(VLOOKUP($B352,'Tabelas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2" t="s">
        <v>2490</v>
      </c>
      <c r="J352" t="s">
        <v>2491</v>
      </c>
      <c r="K352" t="s">
        <v>2492</v>
      </c>
      <c r="L352" t="s">
        <v>2493</v>
      </c>
      <c r="M352" t="s">
        <v>2494</v>
      </c>
      <c r="N352" t="s">
        <v>569</v>
      </c>
      <c r="O352" t="s">
        <v>570</v>
      </c>
      <c r="P352" t="s">
        <v>571</v>
      </c>
      <c r="Q352" t="s">
        <v>549</v>
      </c>
      <c r="R352" t="s">
        <v>545</v>
      </c>
      <c r="S352" t="s">
        <v>1148</v>
      </c>
      <c r="T352" t="s">
        <v>150</v>
      </c>
      <c r="U352" t="s">
        <v>1149</v>
      </c>
      <c r="V352" t="s">
        <v>2128</v>
      </c>
      <c r="W352" t="s">
        <v>2129</v>
      </c>
      <c r="X352" t="s">
        <v>2495</v>
      </c>
      <c r="Y352" s="33" t="str">
        <f t="shared" si="5"/>
        <v>3</v>
      </c>
      <c r="Z352" s="33" t="str">
        <f>IF(T352="","",IF(AND(T352&lt;&gt;'Tabelas auxiliares'!$B$240,T352&lt;&gt;'Tabelas auxiliares'!$B$241),"FOLHA DE PESSOAL",IF(Y352='Tabelas auxiliares'!$A$241,"CUSTEIO",IF(Y352='Tabelas auxiliares'!$A$240,"INVESTIMENTO","ERRO - VERIFICAR"))))</f>
        <v>CUSTEIO</v>
      </c>
      <c r="AA352" s="26">
        <v>864.36</v>
      </c>
      <c r="AC352">
        <v>864.36</v>
      </c>
      <c r="AE352" s="26"/>
    </row>
    <row r="353" spans="1:32" x14ac:dyDescent="0.25">
      <c r="A353" t="s">
        <v>538</v>
      </c>
      <c r="B353" s="54" t="s">
        <v>241</v>
      </c>
      <c r="C353" s="54" t="s">
        <v>537</v>
      </c>
      <c r="D353" t="s">
        <v>28</v>
      </c>
      <c r="E353" t="s">
        <v>105</v>
      </c>
      <c r="F353" s="33" t="str">
        <f>IFERROR(VLOOKUP(D353,'Tabelas auxiliares'!$A$3:$B$62,2,FALSE),"")</f>
        <v>PU - PREFEITURA UNIVERSITÁRIA</v>
      </c>
      <c r="G353" s="33" t="str">
        <f>IFERROR(VLOOKUP($B353,'Tabelas auxiliares'!$A$66:$C$103,2,FALSE),"")</f>
        <v>MANUTENÇÃO</v>
      </c>
      <c r="H353" s="33" t="str">
        <f>IFERROR(VLOOKUP($B353,'Tabelas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3" t="s">
        <v>1074</v>
      </c>
      <c r="J353" t="s">
        <v>938</v>
      </c>
      <c r="K353" t="s">
        <v>2496</v>
      </c>
      <c r="L353" t="s">
        <v>2497</v>
      </c>
      <c r="M353" t="s">
        <v>941</v>
      </c>
      <c r="N353" t="s">
        <v>569</v>
      </c>
      <c r="O353" t="s">
        <v>570</v>
      </c>
      <c r="P353" t="s">
        <v>571</v>
      </c>
      <c r="Q353" t="s">
        <v>549</v>
      </c>
      <c r="R353" t="s">
        <v>545</v>
      </c>
      <c r="S353" t="s">
        <v>550</v>
      </c>
      <c r="T353" t="s">
        <v>150</v>
      </c>
      <c r="U353" t="s">
        <v>1149</v>
      </c>
      <c r="V353" t="s">
        <v>942</v>
      </c>
      <c r="W353" t="s">
        <v>943</v>
      </c>
      <c r="X353" t="s">
        <v>2498</v>
      </c>
      <c r="Y353" s="33" t="str">
        <f t="shared" si="5"/>
        <v>3</v>
      </c>
      <c r="Z353" s="33" t="str">
        <f>IF(T353="","",IF(AND(T353&lt;&gt;'Tabelas auxiliares'!$B$240,T353&lt;&gt;'Tabelas auxiliares'!$B$241),"FOLHA DE PESSOAL",IF(Y353='Tabelas auxiliares'!$A$241,"CUSTEIO",IF(Y353='Tabelas auxiliares'!$A$240,"INVESTIMENTO","ERRO - VERIFICAR"))))</f>
        <v>CUSTEIO</v>
      </c>
      <c r="AA353" s="26">
        <v>34.17</v>
      </c>
      <c r="AB353">
        <v>2278.13</v>
      </c>
      <c r="AC353" s="26">
        <v>34.17</v>
      </c>
      <c r="AF353">
        <v>2278.13</v>
      </c>
    </row>
    <row r="354" spans="1:32" x14ac:dyDescent="0.25">
      <c r="A354" t="s">
        <v>538</v>
      </c>
      <c r="B354" s="54" t="s">
        <v>241</v>
      </c>
      <c r="C354" s="54" t="s">
        <v>537</v>
      </c>
      <c r="D354" t="s">
        <v>28</v>
      </c>
      <c r="E354" t="s">
        <v>105</v>
      </c>
      <c r="F354" s="33" t="str">
        <f>IFERROR(VLOOKUP(D354,'Tabelas auxiliares'!$A$3:$B$62,2,FALSE),"")</f>
        <v>PU - PREFEITURA UNIVERSITÁRIA</v>
      </c>
      <c r="G354" s="33" t="str">
        <f>IFERROR(VLOOKUP($B354,'Tabelas auxiliares'!$A$66:$C$103,2,FALSE),"")</f>
        <v>MANUTENÇÃO</v>
      </c>
      <c r="H354" s="33" t="str">
        <f>IFERROR(VLOOKUP($B354,'Tabelas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4" t="s">
        <v>2499</v>
      </c>
      <c r="J354" t="s">
        <v>2480</v>
      </c>
      <c r="K354" t="s">
        <v>2500</v>
      </c>
      <c r="L354" t="s">
        <v>2482</v>
      </c>
      <c r="M354" t="s">
        <v>953</v>
      </c>
      <c r="N354" t="s">
        <v>569</v>
      </c>
      <c r="O354" t="s">
        <v>570</v>
      </c>
      <c r="P354" t="s">
        <v>571</v>
      </c>
      <c r="Q354" t="s">
        <v>549</v>
      </c>
      <c r="R354" t="s">
        <v>545</v>
      </c>
      <c r="S354" t="s">
        <v>550</v>
      </c>
      <c r="T354" t="s">
        <v>150</v>
      </c>
      <c r="U354" t="s">
        <v>572</v>
      </c>
      <c r="V354" t="s">
        <v>615</v>
      </c>
      <c r="W354" t="s">
        <v>616</v>
      </c>
      <c r="X354" t="s">
        <v>2501</v>
      </c>
      <c r="Y354" s="33" t="str">
        <f t="shared" si="5"/>
        <v>3</v>
      </c>
      <c r="Z354" s="33" t="str">
        <f>IF(T354="","",IF(AND(T354&lt;&gt;'Tabelas auxiliares'!$B$240,T354&lt;&gt;'Tabelas auxiliares'!$B$241),"FOLHA DE PESSOAL",IF(Y354='Tabelas auxiliares'!$A$241,"CUSTEIO",IF(Y354='Tabelas auxiliares'!$A$240,"INVESTIMENTO","ERRO - VERIFICAR"))))</f>
        <v>CUSTEIO</v>
      </c>
      <c r="AA354" s="26">
        <v>63552.99</v>
      </c>
      <c r="AC354" s="26">
        <v>19941.72</v>
      </c>
      <c r="AD354">
        <v>9857.52</v>
      </c>
      <c r="AE354">
        <v>33753.75</v>
      </c>
    </row>
    <row r="355" spans="1:32" x14ac:dyDescent="0.25">
      <c r="A355" t="s">
        <v>538</v>
      </c>
      <c r="B355" s="54" t="s">
        <v>241</v>
      </c>
      <c r="C355" s="54" t="s">
        <v>537</v>
      </c>
      <c r="D355" t="s">
        <v>28</v>
      </c>
      <c r="E355" t="s">
        <v>105</v>
      </c>
      <c r="F355" s="33" t="str">
        <f>IFERROR(VLOOKUP(D355,'Tabelas auxiliares'!$A$3:$B$62,2,FALSE),"")</f>
        <v>PU - PREFEITURA UNIVERSITÁRIA</v>
      </c>
      <c r="G355" s="33" t="str">
        <f>IFERROR(VLOOKUP($B355,'Tabelas auxiliares'!$A$66:$C$103,2,FALSE),"")</f>
        <v>MANUTENÇÃO</v>
      </c>
      <c r="H355" s="33" t="str">
        <f>IFERROR(VLOOKUP($B355,'Tabelas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5" t="s">
        <v>2502</v>
      </c>
      <c r="J355" t="s">
        <v>2503</v>
      </c>
      <c r="K355" t="s">
        <v>2504</v>
      </c>
      <c r="L355" t="s">
        <v>2505</v>
      </c>
      <c r="M355" t="s">
        <v>2506</v>
      </c>
      <c r="N355" t="s">
        <v>569</v>
      </c>
      <c r="O355" t="s">
        <v>570</v>
      </c>
      <c r="P355" t="s">
        <v>571</v>
      </c>
      <c r="Q355" t="s">
        <v>549</v>
      </c>
      <c r="R355" t="s">
        <v>545</v>
      </c>
      <c r="S355" t="s">
        <v>550</v>
      </c>
      <c r="T355" t="s">
        <v>150</v>
      </c>
      <c r="U355" t="s">
        <v>572</v>
      </c>
      <c r="V355" t="s">
        <v>615</v>
      </c>
      <c r="W355" t="s">
        <v>616</v>
      </c>
      <c r="X355" t="s">
        <v>2507</v>
      </c>
      <c r="Y355" s="33" t="str">
        <f t="shared" si="5"/>
        <v>3</v>
      </c>
      <c r="Z355" s="33" t="str">
        <f>IF(T355="","",IF(AND(T355&lt;&gt;'Tabelas auxiliares'!$B$240,T355&lt;&gt;'Tabelas auxiliares'!$B$241),"FOLHA DE PESSOAL",IF(Y355='Tabelas auxiliares'!$A$241,"CUSTEIO",IF(Y355='Tabelas auxiliares'!$A$240,"INVESTIMENTO","ERRO - VERIFICAR"))))</f>
        <v>CUSTEIO</v>
      </c>
      <c r="AA355" s="26">
        <v>20492.259999999998</v>
      </c>
      <c r="AC355" s="26">
        <v>20492.259999999998</v>
      </c>
    </row>
    <row r="356" spans="1:32" x14ac:dyDescent="0.25">
      <c r="A356" t="s">
        <v>538</v>
      </c>
      <c r="B356" s="54" t="s">
        <v>241</v>
      </c>
      <c r="C356" s="54" t="s">
        <v>537</v>
      </c>
      <c r="D356" t="s">
        <v>28</v>
      </c>
      <c r="E356" t="s">
        <v>105</v>
      </c>
      <c r="F356" s="33" t="str">
        <f>IFERROR(VLOOKUP(D356,'Tabelas auxiliares'!$A$3:$B$62,2,FALSE),"")</f>
        <v>PU - PREFEITURA UNIVERSITÁRIA</v>
      </c>
      <c r="G356" s="33" t="str">
        <f>IFERROR(VLOOKUP($B356,'Tabelas auxiliares'!$A$66:$C$103,2,FALSE),"")</f>
        <v>MANUTENÇÃO</v>
      </c>
      <c r="H356" s="33" t="str">
        <f>IFERROR(VLOOKUP($B356,'Tabelas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6" t="s">
        <v>1657</v>
      </c>
      <c r="J356" t="s">
        <v>2508</v>
      </c>
      <c r="K356" t="s">
        <v>2509</v>
      </c>
      <c r="L356" t="s">
        <v>2510</v>
      </c>
      <c r="M356" t="s">
        <v>2511</v>
      </c>
      <c r="N356" t="s">
        <v>569</v>
      </c>
      <c r="O356" t="s">
        <v>570</v>
      </c>
      <c r="P356" t="s">
        <v>571</v>
      </c>
      <c r="Q356" t="s">
        <v>549</v>
      </c>
      <c r="R356" t="s">
        <v>545</v>
      </c>
      <c r="S356" t="s">
        <v>550</v>
      </c>
      <c r="T356" t="s">
        <v>150</v>
      </c>
      <c r="U356" t="s">
        <v>572</v>
      </c>
      <c r="V356" t="s">
        <v>942</v>
      </c>
      <c r="W356" t="s">
        <v>943</v>
      </c>
      <c r="X356" t="s">
        <v>2512</v>
      </c>
      <c r="Y356" s="33" t="str">
        <f t="shared" si="5"/>
        <v>3</v>
      </c>
      <c r="Z356" s="33" t="str">
        <f>IF(T356="","",IF(AND(T356&lt;&gt;'Tabelas auxiliares'!$B$240,T356&lt;&gt;'Tabelas auxiliares'!$B$241),"FOLHA DE PESSOAL",IF(Y356='Tabelas auxiliares'!$A$241,"CUSTEIO",IF(Y356='Tabelas auxiliares'!$A$240,"INVESTIMENTO","ERRO - VERIFICAR"))))</f>
        <v>CUSTEIO</v>
      </c>
      <c r="AA356" s="26">
        <v>2199.67</v>
      </c>
      <c r="AC356">
        <v>2199.67</v>
      </c>
      <c r="AE356" s="26"/>
    </row>
    <row r="357" spans="1:32" x14ac:dyDescent="0.25">
      <c r="A357" t="s">
        <v>538</v>
      </c>
      <c r="B357" s="54" t="s">
        <v>241</v>
      </c>
      <c r="C357" s="54" t="s">
        <v>537</v>
      </c>
      <c r="D357" t="s">
        <v>28</v>
      </c>
      <c r="E357" t="s">
        <v>105</v>
      </c>
      <c r="F357" s="33" t="str">
        <f>IFERROR(VLOOKUP(D357,'Tabelas auxiliares'!$A$3:$B$62,2,FALSE),"")</f>
        <v>PU - PREFEITURA UNIVERSITÁRIA</v>
      </c>
      <c r="G357" s="33" t="str">
        <f>IFERROR(VLOOKUP($B357,'Tabelas auxiliares'!$A$66:$C$103,2,FALSE),"")</f>
        <v>MANUTENÇÃO</v>
      </c>
      <c r="H357" s="33" t="str">
        <f>IFERROR(VLOOKUP($B357,'Tabelas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7" t="s">
        <v>1235</v>
      </c>
      <c r="J357" t="s">
        <v>2485</v>
      </c>
      <c r="K357" t="s">
        <v>2513</v>
      </c>
      <c r="L357" t="s">
        <v>2487</v>
      </c>
      <c r="M357" t="s">
        <v>2488</v>
      </c>
      <c r="N357" t="s">
        <v>569</v>
      </c>
      <c r="O357" t="s">
        <v>570</v>
      </c>
      <c r="P357" t="s">
        <v>571</v>
      </c>
      <c r="Q357" t="s">
        <v>549</v>
      </c>
      <c r="R357" t="s">
        <v>545</v>
      </c>
      <c r="S357" t="s">
        <v>550</v>
      </c>
      <c r="T357" t="s">
        <v>150</v>
      </c>
      <c r="U357" t="s">
        <v>572</v>
      </c>
      <c r="V357" t="s">
        <v>930</v>
      </c>
      <c r="W357" t="s">
        <v>931</v>
      </c>
      <c r="X357" t="s">
        <v>2514</v>
      </c>
      <c r="Y357" s="33" t="str">
        <f t="shared" si="5"/>
        <v>3</v>
      </c>
      <c r="Z357" s="33" t="str">
        <f>IF(T357="","",IF(AND(T357&lt;&gt;'Tabelas auxiliares'!$B$240,T357&lt;&gt;'Tabelas auxiliares'!$B$241),"FOLHA DE PESSOAL",IF(Y357='Tabelas auxiliares'!$A$241,"CUSTEIO",IF(Y357='Tabelas auxiliares'!$A$240,"INVESTIMENTO","ERRO - VERIFICAR"))))</f>
        <v>CUSTEIO</v>
      </c>
      <c r="AA357">
        <v>651069.78</v>
      </c>
      <c r="AB357" s="26"/>
      <c r="AC357">
        <v>499252.11</v>
      </c>
      <c r="AD357">
        <v>151817.67000000001</v>
      </c>
      <c r="AF357" s="26"/>
    </row>
    <row r="358" spans="1:32" x14ac:dyDescent="0.25">
      <c r="A358" t="s">
        <v>538</v>
      </c>
      <c r="B358" s="54" t="s">
        <v>241</v>
      </c>
      <c r="C358" s="54" t="s">
        <v>537</v>
      </c>
      <c r="D358" t="s">
        <v>28</v>
      </c>
      <c r="E358" t="s">
        <v>105</v>
      </c>
      <c r="F358" s="33" t="str">
        <f>IFERROR(VLOOKUP(D358,'Tabelas auxiliares'!$A$3:$B$62,2,FALSE),"")</f>
        <v>PU - PREFEITURA UNIVERSITÁRIA</v>
      </c>
      <c r="G358" s="33" t="str">
        <f>IFERROR(VLOOKUP($B358,'Tabelas auxiliares'!$A$66:$C$103,2,FALSE),"")</f>
        <v>MANUTENÇÃO</v>
      </c>
      <c r="H358" s="33" t="str">
        <f>IFERROR(VLOOKUP($B358,'Tabelas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8" t="s">
        <v>2515</v>
      </c>
      <c r="J358" t="s">
        <v>2516</v>
      </c>
      <c r="K358" t="s">
        <v>2517</v>
      </c>
      <c r="L358" t="s">
        <v>2518</v>
      </c>
      <c r="M358" t="s">
        <v>929</v>
      </c>
      <c r="N358" t="s">
        <v>569</v>
      </c>
      <c r="O358" t="s">
        <v>570</v>
      </c>
      <c r="P358" t="s">
        <v>571</v>
      </c>
      <c r="Q358" t="s">
        <v>549</v>
      </c>
      <c r="R358" t="s">
        <v>545</v>
      </c>
      <c r="S358" t="s">
        <v>550</v>
      </c>
      <c r="T358" t="s">
        <v>150</v>
      </c>
      <c r="U358" t="s">
        <v>572</v>
      </c>
      <c r="V358" t="s">
        <v>930</v>
      </c>
      <c r="W358" t="s">
        <v>931</v>
      </c>
      <c r="X358" t="s">
        <v>2519</v>
      </c>
      <c r="Y358" s="33" t="str">
        <f t="shared" si="5"/>
        <v>3</v>
      </c>
      <c r="Z358" s="33" t="str">
        <f>IF(T358="","",IF(AND(T358&lt;&gt;'Tabelas auxiliares'!$B$240,T358&lt;&gt;'Tabelas auxiliares'!$B$241),"FOLHA DE PESSOAL",IF(Y358='Tabelas auxiliares'!$A$241,"CUSTEIO",IF(Y358='Tabelas auxiliares'!$A$240,"INVESTIMENTO","ERRO - VERIFICAR"))))</f>
        <v>CUSTEIO</v>
      </c>
      <c r="AA358">
        <v>6750.03</v>
      </c>
      <c r="AB358" s="26"/>
      <c r="AC358">
        <v>4416.71</v>
      </c>
      <c r="AE358">
        <v>2333.3200000000002</v>
      </c>
      <c r="AF358" s="26"/>
    </row>
    <row r="359" spans="1:32" x14ac:dyDescent="0.25">
      <c r="A359" t="s">
        <v>538</v>
      </c>
      <c r="B359" s="54" t="s">
        <v>241</v>
      </c>
      <c r="C359" s="54" t="s">
        <v>537</v>
      </c>
      <c r="D359" t="s">
        <v>28</v>
      </c>
      <c r="E359" t="s">
        <v>105</v>
      </c>
      <c r="F359" s="33" t="str">
        <f>IFERROR(VLOOKUP(D359,'Tabelas auxiliares'!$A$3:$B$62,2,FALSE),"")</f>
        <v>PU - PREFEITURA UNIVERSITÁRIA</v>
      </c>
      <c r="G359" s="33" t="str">
        <f>IFERROR(VLOOKUP($B359,'Tabelas auxiliares'!$A$66:$C$103,2,FALSE),"")</f>
        <v>MANUTENÇÃO</v>
      </c>
      <c r="H359" s="33" t="str">
        <f>IFERROR(VLOOKUP($B359,'Tabelas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9" t="s">
        <v>2520</v>
      </c>
      <c r="J359" t="s">
        <v>945</v>
      </c>
      <c r="K359" t="s">
        <v>2521</v>
      </c>
      <c r="L359" t="s">
        <v>2522</v>
      </c>
      <c r="M359" t="s">
        <v>948</v>
      </c>
      <c r="N359" t="s">
        <v>569</v>
      </c>
      <c r="O359" t="s">
        <v>570</v>
      </c>
      <c r="P359" t="s">
        <v>571</v>
      </c>
      <c r="Q359" t="s">
        <v>549</v>
      </c>
      <c r="R359" t="s">
        <v>545</v>
      </c>
      <c r="S359" t="s">
        <v>550</v>
      </c>
      <c r="T359" t="s">
        <v>150</v>
      </c>
      <c r="U359" t="s">
        <v>572</v>
      </c>
      <c r="V359" t="s">
        <v>942</v>
      </c>
      <c r="W359" t="s">
        <v>943</v>
      </c>
      <c r="X359" t="s">
        <v>2523</v>
      </c>
      <c r="Y359" s="33" t="str">
        <f t="shared" si="5"/>
        <v>3</v>
      </c>
      <c r="Z359" s="33" t="str">
        <f>IF(T359="","",IF(AND(T359&lt;&gt;'Tabelas auxiliares'!$B$240,T359&lt;&gt;'Tabelas auxiliares'!$B$241),"FOLHA DE PESSOAL",IF(Y359='Tabelas auxiliares'!$A$241,"CUSTEIO",IF(Y359='Tabelas auxiliares'!$A$240,"INVESTIMENTO","ERRO - VERIFICAR"))))</f>
        <v>CUSTEIO</v>
      </c>
      <c r="AA359">
        <v>46761.8</v>
      </c>
      <c r="AB359" s="26"/>
      <c r="AC359">
        <v>27687.439999999999</v>
      </c>
      <c r="AD359">
        <v>115.84</v>
      </c>
      <c r="AE359">
        <v>18958.52</v>
      </c>
      <c r="AF359" s="26"/>
    </row>
    <row r="360" spans="1:32" x14ac:dyDescent="0.25">
      <c r="A360" t="s">
        <v>538</v>
      </c>
      <c r="B360" s="54" t="s">
        <v>241</v>
      </c>
      <c r="C360" s="54" t="s">
        <v>537</v>
      </c>
      <c r="D360" t="s">
        <v>28</v>
      </c>
      <c r="E360" t="s">
        <v>105</v>
      </c>
      <c r="F360" s="33" t="str">
        <f>IFERROR(VLOOKUP(D360,'Tabelas auxiliares'!$A$3:$B$62,2,FALSE),"")</f>
        <v>PU - PREFEITURA UNIVERSITÁRIA</v>
      </c>
      <c r="G360" s="33" t="str">
        <f>IFERROR(VLOOKUP($B360,'Tabelas auxiliares'!$A$66:$C$103,2,FALSE),"")</f>
        <v>MANUTENÇÃO</v>
      </c>
      <c r="H360" s="33" t="str">
        <f>IFERROR(VLOOKUP($B360,'Tabelas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0" t="s">
        <v>2524</v>
      </c>
      <c r="J360" t="s">
        <v>2491</v>
      </c>
      <c r="K360" t="s">
        <v>2525</v>
      </c>
      <c r="L360" t="s">
        <v>2493</v>
      </c>
      <c r="M360" t="s">
        <v>2494</v>
      </c>
      <c r="N360" t="s">
        <v>569</v>
      </c>
      <c r="O360" t="s">
        <v>570</v>
      </c>
      <c r="P360" t="s">
        <v>571</v>
      </c>
      <c r="Q360" t="s">
        <v>549</v>
      </c>
      <c r="R360" t="s">
        <v>545</v>
      </c>
      <c r="S360" t="s">
        <v>550</v>
      </c>
      <c r="T360" t="s">
        <v>150</v>
      </c>
      <c r="U360" t="s">
        <v>572</v>
      </c>
      <c r="V360" t="s">
        <v>2128</v>
      </c>
      <c r="W360" t="s">
        <v>2129</v>
      </c>
      <c r="X360" t="s">
        <v>2526</v>
      </c>
      <c r="Y360" s="33" t="str">
        <f t="shared" si="5"/>
        <v>3</v>
      </c>
      <c r="Z360" s="33" t="str">
        <f>IF(T360="","",IF(AND(T360&lt;&gt;'Tabelas auxiliares'!$B$240,T360&lt;&gt;'Tabelas auxiliares'!$B$241),"FOLHA DE PESSOAL",IF(Y360='Tabelas auxiliares'!$A$241,"CUSTEIO",IF(Y360='Tabelas auxiliares'!$A$240,"INVESTIMENTO","ERRO - VERIFICAR"))))</f>
        <v>CUSTEIO</v>
      </c>
      <c r="AA360" s="26">
        <v>2877.06</v>
      </c>
      <c r="AC360">
        <v>2877.06</v>
      </c>
      <c r="AE360" s="26"/>
    </row>
    <row r="361" spans="1:32" x14ac:dyDescent="0.25">
      <c r="A361" t="s">
        <v>538</v>
      </c>
      <c r="B361" s="54" t="s">
        <v>241</v>
      </c>
      <c r="C361" s="54" t="s">
        <v>537</v>
      </c>
      <c r="D361" t="s">
        <v>28</v>
      </c>
      <c r="E361" t="s">
        <v>105</v>
      </c>
      <c r="F361" s="33" t="str">
        <f>IFERROR(VLOOKUP(D361,'Tabelas auxiliares'!$A$3:$B$62,2,FALSE),"")</f>
        <v>PU - PREFEITURA UNIVERSITÁRIA</v>
      </c>
      <c r="G361" s="33" t="str">
        <f>IFERROR(VLOOKUP($B361,'Tabelas auxiliares'!$A$66:$C$103,2,FALSE),"")</f>
        <v>MANUTENÇÃO</v>
      </c>
      <c r="H361" s="33" t="str">
        <f>IFERROR(VLOOKUP($B361,'Tabelas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1" t="s">
        <v>2527</v>
      </c>
      <c r="J361" t="s">
        <v>2485</v>
      </c>
      <c r="K361" t="s">
        <v>2528</v>
      </c>
      <c r="L361" t="s">
        <v>2529</v>
      </c>
      <c r="M361" t="s">
        <v>2488</v>
      </c>
      <c r="N361" t="s">
        <v>1308</v>
      </c>
      <c r="O361" t="s">
        <v>570</v>
      </c>
      <c r="P361" t="s">
        <v>1309</v>
      </c>
      <c r="Q361" t="s">
        <v>549</v>
      </c>
      <c r="R361" t="s">
        <v>545</v>
      </c>
      <c r="S361" t="s">
        <v>550</v>
      </c>
      <c r="T361" t="s">
        <v>184</v>
      </c>
      <c r="U361" t="s">
        <v>2530</v>
      </c>
      <c r="V361" t="s">
        <v>930</v>
      </c>
      <c r="W361" t="s">
        <v>931</v>
      </c>
      <c r="X361" t="s">
        <v>2531</v>
      </c>
      <c r="Y361" s="33" t="str">
        <f t="shared" si="5"/>
        <v>3</v>
      </c>
      <c r="Z361" s="33" t="str">
        <f>IF(T361="","",IF(AND(T361&lt;&gt;'Tabelas auxiliares'!$B$240,T361&lt;&gt;'Tabelas auxiliares'!$B$241),"FOLHA DE PESSOAL",IF(Y361='Tabelas auxiliares'!$A$241,"CUSTEIO",IF(Y361='Tabelas auxiliares'!$A$240,"INVESTIMENTO","ERRO - VERIFICAR"))))</f>
        <v>CUSTEIO</v>
      </c>
      <c r="AA361" s="26">
        <v>500000</v>
      </c>
      <c r="AC361">
        <v>500000</v>
      </c>
      <c r="AE361" s="26"/>
    </row>
    <row r="362" spans="1:32" x14ac:dyDescent="0.25">
      <c r="A362" t="s">
        <v>538</v>
      </c>
      <c r="B362" s="54" t="s">
        <v>241</v>
      </c>
      <c r="C362" s="54" t="s">
        <v>537</v>
      </c>
      <c r="D362" t="s">
        <v>28</v>
      </c>
      <c r="E362" t="s">
        <v>105</v>
      </c>
      <c r="F362" s="33" t="str">
        <f>IFERROR(VLOOKUP(D362,'Tabelas auxiliares'!$A$3:$B$62,2,FALSE),"")</f>
        <v>PU - PREFEITURA UNIVERSITÁRIA</v>
      </c>
      <c r="G362" s="33" t="str">
        <f>IFERROR(VLOOKUP($B362,'Tabelas auxiliares'!$A$66:$C$103,2,FALSE),"")</f>
        <v>MANUTENÇÃO</v>
      </c>
      <c r="H362" s="33" t="str">
        <f>IFERROR(VLOOKUP($B362,'Tabelas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2" t="s">
        <v>2165</v>
      </c>
      <c r="J362" t="s">
        <v>938</v>
      </c>
      <c r="K362" t="s">
        <v>2532</v>
      </c>
      <c r="L362" t="s">
        <v>2497</v>
      </c>
      <c r="M362" t="s">
        <v>941</v>
      </c>
      <c r="N362" t="s">
        <v>569</v>
      </c>
      <c r="O362" t="s">
        <v>570</v>
      </c>
      <c r="P362" t="s">
        <v>571</v>
      </c>
      <c r="Q362" t="s">
        <v>549</v>
      </c>
      <c r="R362" t="s">
        <v>545</v>
      </c>
      <c r="S362" t="s">
        <v>550</v>
      </c>
      <c r="T362" t="s">
        <v>150</v>
      </c>
      <c r="U362" t="s">
        <v>572</v>
      </c>
      <c r="V362" t="s">
        <v>942</v>
      </c>
      <c r="W362" t="s">
        <v>943</v>
      </c>
      <c r="X362" t="s">
        <v>2533</v>
      </c>
      <c r="Y362" s="33" t="str">
        <f t="shared" si="5"/>
        <v>3</v>
      </c>
      <c r="Z362" s="33" t="str">
        <f>IF(T362="","",IF(AND(T362&lt;&gt;'Tabelas auxiliares'!$B$240,T362&lt;&gt;'Tabelas auxiliares'!$B$241),"FOLHA DE PESSOAL",IF(Y362='Tabelas auxiliares'!$A$241,"CUSTEIO",IF(Y362='Tabelas auxiliares'!$A$240,"INVESTIMENTO","ERRO - VERIFICAR"))))</f>
        <v>CUSTEIO</v>
      </c>
      <c r="AA362" s="26">
        <v>8487.68</v>
      </c>
      <c r="AD362">
        <v>8487.68</v>
      </c>
      <c r="AE362" s="26"/>
    </row>
    <row r="363" spans="1:32" x14ac:dyDescent="0.25">
      <c r="A363" t="s">
        <v>538</v>
      </c>
      <c r="B363" s="54" t="s">
        <v>241</v>
      </c>
      <c r="C363" s="54" t="s">
        <v>537</v>
      </c>
      <c r="D363" t="s">
        <v>28</v>
      </c>
      <c r="E363" t="s">
        <v>105</v>
      </c>
      <c r="F363" s="33" t="str">
        <f>IFERROR(VLOOKUP(D363,'Tabelas auxiliares'!$A$3:$B$62,2,FALSE),"")</f>
        <v>PU - PREFEITURA UNIVERSITÁRIA</v>
      </c>
      <c r="G363" s="33" t="str">
        <f>IFERROR(VLOOKUP($B363,'Tabelas auxiliares'!$A$66:$C$103,2,FALSE),"")</f>
        <v>MANUTENÇÃO</v>
      </c>
      <c r="H363" s="33" t="str">
        <f>IFERROR(VLOOKUP($B363,'Tabelas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3" t="s">
        <v>2534</v>
      </c>
      <c r="J363" t="s">
        <v>2485</v>
      </c>
      <c r="K363" t="s">
        <v>2535</v>
      </c>
      <c r="L363" t="s">
        <v>2487</v>
      </c>
      <c r="M363" t="s">
        <v>2488</v>
      </c>
      <c r="N363" t="s">
        <v>569</v>
      </c>
      <c r="O363" t="s">
        <v>570</v>
      </c>
      <c r="P363" t="s">
        <v>571</v>
      </c>
      <c r="Q363" t="s">
        <v>549</v>
      </c>
      <c r="R363" t="s">
        <v>545</v>
      </c>
      <c r="S363" t="s">
        <v>550</v>
      </c>
      <c r="T363" t="s">
        <v>184</v>
      </c>
      <c r="U363" t="s">
        <v>2170</v>
      </c>
      <c r="V363" t="s">
        <v>930</v>
      </c>
      <c r="W363" t="s">
        <v>931</v>
      </c>
      <c r="X363" t="s">
        <v>2536</v>
      </c>
      <c r="Y363" s="33" t="str">
        <f t="shared" si="5"/>
        <v>3</v>
      </c>
      <c r="Z363" s="33" t="str">
        <f>IF(T363="","",IF(AND(T363&lt;&gt;'Tabelas auxiliares'!$B$240,T363&lt;&gt;'Tabelas auxiliares'!$B$241),"FOLHA DE PESSOAL",IF(Y363='Tabelas auxiliares'!$A$241,"CUSTEIO",IF(Y363='Tabelas auxiliares'!$A$240,"INVESTIMENTO","ERRO - VERIFICAR"))))</f>
        <v>CUSTEIO</v>
      </c>
      <c r="AA363" s="26">
        <v>21014.12</v>
      </c>
      <c r="AC363">
        <v>21014.12</v>
      </c>
      <c r="AE363" s="26"/>
    </row>
    <row r="364" spans="1:32" x14ac:dyDescent="0.25">
      <c r="A364" t="s">
        <v>538</v>
      </c>
      <c r="B364" s="54" t="s">
        <v>241</v>
      </c>
      <c r="C364" s="54" t="s">
        <v>537</v>
      </c>
      <c r="D364" t="s">
        <v>28</v>
      </c>
      <c r="E364" t="s">
        <v>105</v>
      </c>
      <c r="F364" s="33" t="str">
        <f>IFERROR(VLOOKUP(D364,'Tabelas auxiliares'!$A$3:$B$62,2,FALSE),"")</f>
        <v>PU - PREFEITURA UNIVERSITÁRIA</v>
      </c>
      <c r="G364" s="33" t="str">
        <f>IFERROR(VLOOKUP($B364,'Tabelas auxiliares'!$A$66:$C$103,2,FALSE),"")</f>
        <v>MANUTENÇÃO</v>
      </c>
      <c r="H364" s="33" t="str">
        <f>IFERROR(VLOOKUP($B364,'Tabelas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4" t="s">
        <v>2534</v>
      </c>
      <c r="J364" t="s">
        <v>2485</v>
      </c>
      <c r="K364" t="s">
        <v>2537</v>
      </c>
      <c r="L364" t="s">
        <v>2487</v>
      </c>
      <c r="M364" t="s">
        <v>2488</v>
      </c>
      <c r="N364" t="s">
        <v>569</v>
      </c>
      <c r="O364" t="s">
        <v>570</v>
      </c>
      <c r="P364" t="s">
        <v>571</v>
      </c>
      <c r="Q364" t="s">
        <v>549</v>
      </c>
      <c r="R364" t="s">
        <v>545</v>
      </c>
      <c r="S364" t="s">
        <v>550</v>
      </c>
      <c r="T364" t="s">
        <v>184</v>
      </c>
      <c r="U364" t="s">
        <v>1447</v>
      </c>
      <c r="V364" t="s">
        <v>930</v>
      </c>
      <c r="W364" t="s">
        <v>931</v>
      </c>
      <c r="X364" t="s">
        <v>2538</v>
      </c>
      <c r="Y364" s="33" t="str">
        <f t="shared" si="5"/>
        <v>3</v>
      </c>
      <c r="Z364" s="33" t="str">
        <f>IF(T364="","",IF(AND(T364&lt;&gt;'Tabelas auxiliares'!$B$240,T364&lt;&gt;'Tabelas auxiliares'!$B$241),"FOLHA DE PESSOAL",IF(Y364='Tabelas auxiliares'!$A$241,"CUSTEIO",IF(Y364='Tabelas auxiliares'!$A$240,"INVESTIMENTO","ERRO - VERIFICAR"))))</f>
        <v>CUSTEIO</v>
      </c>
      <c r="AA364" s="26">
        <v>410553.13</v>
      </c>
      <c r="AC364">
        <v>410553.13</v>
      </c>
      <c r="AE364" s="26"/>
    </row>
    <row r="365" spans="1:32" x14ac:dyDescent="0.25">
      <c r="A365" t="s">
        <v>538</v>
      </c>
      <c r="B365" s="54" t="s">
        <v>241</v>
      </c>
      <c r="C365" s="54" t="s">
        <v>537</v>
      </c>
      <c r="D365" t="s">
        <v>28</v>
      </c>
      <c r="E365" t="s">
        <v>105</v>
      </c>
      <c r="F365" s="33" t="str">
        <f>IFERROR(VLOOKUP(D365,'Tabelas auxiliares'!$A$3:$B$62,2,FALSE),"")</f>
        <v>PU - PREFEITURA UNIVERSITÁRIA</v>
      </c>
      <c r="G365" s="33" t="str">
        <f>IFERROR(VLOOKUP($B365,'Tabelas auxiliares'!$A$66:$C$103,2,FALSE),"")</f>
        <v>MANUTENÇÃO</v>
      </c>
      <c r="H365" s="33" t="str">
        <f>IFERROR(VLOOKUP($B365,'Tabelas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5" t="s">
        <v>1166</v>
      </c>
      <c r="J365" t="s">
        <v>933</v>
      </c>
      <c r="K365" t="s">
        <v>2539</v>
      </c>
      <c r="L365" t="s">
        <v>2540</v>
      </c>
      <c r="M365" t="s">
        <v>936</v>
      </c>
      <c r="N365" t="s">
        <v>569</v>
      </c>
      <c r="O365" t="s">
        <v>570</v>
      </c>
      <c r="P365" t="s">
        <v>571</v>
      </c>
      <c r="Q365" t="s">
        <v>549</v>
      </c>
      <c r="R365" t="s">
        <v>545</v>
      </c>
      <c r="S365" t="s">
        <v>550</v>
      </c>
      <c r="T365" t="s">
        <v>150</v>
      </c>
      <c r="U365" t="s">
        <v>572</v>
      </c>
      <c r="V365" t="s">
        <v>930</v>
      </c>
      <c r="W365" t="s">
        <v>931</v>
      </c>
      <c r="X365" t="s">
        <v>2541</v>
      </c>
      <c r="Y365" s="33" t="str">
        <f t="shared" si="5"/>
        <v>3</v>
      </c>
      <c r="Z365" s="33" t="str">
        <f>IF(T365="","",IF(AND(T365&lt;&gt;'Tabelas auxiliares'!$B$240,T365&lt;&gt;'Tabelas auxiliares'!$B$241),"FOLHA DE PESSOAL",IF(Y365='Tabelas auxiliares'!$A$241,"CUSTEIO",IF(Y365='Tabelas auxiliares'!$A$240,"INVESTIMENTO","ERRO - VERIFICAR"))))</f>
        <v>CUSTEIO</v>
      </c>
      <c r="AA365" s="26">
        <v>1790.33</v>
      </c>
      <c r="AD365" s="26"/>
      <c r="AE365" s="26">
        <v>1790.33</v>
      </c>
    </row>
    <row r="366" spans="1:32" x14ac:dyDescent="0.25">
      <c r="A366" t="s">
        <v>538</v>
      </c>
      <c r="B366" s="54" t="s">
        <v>241</v>
      </c>
      <c r="C366" s="54" t="s">
        <v>537</v>
      </c>
      <c r="D366" t="s">
        <v>28</v>
      </c>
      <c r="E366" t="s">
        <v>105</v>
      </c>
      <c r="F366" s="33" t="str">
        <f>IFERROR(VLOOKUP(D366,'Tabelas auxiliares'!$A$3:$B$62,2,FALSE),"")</f>
        <v>PU - PREFEITURA UNIVERSITÁRIA</v>
      </c>
      <c r="G366" s="33" t="str">
        <f>IFERROR(VLOOKUP($B366,'Tabelas auxiliares'!$A$66:$C$103,2,FALSE),"")</f>
        <v>MANUTENÇÃO</v>
      </c>
      <c r="H366" s="33" t="str">
        <f>IFERROR(VLOOKUP($B366,'Tabelas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6" t="s">
        <v>2542</v>
      </c>
      <c r="J366" t="s">
        <v>2503</v>
      </c>
      <c r="K366" t="s">
        <v>2543</v>
      </c>
      <c r="L366" t="s">
        <v>2505</v>
      </c>
      <c r="M366" t="s">
        <v>2506</v>
      </c>
      <c r="N366" t="s">
        <v>569</v>
      </c>
      <c r="O366" t="s">
        <v>570</v>
      </c>
      <c r="P366" t="s">
        <v>571</v>
      </c>
      <c r="Q366" t="s">
        <v>549</v>
      </c>
      <c r="R366" t="s">
        <v>545</v>
      </c>
      <c r="S366" t="s">
        <v>550</v>
      </c>
      <c r="T366" t="s">
        <v>150</v>
      </c>
      <c r="U366" t="s">
        <v>572</v>
      </c>
      <c r="V366" t="s">
        <v>615</v>
      </c>
      <c r="W366" t="s">
        <v>616</v>
      </c>
      <c r="X366" t="s">
        <v>2544</v>
      </c>
      <c r="Y366" s="33" t="str">
        <f t="shared" si="5"/>
        <v>3</v>
      </c>
      <c r="Z366" s="33" t="str">
        <f>IF(T366="","",IF(AND(T366&lt;&gt;'Tabelas auxiliares'!$B$240,T366&lt;&gt;'Tabelas auxiliares'!$B$241),"FOLHA DE PESSOAL",IF(Y366='Tabelas auxiliares'!$A$241,"CUSTEIO",IF(Y366='Tabelas auxiliares'!$A$240,"INVESTIMENTO","ERRO - VERIFICAR"))))</f>
        <v>CUSTEIO</v>
      </c>
      <c r="AA366" s="26">
        <v>3933.82</v>
      </c>
      <c r="AC366">
        <v>3933.82</v>
      </c>
      <c r="AE366" s="26"/>
    </row>
    <row r="367" spans="1:32" x14ac:dyDescent="0.25">
      <c r="A367" t="s">
        <v>538</v>
      </c>
      <c r="B367" s="54" t="s">
        <v>241</v>
      </c>
      <c r="C367" s="54" t="s">
        <v>537</v>
      </c>
      <c r="D367" t="s">
        <v>28</v>
      </c>
      <c r="E367" t="s">
        <v>105</v>
      </c>
      <c r="F367" s="33" t="str">
        <f>IFERROR(VLOOKUP(D367,'Tabelas auxiliares'!$A$3:$B$62,2,FALSE),"")</f>
        <v>PU - PREFEITURA UNIVERSITÁRIA</v>
      </c>
      <c r="G367" s="33" t="str">
        <f>IFERROR(VLOOKUP($B367,'Tabelas auxiliares'!$A$66:$C$103,2,FALSE),"")</f>
        <v>MANUTENÇÃO</v>
      </c>
      <c r="H367" s="33" t="str">
        <f>IFERROR(VLOOKUP($B367,'Tabelas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7" t="s">
        <v>1683</v>
      </c>
      <c r="J367" t="s">
        <v>926</v>
      </c>
      <c r="K367" t="s">
        <v>2545</v>
      </c>
      <c r="L367" t="s">
        <v>928</v>
      </c>
      <c r="M367" t="s">
        <v>929</v>
      </c>
      <c r="N367" t="s">
        <v>569</v>
      </c>
      <c r="O367" t="s">
        <v>570</v>
      </c>
      <c r="P367" t="s">
        <v>571</v>
      </c>
      <c r="Q367" t="s">
        <v>549</v>
      </c>
      <c r="R367" t="s">
        <v>545</v>
      </c>
      <c r="S367" t="s">
        <v>1187</v>
      </c>
      <c r="T367" t="s">
        <v>150</v>
      </c>
      <c r="U367" t="s">
        <v>572</v>
      </c>
      <c r="V367" t="s">
        <v>930</v>
      </c>
      <c r="W367" t="s">
        <v>931</v>
      </c>
      <c r="X367" t="s">
        <v>2546</v>
      </c>
      <c r="Y367" s="33" t="str">
        <f t="shared" si="5"/>
        <v>3</v>
      </c>
      <c r="Z367" s="33" t="str">
        <f>IF(T367="","",IF(AND(T367&lt;&gt;'Tabelas auxiliares'!$B$240,T367&lt;&gt;'Tabelas auxiliares'!$B$241),"FOLHA DE PESSOAL",IF(Y367='Tabelas auxiliares'!$A$241,"CUSTEIO",IF(Y367='Tabelas auxiliares'!$A$240,"INVESTIMENTO","ERRO - VERIFICAR"))))</f>
        <v>CUSTEIO</v>
      </c>
      <c r="AA367" s="26">
        <v>414.91</v>
      </c>
      <c r="AD367">
        <v>414.91</v>
      </c>
      <c r="AE367" s="26"/>
    </row>
    <row r="368" spans="1:32" x14ac:dyDescent="0.25">
      <c r="A368" t="s">
        <v>538</v>
      </c>
      <c r="B368" s="54" t="s">
        <v>241</v>
      </c>
      <c r="C368" s="54" t="s">
        <v>537</v>
      </c>
      <c r="D368" t="s">
        <v>28</v>
      </c>
      <c r="E368" t="s">
        <v>105</v>
      </c>
      <c r="F368" s="33" t="str">
        <f>IFERROR(VLOOKUP(D368,'Tabelas auxiliares'!$A$3:$B$62,2,FALSE),"")</f>
        <v>PU - PREFEITURA UNIVERSITÁRIA</v>
      </c>
      <c r="G368" s="33" t="str">
        <f>IFERROR(VLOOKUP($B368,'Tabelas auxiliares'!$A$66:$C$103,2,FALSE),"")</f>
        <v>MANUTENÇÃO</v>
      </c>
      <c r="H368" s="33" t="str">
        <f>IFERROR(VLOOKUP($B368,'Tabelas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8" t="s">
        <v>2194</v>
      </c>
      <c r="J368" t="s">
        <v>926</v>
      </c>
      <c r="K368" t="s">
        <v>2547</v>
      </c>
      <c r="L368" t="s">
        <v>2548</v>
      </c>
      <c r="M368" t="s">
        <v>929</v>
      </c>
      <c r="N368" t="s">
        <v>569</v>
      </c>
      <c r="O368" t="s">
        <v>570</v>
      </c>
      <c r="P368" t="s">
        <v>571</v>
      </c>
      <c r="Q368" t="s">
        <v>549</v>
      </c>
      <c r="R368" t="s">
        <v>545</v>
      </c>
      <c r="S368" t="s">
        <v>550</v>
      </c>
      <c r="T368" t="s">
        <v>150</v>
      </c>
      <c r="U368" t="s">
        <v>572</v>
      </c>
      <c r="V368" t="s">
        <v>930</v>
      </c>
      <c r="W368" t="s">
        <v>931</v>
      </c>
      <c r="X368" t="s">
        <v>2549</v>
      </c>
      <c r="Y368" s="33" t="str">
        <f t="shared" si="5"/>
        <v>3</v>
      </c>
      <c r="Z368" s="33" t="str">
        <f>IF(T368="","",IF(AND(T368&lt;&gt;'Tabelas auxiliares'!$B$240,T368&lt;&gt;'Tabelas auxiliares'!$B$241),"FOLHA DE PESSOAL",IF(Y368='Tabelas auxiliares'!$A$241,"CUSTEIO",IF(Y368='Tabelas auxiliares'!$A$240,"INVESTIMENTO","ERRO - VERIFICAR"))))</f>
        <v>CUSTEIO</v>
      </c>
      <c r="AA368" s="26">
        <v>13735.45</v>
      </c>
      <c r="AC368">
        <v>853.21</v>
      </c>
      <c r="AD368">
        <v>12882.24</v>
      </c>
    </row>
    <row r="369" spans="1:33" x14ac:dyDescent="0.25">
      <c r="A369" t="s">
        <v>538</v>
      </c>
      <c r="B369" s="54" t="s">
        <v>241</v>
      </c>
      <c r="C369" s="54" t="s">
        <v>537</v>
      </c>
      <c r="D369" t="s">
        <v>28</v>
      </c>
      <c r="E369" t="s">
        <v>105</v>
      </c>
      <c r="F369" s="33" t="str">
        <f>IFERROR(VLOOKUP(D369,'Tabelas auxiliares'!$A$3:$B$62,2,FALSE),"")</f>
        <v>PU - PREFEITURA UNIVERSITÁRIA</v>
      </c>
      <c r="G369" s="33" t="str">
        <f>IFERROR(VLOOKUP($B369,'Tabelas auxiliares'!$A$66:$C$103,2,FALSE),"")</f>
        <v>MANUTENÇÃO</v>
      </c>
      <c r="H369" s="33" t="str">
        <f>IFERROR(VLOOKUP($B369,'Tabelas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9" t="s">
        <v>2194</v>
      </c>
      <c r="J369" t="s">
        <v>933</v>
      </c>
      <c r="K369" t="s">
        <v>2550</v>
      </c>
      <c r="L369" t="s">
        <v>2551</v>
      </c>
      <c r="M369" t="s">
        <v>936</v>
      </c>
      <c r="N369" t="s">
        <v>569</v>
      </c>
      <c r="O369" t="s">
        <v>570</v>
      </c>
      <c r="P369" t="s">
        <v>571</v>
      </c>
      <c r="Q369" t="s">
        <v>549</v>
      </c>
      <c r="R369" t="s">
        <v>545</v>
      </c>
      <c r="S369" t="s">
        <v>550</v>
      </c>
      <c r="T369" t="s">
        <v>150</v>
      </c>
      <c r="U369" t="s">
        <v>572</v>
      </c>
      <c r="V369" t="s">
        <v>930</v>
      </c>
      <c r="W369" t="s">
        <v>931</v>
      </c>
      <c r="X369" t="s">
        <v>2552</v>
      </c>
      <c r="Y369" s="33" t="str">
        <f t="shared" si="5"/>
        <v>3</v>
      </c>
      <c r="Z369" s="33" t="str">
        <f>IF(T369="","",IF(AND(T369&lt;&gt;'Tabelas auxiliares'!$B$240,T369&lt;&gt;'Tabelas auxiliares'!$B$241),"FOLHA DE PESSOAL",IF(Y369='Tabelas auxiliares'!$A$241,"CUSTEIO",IF(Y369='Tabelas auxiliares'!$A$240,"INVESTIMENTO","ERRO - VERIFICAR"))))</f>
        <v>CUSTEIO</v>
      </c>
      <c r="AA369" s="26">
        <v>505.31</v>
      </c>
      <c r="AC369" s="26"/>
      <c r="AE369">
        <v>505.31</v>
      </c>
    </row>
    <row r="370" spans="1:33" x14ac:dyDescent="0.25">
      <c r="A370" t="s">
        <v>538</v>
      </c>
      <c r="B370" s="54" t="s">
        <v>241</v>
      </c>
      <c r="C370" s="54" t="s">
        <v>537</v>
      </c>
      <c r="D370" t="s">
        <v>28</v>
      </c>
      <c r="E370" t="s">
        <v>105</v>
      </c>
      <c r="F370" s="33" t="str">
        <f>IFERROR(VLOOKUP(D370,'Tabelas auxiliares'!$A$3:$B$62,2,FALSE),"")</f>
        <v>PU - PREFEITURA UNIVERSITÁRIA</v>
      </c>
      <c r="G370" s="33" t="str">
        <f>IFERROR(VLOOKUP($B370,'Tabelas auxiliares'!$A$66:$C$103,2,FALSE),"")</f>
        <v>MANUTENÇÃO</v>
      </c>
      <c r="H370" s="33" t="str">
        <f>IFERROR(VLOOKUP($B370,'Tabelas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0" t="s">
        <v>1386</v>
      </c>
      <c r="J370" t="s">
        <v>2491</v>
      </c>
      <c r="K370" t="s">
        <v>2553</v>
      </c>
      <c r="L370" t="s">
        <v>2493</v>
      </c>
      <c r="M370" t="s">
        <v>2494</v>
      </c>
      <c r="N370" t="s">
        <v>569</v>
      </c>
      <c r="O370" t="s">
        <v>570</v>
      </c>
      <c r="P370" t="s">
        <v>571</v>
      </c>
      <c r="Q370" t="s">
        <v>549</v>
      </c>
      <c r="R370" t="s">
        <v>545</v>
      </c>
      <c r="S370" t="s">
        <v>550</v>
      </c>
      <c r="T370" t="s">
        <v>150</v>
      </c>
      <c r="U370" t="s">
        <v>572</v>
      </c>
      <c r="V370" t="s">
        <v>2128</v>
      </c>
      <c r="W370" t="s">
        <v>2129</v>
      </c>
      <c r="X370" t="s">
        <v>2554</v>
      </c>
      <c r="Y370" s="33" t="str">
        <f t="shared" si="5"/>
        <v>3</v>
      </c>
      <c r="Z370" s="33" t="str">
        <f>IF(T370="","",IF(AND(T370&lt;&gt;'Tabelas auxiliares'!$B$240,T370&lt;&gt;'Tabelas auxiliares'!$B$241),"FOLHA DE PESSOAL",IF(Y370='Tabelas auxiliares'!$A$241,"CUSTEIO",IF(Y370='Tabelas auxiliares'!$A$240,"INVESTIMENTO","ERRO - VERIFICAR"))))</f>
        <v>CUSTEIO</v>
      </c>
      <c r="AA370" s="26">
        <v>7476.94</v>
      </c>
      <c r="AC370">
        <v>7476.94</v>
      </c>
      <c r="AE370" s="26"/>
    </row>
    <row r="371" spans="1:33" x14ac:dyDescent="0.25">
      <c r="A371" t="s">
        <v>538</v>
      </c>
      <c r="B371" s="54" t="s">
        <v>241</v>
      </c>
      <c r="C371" s="54" t="s">
        <v>537</v>
      </c>
      <c r="D371" t="s">
        <v>28</v>
      </c>
      <c r="E371" t="s">
        <v>105</v>
      </c>
      <c r="F371" s="33" t="str">
        <f>IFERROR(VLOOKUP(D371,'Tabelas auxiliares'!$A$3:$B$62,2,FALSE),"")</f>
        <v>PU - PREFEITURA UNIVERSITÁRIA</v>
      </c>
      <c r="G371" s="33" t="str">
        <f>IFERROR(VLOOKUP($B371,'Tabelas auxiliares'!$A$66:$C$103,2,FALSE),"")</f>
        <v>MANUTENÇÃO</v>
      </c>
      <c r="H371" s="33" t="str">
        <f>IFERROR(VLOOKUP($B371,'Tabelas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1" t="s">
        <v>1386</v>
      </c>
      <c r="J371" t="s">
        <v>2491</v>
      </c>
      <c r="K371" t="s">
        <v>2555</v>
      </c>
      <c r="L371" t="s">
        <v>2493</v>
      </c>
      <c r="M371" t="s">
        <v>2494</v>
      </c>
      <c r="N371" t="s">
        <v>569</v>
      </c>
      <c r="O371" t="s">
        <v>570</v>
      </c>
      <c r="P371" t="s">
        <v>571</v>
      </c>
      <c r="Q371" t="s">
        <v>549</v>
      </c>
      <c r="R371" t="s">
        <v>545</v>
      </c>
      <c r="S371" t="s">
        <v>1187</v>
      </c>
      <c r="T371" t="s">
        <v>150</v>
      </c>
      <c r="U371" t="s">
        <v>572</v>
      </c>
      <c r="V371" t="s">
        <v>2128</v>
      </c>
      <c r="W371" t="s">
        <v>2129</v>
      </c>
      <c r="X371" t="s">
        <v>2556</v>
      </c>
      <c r="Y371" s="33" t="str">
        <f t="shared" si="5"/>
        <v>3</v>
      </c>
      <c r="Z371" s="33" t="str">
        <f>IF(T371="","",IF(AND(T371&lt;&gt;'Tabelas auxiliares'!$B$240,T371&lt;&gt;'Tabelas auxiliares'!$B$241),"FOLHA DE PESSOAL",IF(Y371='Tabelas auxiliares'!$A$241,"CUSTEIO",IF(Y371='Tabelas auxiliares'!$A$240,"INVESTIMENTO","ERRO - VERIFICAR"))))</f>
        <v>CUSTEIO</v>
      </c>
      <c r="AA371" s="26">
        <v>72</v>
      </c>
      <c r="AB371" s="26"/>
      <c r="AC371" s="26">
        <v>72</v>
      </c>
      <c r="AF371" s="26"/>
      <c r="AG371" s="26"/>
    </row>
    <row r="372" spans="1:33" x14ac:dyDescent="0.25">
      <c r="A372" t="s">
        <v>538</v>
      </c>
      <c r="B372" s="54" t="s">
        <v>241</v>
      </c>
      <c r="C372" s="54" t="s">
        <v>537</v>
      </c>
      <c r="D372" t="s">
        <v>28</v>
      </c>
      <c r="E372" t="s">
        <v>105</v>
      </c>
      <c r="F372" s="33" t="str">
        <f>IFERROR(VLOOKUP(D372,'Tabelas auxiliares'!$A$3:$B$62,2,FALSE),"")</f>
        <v>PU - PREFEITURA UNIVERSITÁRIA</v>
      </c>
      <c r="G372" s="33" t="str">
        <f>IFERROR(VLOOKUP($B372,'Tabelas auxiliares'!$A$66:$C$103,2,FALSE),"")</f>
        <v>MANUTENÇÃO</v>
      </c>
      <c r="H372" s="33" t="str">
        <f>IFERROR(VLOOKUP($B372,'Tabelas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2" t="s">
        <v>1258</v>
      </c>
      <c r="J372" t="s">
        <v>938</v>
      </c>
      <c r="K372" t="s">
        <v>2557</v>
      </c>
      <c r="L372" t="s">
        <v>2558</v>
      </c>
      <c r="M372" t="s">
        <v>941</v>
      </c>
      <c r="N372" t="s">
        <v>569</v>
      </c>
      <c r="O372" t="s">
        <v>570</v>
      </c>
      <c r="P372" t="s">
        <v>571</v>
      </c>
      <c r="Q372" t="s">
        <v>549</v>
      </c>
      <c r="R372" t="s">
        <v>545</v>
      </c>
      <c r="S372" t="s">
        <v>581</v>
      </c>
      <c r="T372" t="s">
        <v>150</v>
      </c>
      <c r="U372" t="s">
        <v>572</v>
      </c>
      <c r="V372" t="s">
        <v>942</v>
      </c>
      <c r="W372" t="s">
        <v>943</v>
      </c>
      <c r="X372" t="s">
        <v>2559</v>
      </c>
      <c r="Y372" s="33" t="str">
        <f t="shared" si="5"/>
        <v>3</v>
      </c>
      <c r="Z372" s="33" t="str">
        <f>IF(T372="","",IF(AND(T372&lt;&gt;'Tabelas auxiliares'!$B$240,T372&lt;&gt;'Tabelas auxiliares'!$B$241),"FOLHA DE PESSOAL",IF(Y372='Tabelas auxiliares'!$A$241,"CUSTEIO",IF(Y372='Tabelas auxiliares'!$A$240,"INVESTIMENTO","ERRO - VERIFICAR"))))</f>
        <v>CUSTEIO</v>
      </c>
      <c r="AA372">
        <v>84418.35</v>
      </c>
      <c r="AB372" s="26"/>
      <c r="AC372">
        <v>64835.31</v>
      </c>
      <c r="AD372">
        <v>19583.04</v>
      </c>
      <c r="AF372" s="26"/>
      <c r="AG372" s="26"/>
    </row>
    <row r="373" spans="1:33" x14ac:dyDescent="0.25">
      <c r="A373" t="s">
        <v>538</v>
      </c>
      <c r="B373" s="54" t="s">
        <v>241</v>
      </c>
      <c r="C373" s="54" t="s">
        <v>537</v>
      </c>
      <c r="D373" t="s">
        <v>28</v>
      </c>
      <c r="E373" t="s">
        <v>105</v>
      </c>
      <c r="F373" s="33" t="str">
        <f>IFERROR(VLOOKUP(D373,'Tabelas auxiliares'!$A$3:$B$62,2,FALSE),"")</f>
        <v>PU - PREFEITURA UNIVERSITÁRIA</v>
      </c>
      <c r="G373" s="33" t="str">
        <f>IFERROR(VLOOKUP($B373,'Tabelas auxiliares'!$A$66:$C$103,2,FALSE),"")</f>
        <v>MANUTENÇÃO</v>
      </c>
      <c r="H373" s="33" t="str">
        <f>IFERROR(VLOOKUP($B373,'Tabelas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3" t="s">
        <v>1069</v>
      </c>
      <c r="J373" t="s">
        <v>938</v>
      </c>
      <c r="K373" t="s">
        <v>2560</v>
      </c>
      <c r="L373" t="s">
        <v>2561</v>
      </c>
      <c r="M373" t="s">
        <v>941</v>
      </c>
      <c r="N373" t="s">
        <v>569</v>
      </c>
      <c r="O373" t="s">
        <v>570</v>
      </c>
      <c r="P373" t="s">
        <v>571</v>
      </c>
      <c r="Q373" t="s">
        <v>549</v>
      </c>
      <c r="R373" t="s">
        <v>545</v>
      </c>
      <c r="S373" t="s">
        <v>1187</v>
      </c>
      <c r="T373" t="s">
        <v>150</v>
      </c>
      <c r="U373" t="s">
        <v>572</v>
      </c>
      <c r="V373" t="s">
        <v>942</v>
      </c>
      <c r="W373" t="s">
        <v>943</v>
      </c>
      <c r="X373" t="s">
        <v>2562</v>
      </c>
      <c r="Y373" s="33" t="str">
        <f t="shared" si="5"/>
        <v>3</v>
      </c>
      <c r="Z373" s="33" t="str">
        <f>IF(T373="","",IF(AND(T373&lt;&gt;'Tabelas auxiliares'!$B$240,T373&lt;&gt;'Tabelas auxiliares'!$B$241),"FOLHA DE PESSOAL",IF(Y373='Tabelas auxiliares'!$A$241,"CUSTEIO",IF(Y373='Tabelas auxiliares'!$A$240,"INVESTIMENTO","ERRO - VERIFICAR"))))</f>
        <v>CUSTEIO</v>
      </c>
      <c r="AA373" s="26">
        <v>26102.65</v>
      </c>
      <c r="AC373" s="26">
        <v>26102.65</v>
      </c>
      <c r="AE373" s="26"/>
    </row>
    <row r="374" spans="1:33" x14ac:dyDescent="0.25">
      <c r="A374" t="s">
        <v>538</v>
      </c>
      <c r="B374" s="54" t="s">
        <v>241</v>
      </c>
      <c r="C374" s="54" t="s">
        <v>537</v>
      </c>
      <c r="D374" t="s">
        <v>28</v>
      </c>
      <c r="E374" t="s">
        <v>105</v>
      </c>
      <c r="F374" s="33" t="str">
        <f>IFERROR(VLOOKUP(D374,'Tabelas auxiliares'!$A$3:$B$62,2,FALSE),"")</f>
        <v>PU - PREFEITURA UNIVERSITÁRIA</v>
      </c>
      <c r="G374" s="33" t="str">
        <f>IFERROR(VLOOKUP($B374,'Tabelas auxiliares'!$A$66:$C$103,2,FALSE),"")</f>
        <v>MANUTENÇÃO</v>
      </c>
      <c r="H374" s="33" t="str">
        <f>IFERROR(VLOOKUP($B374,'Tabelas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4" t="s">
        <v>1055</v>
      </c>
      <c r="J374" t="s">
        <v>2563</v>
      </c>
      <c r="K374" t="s">
        <v>2564</v>
      </c>
      <c r="L374" t="s">
        <v>2565</v>
      </c>
      <c r="M374" t="s">
        <v>2135</v>
      </c>
      <c r="N374" t="s">
        <v>569</v>
      </c>
      <c r="O374" t="s">
        <v>570</v>
      </c>
      <c r="P374" t="s">
        <v>571</v>
      </c>
      <c r="Q374" t="s">
        <v>549</v>
      </c>
      <c r="R374" t="s">
        <v>545</v>
      </c>
      <c r="S374" t="s">
        <v>581</v>
      </c>
      <c r="T374" t="s">
        <v>150</v>
      </c>
      <c r="U374" t="s">
        <v>572</v>
      </c>
      <c r="V374" t="s">
        <v>615</v>
      </c>
      <c r="W374" t="s">
        <v>616</v>
      </c>
      <c r="X374" t="s">
        <v>2566</v>
      </c>
      <c r="Y374" s="33" t="str">
        <f t="shared" si="5"/>
        <v>3</v>
      </c>
      <c r="Z374" s="33" t="str">
        <f>IF(T374="","",IF(AND(T374&lt;&gt;'Tabelas auxiliares'!$B$240,T374&lt;&gt;'Tabelas auxiliares'!$B$241),"FOLHA DE PESSOAL",IF(Y374='Tabelas auxiliares'!$A$241,"CUSTEIO",IF(Y374='Tabelas auxiliares'!$A$240,"INVESTIMENTO","ERRO - VERIFICAR"))))</f>
        <v>CUSTEIO</v>
      </c>
      <c r="AA374" s="26">
        <v>49155.4</v>
      </c>
      <c r="AC374">
        <v>49155.4</v>
      </c>
      <c r="AE374" s="26"/>
    </row>
    <row r="375" spans="1:33" x14ac:dyDescent="0.25">
      <c r="A375" t="s">
        <v>538</v>
      </c>
      <c r="B375" s="54" t="s">
        <v>241</v>
      </c>
      <c r="C375" s="54" t="s">
        <v>537</v>
      </c>
      <c r="D375" t="s">
        <v>28</v>
      </c>
      <c r="E375" t="s">
        <v>105</v>
      </c>
      <c r="F375" s="33" t="str">
        <f>IFERROR(VLOOKUP(D375,'Tabelas auxiliares'!$A$3:$B$62,2,FALSE),"")</f>
        <v>PU - PREFEITURA UNIVERSITÁRIA</v>
      </c>
      <c r="G375" s="33" t="str">
        <f>IFERROR(VLOOKUP($B375,'Tabelas auxiliares'!$A$66:$C$103,2,FALSE),"")</f>
        <v>MANUTENÇÃO</v>
      </c>
      <c r="H375" s="33" t="str">
        <f>IFERROR(VLOOKUP($B375,'Tabelas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5" t="s">
        <v>1381</v>
      </c>
      <c r="J375" t="s">
        <v>2567</v>
      </c>
      <c r="K375" t="s">
        <v>2568</v>
      </c>
      <c r="L375" t="s">
        <v>2569</v>
      </c>
      <c r="M375" t="s">
        <v>2183</v>
      </c>
      <c r="N375" t="s">
        <v>569</v>
      </c>
      <c r="O375" t="s">
        <v>570</v>
      </c>
      <c r="P375" t="s">
        <v>571</v>
      </c>
      <c r="Q375" t="s">
        <v>549</v>
      </c>
      <c r="R375" t="s">
        <v>545</v>
      </c>
      <c r="S375" t="s">
        <v>550</v>
      </c>
      <c r="T375" t="s">
        <v>150</v>
      </c>
      <c r="U375" t="s">
        <v>572</v>
      </c>
      <c r="V375" t="s">
        <v>615</v>
      </c>
      <c r="W375" t="s">
        <v>616</v>
      </c>
      <c r="X375" t="s">
        <v>2570</v>
      </c>
      <c r="Y375" s="33" t="str">
        <f t="shared" si="5"/>
        <v>3</v>
      </c>
      <c r="Z375" s="33" t="str">
        <f>IF(T375="","",IF(AND(T375&lt;&gt;'Tabelas auxiliares'!$B$240,T375&lt;&gt;'Tabelas auxiliares'!$B$241),"FOLHA DE PESSOAL",IF(Y375='Tabelas auxiliares'!$A$241,"CUSTEIO",IF(Y375='Tabelas auxiliares'!$A$240,"INVESTIMENTO","ERRO - VERIFICAR"))))</f>
        <v>CUSTEIO</v>
      </c>
      <c r="AA375" s="26">
        <v>76377.2</v>
      </c>
      <c r="AB375" s="26"/>
      <c r="AC375" s="26">
        <v>23090.03</v>
      </c>
      <c r="AD375">
        <v>9820.75</v>
      </c>
      <c r="AE375">
        <v>43466.42</v>
      </c>
      <c r="AF375" s="26"/>
    </row>
    <row r="376" spans="1:33" x14ac:dyDescent="0.25">
      <c r="A376" t="s">
        <v>538</v>
      </c>
      <c r="B376" s="54" t="s">
        <v>241</v>
      </c>
      <c r="C376" s="54" t="s">
        <v>537</v>
      </c>
      <c r="D376" t="s">
        <v>28</v>
      </c>
      <c r="E376" t="s">
        <v>105</v>
      </c>
      <c r="F376" s="33" t="str">
        <f>IFERROR(VLOOKUP(D376,'Tabelas auxiliares'!$A$3:$B$62,2,FALSE),"")</f>
        <v>PU - PREFEITURA UNIVERSITÁRIA</v>
      </c>
      <c r="G376" s="33" t="str">
        <f>IFERROR(VLOOKUP($B376,'Tabelas auxiliares'!$A$66:$C$103,2,FALSE),"")</f>
        <v>MANUTENÇÃO</v>
      </c>
      <c r="H376" s="33" t="str">
        <f>IFERROR(VLOOKUP($B376,'Tabelas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6" t="s">
        <v>1381</v>
      </c>
      <c r="J376" t="s">
        <v>2485</v>
      </c>
      <c r="K376" t="s">
        <v>2571</v>
      </c>
      <c r="L376" t="s">
        <v>2487</v>
      </c>
      <c r="M376" t="s">
        <v>2488</v>
      </c>
      <c r="N376" t="s">
        <v>569</v>
      </c>
      <c r="O376" t="s">
        <v>570</v>
      </c>
      <c r="P376" t="s">
        <v>571</v>
      </c>
      <c r="Q376" t="s">
        <v>549</v>
      </c>
      <c r="R376" t="s">
        <v>545</v>
      </c>
      <c r="S376" t="s">
        <v>581</v>
      </c>
      <c r="T376" t="s">
        <v>150</v>
      </c>
      <c r="U376" t="s">
        <v>572</v>
      </c>
      <c r="V376" t="s">
        <v>930</v>
      </c>
      <c r="W376" t="s">
        <v>931</v>
      </c>
      <c r="X376" t="s">
        <v>2572</v>
      </c>
      <c r="Y376" s="33" t="str">
        <f t="shared" si="5"/>
        <v>3</v>
      </c>
      <c r="Z376" s="33" t="str">
        <f>IF(T376="","",IF(AND(T376&lt;&gt;'Tabelas auxiliares'!$B$240,T376&lt;&gt;'Tabelas auxiliares'!$B$241),"FOLHA DE PESSOAL",IF(Y376='Tabelas auxiliares'!$A$241,"CUSTEIO",IF(Y376='Tabelas auxiliares'!$A$240,"INVESTIMENTO","ERRO - VERIFICAR"))))</f>
        <v>CUSTEIO</v>
      </c>
      <c r="AA376">
        <v>237348.94</v>
      </c>
      <c r="AB376" s="26"/>
      <c r="AD376">
        <v>237348.94</v>
      </c>
      <c r="AF376" s="26"/>
    </row>
    <row r="377" spans="1:33" x14ac:dyDescent="0.25">
      <c r="A377" t="s">
        <v>538</v>
      </c>
      <c r="B377" s="54" t="s">
        <v>241</v>
      </c>
      <c r="C377" s="54" t="s">
        <v>537</v>
      </c>
      <c r="D377" t="s">
        <v>81</v>
      </c>
      <c r="E377" t="s">
        <v>105</v>
      </c>
      <c r="F377" s="33" t="str">
        <f>IFERROR(VLOOKUP(D377,'Tabelas auxiliares'!$A$3:$B$62,2,FALSE),"")</f>
        <v>SUGEPE - SUPERINTENDÊNCIA DE GESTÃO DE PESSOAS</v>
      </c>
      <c r="G377" s="33" t="str">
        <f>IFERROR(VLOOKUP($B377,'Tabelas auxiliares'!$A$66:$C$103,2,FALSE),"")</f>
        <v>MANUTENÇÃO</v>
      </c>
      <c r="H377" s="33" t="str">
        <f>IFERROR(VLOOKUP($B377,'Tabelas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7" t="s">
        <v>2573</v>
      </c>
      <c r="J377" t="s">
        <v>2574</v>
      </c>
      <c r="K377" t="s">
        <v>2575</v>
      </c>
      <c r="L377" t="s">
        <v>2576</v>
      </c>
      <c r="M377" t="s">
        <v>2577</v>
      </c>
      <c r="N377" t="s">
        <v>569</v>
      </c>
      <c r="O377" t="s">
        <v>570</v>
      </c>
      <c r="P377" t="s">
        <v>571</v>
      </c>
      <c r="Q377" t="s">
        <v>549</v>
      </c>
      <c r="R377" t="s">
        <v>545</v>
      </c>
      <c r="S377" t="s">
        <v>1148</v>
      </c>
      <c r="T377" t="s">
        <v>150</v>
      </c>
      <c r="U377" t="s">
        <v>1149</v>
      </c>
      <c r="V377" t="s">
        <v>2311</v>
      </c>
      <c r="W377" t="s">
        <v>2312</v>
      </c>
      <c r="X377" t="s">
        <v>2578</v>
      </c>
      <c r="Y377" s="33" t="str">
        <f t="shared" si="5"/>
        <v>3</v>
      </c>
      <c r="Z377" s="33" t="str">
        <f>IF(T377="","",IF(AND(T377&lt;&gt;'Tabelas auxiliares'!$B$240,T377&lt;&gt;'Tabelas auxiliares'!$B$241),"FOLHA DE PESSOAL",IF(Y377='Tabelas auxiliares'!$A$241,"CUSTEIO",IF(Y377='Tabelas auxiliares'!$A$240,"INVESTIMENTO","ERRO - VERIFICAR"))))</f>
        <v>CUSTEIO</v>
      </c>
      <c r="AA377">
        <v>339</v>
      </c>
      <c r="AB377" s="26"/>
      <c r="AC377">
        <v>339</v>
      </c>
      <c r="AF377" s="26"/>
    </row>
    <row r="378" spans="1:33" x14ac:dyDescent="0.25">
      <c r="A378" t="s">
        <v>538</v>
      </c>
      <c r="B378" s="54" t="s">
        <v>241</v>
      </c>
      <c r="C378" s="54" t="s">
        <v>537</v>
      </c>
      <c r="D378" t="s">
        <v>81</v>
      </c>
      <c r="E378" t="s">
        <v>105</v>
      </c>
      <c r="F378" s="33" t="str">
        <f>IFERROR(VLOOKUP(D378,'Tabelas auxiliares'!$A$3:$B$62,2,FALSE),"")</f>
        <v>SUGEPE - SUPERINTENDÊNCIA DE GESTÃO DE PESSOAS</v>
      </c>
      <c r="G378" s="33" t="str">
        <f>IFERROR(VLOOKUP($B378,'Tabelas auxiliares'!$A$66:$C$103,2,FALSE),"")</f>
        <v>MANUTENÇÃO</v>
      </c>
      <c r="H378" s="33" t="str">
        <f>IFERROR(VLOOKUP($B378,'Tabelas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8" t="s">
        <v>2579</v>
      </c>
      <c r="J378" t="s">
        <v>2574</v>
      </c>
      <c r="K378" t="s">
        <v>2580</v>
      </c>
      <c r="L378" t="s">
        <v>2581</v>
      </c>
      <c r="M378" t="s">
        <v>2577</v>
      </c>
      <c r="N378" t="s">
        <v>569</v>
      </c>
      <c r="O378" t="s">
        <v>570</v>
      </c>
      <c r="P378" t="s">
        <v>571</v>
      </c>
      <c r="Q378" t="s">
        <v>549</v>
      </c>
      <c r="R378" t="s">
        <v>545</v>
      </c>
      <c r="S378" t="s">
        <v>550</v>
      </c>
      <c r="T378" t="s">
        <v>150</v>
      </c>
      <c r="U378" t="s">
        <v>572</v>
      </c>
      <c r="V378" t="s">
        <v>2311</v>
      </c>
      <c r="W378" t="s">
        <v>2312</v>
      </c>
      <c r="X378" t="s">
        <v>2582</v>
      </c>
      <c r="Y378" s="33" t="str">
        <f t="shared" si="5"/>
        <v>3</v>
      </c>
      <c r="Z378" s="33" t="str">
        <f>IF(T378="","",IF(AND(T378&lt;&gt;'Tabelas auxiliares'!$B$240,T378&lt;&gt;'Tabelas auxiliares'!$B$241),"FOLHA DE PESSOAL",IF(Y378='Tabelas auxiliares'!$A$241,"CUSTEIO",IF(Y378='Tabelas auxiliares'!$A$240,"INVESTIMENTO","ERRO - VERIFICAR"))))</f>
        <v>CUSTEIO</v>
      </c>
      <c r="AA378" s="26">
        <v>2993</v>
      </c>
      <c r="AC378" s="26">
        <v>2993</v>
      </c>
    </row>
    <row r="379" spans="1:33" x14ac:dyDescent="0.25">
      <c r="A379" t="s">
        <v>538</v>
      </c>
      <c r="B379" s="54" t="s">
        <v>241</v>
      </c>
      <c r="C379" s="54" t="s">
        <v>537</v>
      </c>
      <c r="D379" t="s">
        <v>81</v>
      </c>
      <c r="E379" t="s">
        <v>105</v>
      </c>
      <c r="F379" s="33" t="str">
        <f>IFERROR(VLOOKUP(D379,'Tabelas auxiliares'!$A$3:$B$62,2,FALSE),"")</f>
        <v>SUGEPE - SUPERINTENDÊNCIA DE GESTÃO DE PESSOAS</v>
      </c>
      <c r="G379" s="33" t="str">
        <f>IFERROR(VLOOKUP($B379,'Tabelas auxiliares'!$A$66:$C$103,2,FALSE),"")</f>
        <v>MANUTENÇÃO</v>
      </c>
      <c r="H379" s="33" t="str">
        <f>IFERROR(VLOOKUP($B379,'Tabelas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9" t="s">
        <v>2579</v>
      </c>
      <c r="J379" t="s">
        <v>2574</v>
      </c>
      <c r="K379" t="s">
        <v>2583</v>
      </c>
      <c r="L379" t="s">
        <v>2581</v>
      </c>
      <c r="M379" t="s">
        <v>2584</v>
      </c>
      <c r="N379" t="s">
        <v>569</v>
      </c>
      <c r="O379" t="s">
        <v>570</v>
      </c>
      <c r="P379" t="s">
        <v>571</v>
      </c>
      <c r="Q379" t="s">
        <v>549</v>
      </c>
      <c r="R379" t="s">
        <v>545</v>
      </c>
      <c r="S379" t="s">
        <v>550</v>
      </c>
      <c r="T379" t="s">
        <v>150</v>
      </c>
      <c r="U379" t="s">
        <v>572</v>
      </c>
      <c r="V379" t="s">
        <v>2311</v>
      </c>
      <c r="W379" t="s">
        <v>2312</v>
      </c>
      <c r="X379" t="s">
        <v>2585</v>
      </c>
      <c r="Y379" s="33" t="str">
        <f t="shared" si="5"/>
        <v>3</v>
      </c>
      <c r="Z379" s="33" t="str">
        <f>IF(T379="","",IF(AND(T379&lt;&gt;'Tabelas auxiliares'!$B$240,T379&lt;&gt;'Tabelas auxiliares'!$B$241),"FOLHA DE PESSOAL",IF(Y379='Tabelas auxiliares'!$A$241,"CUSTEIO",IF(Y379='Tabelas auxiliares'!$A$240,"INVESTIMENTO","ERRO - VERIFICAR"))))</f>
        <v>CUSTEIO</v>
      </c>
      <c r="AA379" s="26">
        <v>4010</v>
      </c>
      <c r="AC379">
        <v>4010</v>
      </c>
      <c r="AE379" s="26"/>
    </row>
    <row r="380" spans="1:33" x14ac:dyDescent="0.25">
      <c r="A380" t="s">
        <v>538</v>
      </c>
      <c r="B380" s="54" t="s">
        <v>1044</v>
      </c>
      <c r="C380" s="54" t="s">
        <v>537</v>
      </c>
      <c r="D380" t="s">
        <v>28</v>
      </c>
      <c r="E380" t="s">
        <v>105</v>
      </c>
      <c r="F380" s="33" t="str">
        <f>IFERROR(VLOOKUP(D380,'Tabelas auxiliares'!$A$3:$B$62,2,FALSE),"")</f>
        <v>PU - PREFEITURA UNIVERSITÁRIA</v>
      </c>
      <c r="G380" s="33" t="str">
        <f>IFERROR(VLOOKUP($B380,'Tabelas auxiliares'!$A$66:$C$103,2,FALSE),"")</f>
        <v/>
      </c>
      <c r="H380" s="33" t="str">
        <f>IFERROR(VLOOKUP($B380,'Tabelas auxiliares'!$A$66:$C$103,3,FALSE),"")</f>
        <v/>
      </c>
      <c r="I380" t="s">
        <v>2586</v>
      </c>
      <c r="J380" t="s">
        <v>2587</v>
      </c>
      <c r="K380" t="s">
        <v>2588</v>
      </c>
      <c r="L380" t="s">
        <v>2589</v>
      </c>
      <c r="M380" t="s">
        <v>2590</v>
      </c>
      <c r="N380" t="s">
        <v>569</v>
      </c>
      <c r="O380" t="s">
        <v>570</v>
      </c>
      <c r="P380" t="s">
        <v>1051</v>
      </c>
      <c r="Q380" t="s">
        <v>549</v>
      </c>
      <c r="R380" t="s">
        <v>545</v>
      </c>
      <c r="S380" t="s">
        <v>1052</v>
      </c>
      <c r="T380" t="s">
        <v>150</v>
      </c>
      <c r="U380" t="s">
        <v>2331</v>
      </c>
      <c r="V380" t="s">
        <v>615</v>
      </c>
      <c r="W380" t="s">
        <v>616</v>
      </c>
      <c r="X380" t="s">
        <v>2591</v>
      </c>
      <c r="Y380" s="33" t="str">
        <f t="shared" si="5"/>
        <v>3</v>
      </c>
      <c r="Z380" s="33" t="str">
        <f>IF(T380="","",IF(AND(T380&lt;&gt;'Tabelas auxiliares'!$B$240,T380&lt;&gt;'Tabelas auxiliares'!$B$241),"FOLHA DE PESSOAL",IF(Y380='Tabelas auxiliares'!$A$241,"CUSTEIO",IF(Y380='Tabelas auxiliares'!$A$240,"INVESTIMENTO","ERRO - VERIFICAR"))))</f>
        <v>CUSTEIO</v>
      </c>
      <c r="AA380" s="26"/>
      <c r="AB380" s="26">
        <v>2969.45</v>
      </c>
      <c r="AC380" s="26"/>
      <c r="AF380" s="26">
        <v>2969.45</v>
      </c>
    </row>
    <row r="381" spans="1:33" x14ac:dyDescent="0.25">
      <c r="A381" t="s">
        <v>538</v>
      </c>
      <c r="B381" s="54" t="s">
        <v>1044</v>
      </c>
      <c r="C381" s="54" t="s">
        <v>537</v>
      </c>
      <c r="D381" t="s">
        <v>28</v>
      </c>
      <c r="E381" t="s">
        <v>105</v>
      </c>
      <c r="F381" s="33" t="str">
        <f>IFERROR(VLOOKUP(D381,'Tabelas auxiliares'!$A$3:$B$62,2,FALSE),"")</f>
        <v>PU - PREFEITURA UNIVERSITÁRIA</v>
      </c>
      <c r="G381" s="33" t="str">
        <f>IFERROR(VLOOKUP($B381,'Tabelas auxiliares'!$A$66:$C$103,2,FALSE),"")</f>
        <v/>
      </c>
      <c r="H381" s="33" t="str">
        <f>IFERROR(VLOOKUP($B381,'Tabelas auxiliares'!$A$66:$C$103,3,FALSE),"")</f>
        <v/>
      </c>
      <c r="I381" t="s">
        <v>2592</v>
      </c>
      <c r="J381" t="s">
        <v>2593</v>
      </c>
      <c r="K381" t="s">
        <v>2594</v>
      </c>
      <c r="L381" t="s">
        <v>2595</v>
      </c>
      <c r="M381" t="s">
        <v>2596</v>
      </c>
      <c r="N381" t="s">
        <v>569</v>
      </c>
      <c r="O381" t="s">
        <v>570</v>
      </c>
      <c r="P381" t="s">
        <v>1051</v>
      </c>
      <c r="Q381" t="s">
        <v>549</v>
      </c>
      <c r="R381" t="s">
        <v>545</v>
      </c>
      <c r="S381" t="s">
        <v>1052</v>
      </c>
      <c r="T381" t="s">
        <v>150</v>
      </c>
      <c r="U381" t="s">
        <v>2331</v>
      </c>
      <c r="V381" t="s">
        <v>615</v>
      </c>
      <c r="W381" t="s">
        <v>616</v>
      </c>
      <c r="X381" t="s">
        <v>2597</v>
      </c>
      <c r="Y381" s="33" t="str">
        <f t="shared" si="5"/>
        <v>3</v>
      </c>
      <c r="Z381" s="33" t="str">
        <f>IF(T381="","",IF(AND(T381&lt;&gt;'Tabelas auxiliares'!$B$240,T381&lt;&gt;'Tabelas auxiliares'!$B$241),"FOLHA DE PESSOAL",IF(Y381='Tabelas auxiliares'!$A$241,"CUSTEIO",IF(Y381='Tabelas auxiliares'!$A$240,"INVESTIMENTO","ERRO - VERIFICAR"))))</f>
        <v>CUSTEIO</v>
      </c>
      <c r="AA381" s="26"/>
      <c r="AB381">
        <v>14916.76</v>
      </c>
      <c r="AE381" s="26"/>
      <c r="AF381">
        <v>14916.76</v>
      </c>
    </row>
    <row r="382" spans="1:33" x14ac:dyDescent="0.25">
      <c r="A382" t="s">
        <v>538</v>
      </c>
      <c r="B382" s="54" t="s">
        <v>1044</v>
      </c>
      <c r="C382" s="54" t="s">
        <v>537</v>
      </c>
      <c r="D382" t="s">
        <v>28</v>
      </c>
      <c r="E382" t="s">
        <v>105</v>
      </c>
      <c r="F382" s="33" t="str">
        <f>IFERROR(VLOOKUP(D382,'Tabelas auxiliares'!$A$3:$B$62,2,FALSE),"")</f>
        <v>PU - PREFEITURA UNIVERSITÁRIA</v>
      </c>
      <c r="G382" s="33" t="str">
        <f>IFERROR(VLOOKUP($B382,'Tabelas auxiliares'!$A$66:$C$103,2,FALSE),"")</f>
        <v/>
      </c>
      <c r="H382" s="33" t="str">
        <f>IFERROR(VLOOKUP($B382,'Tabelas auxiliares'!$A$66:$C$103,3,FALSE),"")</f>
        <v/>
      </c>
      <c r="I382" t="s">
        <v>2598</v>
      </c>
      <c r="J382" t="s">
        <v>2599</v>
      </c>
      <c r="K382" t="s">
        <v>2600</v>
      </c>
      <c r="L382" t="s">
        <v>2601</v>
      </c>
      <c r="M382" t="s">
        <v>2602</v>
      </c>
      <c r="N382" t="s">
        <v>569</v>
      </c>
      <c r="O382" t="s">
        <v>570</v>
      </c>
      <c r="P382" t="s">
        <v>1051</v>
      </c>
      <c r="Q382" t="s">
        <v>549</v>
      </c>
      <c r="R382" t="s">
        <v>545</v>
      </c>
      <c r="S382" t="s">
        <v>1052</v>
      </c>
      <c r="T382" t="s">
        <v>150</v>
      </c>
      <c r="U382" t="s">
        <v>2603</v>
      </c>
      <c r="V382" t="s">
        <v>2120</v>
      </c>
      <c r="W382" t="s">
        <v>2121</v>
      </c>
      <c r="X382" t="s">
        <v>2604</v>
      </c>
      <c r="Y382" s="33" t="str">
        <f t="shared" si="5"/>
        <v>3</v>
      </c>
      <c r="Z382" s="33" t="str">
        <f>IF(T382="","",IF(AND(T382&lt;&gt;'Tabelas auxiliares'!$B$240,T382&lt;&gt;'Tabelas auxiliares'!$B$241),"FOLHA DE PESSOAL",IF(Y382='Tabelas auxiliares'!$A$241,"CUSTEIO",IF(Y382='Tabelas auxiliares'!$A$240,"INVESTIMENTO","ERRO - VERIFICAR"))))</f>
        <v>CUSTEIO</v>
      </c>
      <c r="AA382" s="26"/>
      <c r="AB382">
        <v>2897.43</v>
      </c>
      <c r="AE382" s="26"/>
      <c r="AF382">
        <v>2897.43</v>
      </c>
    </row>
    <row r="383" spans="1:33" x14ac:dyDescent="0.25">
      <c r="A383" t="s">
        <v>538</v>
      </c>
      <c r="B383" s="54" t="s">
        <v>242</v>
      </c>
      <c r="C383" s="54" t="s">
        <v>1045</v>
      </c>
      <c r="D383" t="s">
        <v>181</v>
      </c>
      <c r="E383" t="s">
        <v>105</v>
      </c>
      <c r="F383" s="33" t="str">
        <f>IFERROR(VLOOKUP(D383,'Tabelas auxiliares'!$A$3:$B$62,2,FALSE),"")</f>
        <v>SPO - OBRAS SÃO BERNARDO DO CAMPO</v>
      </c>
      <c r="G383" s="33" t="str">
        <f>IFERROR(VLOOKUP($B383,'Tabelas auxiliares'!$A$66:$C$103,2,FALSE),"")</f>
        <v>OBRAS E INSTALAÇÕES - CONSTRUÇÕES</v>
      </c>
      <c r="H383" s="33" t="str">
        <f>IFERROR(VLOOKUP($B383,'Tabelas auxiliares'!$A$66:$C$103,3,FALSE),"")</f>
        <v>SERVICOS TECNICOS EM ENGENHARIA /EXECUCAO DAS OBRAS / ELABORACAO DOS ESTUDOS PRELIMINARES, PROJETOS BASICOS E EXECUTIVOS / CONSTRUCAO / GERENCIAMENTO DE OBRAS</v>
      </c>
      <c r="I383" t="s">
        <v>2605</v>
      </c>
      <c r="J383" t="s">
        <v>2606</v>
      </c>
      <c r="K383" t="s">
        <v>2607</v>
      </c>
      <c r="L383" t="s">
        <v>2608</v>
      </c>
      <c r="M383" t="s">
        <v>2609</v>
      </c>
      <c r="N383" t="s">
        <v>1308</v>
      </c>
      <c r="O383" t="s">
        <v>570</v>
      </c>
      <c r="P383" t="s">
        <v>1309</v>
      </c>
      <c r="Q383" t="s">
        <v>549</v>
      </c>
      <c r="R383" t="s">
        <v>545</v>
      </c>
      <c r="S383" t="s">
        <v>1148</v>
      </c>
      <c r="T383" t="s">
        <v>150</v>
      </c>
      <c r="U383" t="s">
        <v>1773</v>
      </c>
      <c r="V383" t="s">
        <v>1900</v>
      </c>
      <c r="W383" t="s">
        <v>1901</v>
      </c>
      <c r="X383" t="s">
        <v>2610</v>
      </c>
      <c r="Y383" s="33" t="str">
        <f t="shared" si="5"/>
        <v>4</v>
      </c>
      <c r="Z383" s="33" t="str">
        <f>IF(T383="","",IF(AND(T383&lt;&gt;'Tabelas auxiliares'!$B$240,T383&lt;&gt;'Tabelas auxiliares'!$B$241),"FOLHA DE PESSOAL",IF(Y383='Tabelas auxiliares'!$A$241,"CUSTEIO",IF(Y383='Tabelas auxiliares'!$A$240,"INVESTIMENTO","ERRO - VERIFICAR"))))</f>
        <v>INVESTIMENTO</v>
      </c>
      <c r="AA383" s="26">
        <v>87414.31</v>
      </c>
      <c r="AC383">
        <v>87414.31</v>
      </c>
      <c r="AE383" s="26"/>
    </row>
    <row r="384" spans="1:33" x14ac:dyDescent="0.25">
      <c r="A384" t="s">
        <v>538</v>
      </c>
      <c r="B384" s="54" t="s">
        <v>242</v>
      </c>
      <c r="C384" s="54" t="s">
        <v>1045</v>
      </c>
      <c r="D384" t="s">
        <v>181</v>
      </c>
      <c r="E384" t="s">
        <v>105</v>
      </c>
      <c r="F384" s="33" t="str">
        <f>IFERROR(VLOOKUP(D384,'Tabelas auxiliares'!$A$3:$B$62,2,FALSE),"")</f>
        <v>SPO - OBRAS SÃO BERNARDO DO CAMPO</v>
      </c>
      <c r="G384" s="33" t="str">
        <f>IFERROR(VLOOKUP($B384,'Tabelas auxiliares'!$A$66:$C$103,2,FALSE),"")</f>
        <v>OBRAS E INSTALAÇÕES - CONSTRUÇÕES</v>
      </c>
      <c r="H384" s="33" t="str">
        <f>IFERROR(VLOOKUP($B384,'Tabelas auxiliares'!$A$66:$C$103,3,FALSE),"")</f>
        <v>SERVICOS TECNICOS EM ENGENHARIA /EXECUCAO DAS OBRAS / ELABORACAO DOS ESTUDOS PRELIMINARES, PROJETOS BASICOS E EXECUTIVOS / CONSTRUCAO / GERENCIAMENTO DE OBRAS</v>
      </c>
      <c r="I384" t="s">
        <v>1055</v>
      </c>
      <c r="J384" t="s">
        <v>2606</v>
      </c>
      <c r="K384" t="s">
        <v>2611</v>
      </c>
      <c r="L384" t="s">
        <v>2612</v>
      </c>
      <c r="M384" t="s">
        <v>2609</v>
      </c>
      <c r="N384" t="s">
        <v>569</v>
      </c>
      <c r="O384" t="s">
        <v>570</v>
      </c>
      <c r="P384" t="s">
        <v>571</v>
      </c>
      <c r="Q384" t="s">
        <v>549</v>
      </c>
      <c r="R384" t="s">
        <v>545</v>
      </c>
      <c r="S384" t="s">
        <v>550</v>
      </c>
      <c r="T384" t="s">
        <v>184</v>
      </c>
      <c r="U384" t="s">
        <v>1948</v>
      </c>
      <c r="V384" t="s">
        <v>1900</v>
      </c>
      <c r="W384" t="s">
        <v>1901</v>
      </c>
      <c r="X384" t="s">
        <v>2613</v>
      </c>
      <c r="Y384" s="33" t="str">
        <f t="shared" si="5"/>
        <v>4</v>
      </c>
      <c r="Z384" s="33" t="str">
        <f>IF(T384="","",IF(AND(T384&lt;&gt;'Tabelas auxiliares'!$B$240,T384&lt;&gt;'Tabelas auxiliares'!$B$241),"FOLHA DE PESSOAL",IF(Y384='Tabelas auxiliares'!$A$241,"CUSTEIO",IF(Y384='Tabelas auxiliares'!$A$240,"INVESTIMENTO","ERRO - VERIFICAR"))))</f>
        <v>INVESTIMENTO</v>
      </c>
      <c r="AA384" s="26">
        <v>332635.99</v>
      </c>
      <c r="AC384">
        <v>332635.99</v>
      </c>
      <c r="AE384" s="26"/>
    </row>
    <row r="385" spans="1:33" x14ac:dyDescent="0.25">
      <c r="A385" t="s">
        <v>538</v>
      </c>
      <c r="B385" s="54" t="s">
        <v>243</v>
      </c>
      <c r="C385" s="54" t="s">
        <v>537</v>
      </c>
      <c r="D385" t="s">
        <v>164</v>
      </c>
      <c r="E385" t="s">
        <v>105</v>
      </c>
      <c r="F385" s="33" t="str">
        <f>IFERROR(VLOOKUP(D385,'Tabelas auxiliares'!$A$3:$B$62,2,FALSE),"")</f>
        <v>SPO - OBRAS SANTO ANDRÉ</v>
      </c>
      <c r="G385" s="33" t="str">
        <f>IFERROR(VLOOKUP($B385,'Tabelas auxiliares'!$A$66:$C$103,2,FALSE),"")</f>
        <v>OBRAS E INSTALAÇÕES - MELHORIAS E REFORMAS</v>
      </c>
      <c r="H385" s="33" t="str">
        <f>IFERROR(VLOOKUP($B385,'Tabelas auxiliares'!$A$66:$C$103,3,FALSE),"")</f>
        <v>REFORMA E ADEQUACAO</v>
      </c>
      <c r="I385" t="s">
        <v>1194</v>
      </c>
      <c r="J385" t="s">
        <v>2614</v>
      </c>
      <c r="K385" t="s">
        <v>2615</v>
      </c>
      <c r="L385" t="s">
        <v>2616</v>
      </c>
      <c r="M385" t="s">
        <v>2617</v>
      </c>
      <c r="N385" t="s">
        <v>1060</v>
      </c>
      <c r="O385" t="s">
        <v>570</v>
      </c>
      <c r="P385" t="s">
        <v>1061</v>
      </c>
      <c r="Q385" t="s">
        <v>549</v>
      </c>
      <c r="R385" t="s">
        <v>545</v>
      </c>
      <c r="S385" t="s">
        <v>550</v>
      </c>
      <c r="T385" t="s">
        <v>150</v>
      </c>
      <c r="U385" t="s">
        <v>1062</v>
      </c>
      <c r="V385" t="s">
        <v>1900</v>
      </c>
      <c r="W385" t="s">
        <v>1901</v>
      </c>
      <c r="X385" t="s">
        <v>2618</v>
      </c>
      <c r="Y385" s="33" t="str">
        <f t="shared" si="5"/>
        <v>4</v>
      </c>
      <c r="Z385" s="33" t="str">
        <f>IF(T385="","",IF(AND(T385&lt;&gt;'Tabelas auxiliares'!$B$240,T385&lt;&gt;'Tabelas auxiliares'!$B$241),"FOLHA DE PESSOAL",IF(Y385='Tabelas auxiliares'!$A$241,"CUSTEIO",IF(Y385='Tabelas auxiliares'!$A$240,"INVESTIMENTO","ERRO - VERIFICAR"))))</f>
        <v>INVESTIMENTO</v>
      </c>
      <c r="AA385" s="26">
        <v>24389.200000000001</v>
      </c>
      <c r="AC385">
        <v>24389.200000000001</v>
      </c>
      <c r="AE385" s="26"/>
    </row>
    <row r="386" spans="1:33" x14ac:dyDescent="0.25">
      <c r="A386" t="s">
        <v>538</v>
      </c>
      <c r="B386" s="54" t="s">
        <v>243</v>
      </c>
      <c r="C386" s="54" t="s">
        <v>537</v>
      </c>
      <c r="D386" t="s">
        <v>164</v>
      </c>
      <c r="E386" t="s">
        <v>105</v>
      </c>
      <c r="F386" s="33" t="str">
        <f>IFERROR(VLOOKUP(D386,'Tabelas auxiliares'!$A$3:$B$62,2,FALSE),"")</f>
        <v>SPO - OBRAS SANTO ANDRÉ</v>
      </c>
      <c r="G386" s="33" t="str">
        <f>IFERROR(VLOOKUP($B386,'Tabelas auxiliares'!$A$66:$C$103,2,FALSE),"")</f>
        <v>OBRAS E INSTALAÇÕES - MELHORIAS E REFORMAS</v>
      </c>
      <c r="H386" s="33" t="str">
        <f>IFERROR(VLOOKUP($B386,'Tabelas auxiliares'!$A$66:$C$103,3,FALSE),"")</f>
        <v>REFORMA E ADEQUACAO</v>
      </c>
      <c r="I386" t="s">
        <v>1194</v>
      </c>
      <c r="J386" t="s">
        <v>2614</v>
      </c>
      <c r="K386" t="s">
        <v>2619</v>
      </c>
      <c r="L386" t="s">
        <v>2616</v>
      </c>
      <c r="M386" t="s">
        <v>2617</v>
      </c>
      <c r="N386" t="s">
        <v>1060</v>
      </c>
      <c r="O386" t="s">
        <v>570</v>
      </c>
      <c r="P386" t="s">
        <v>1061</v>
      </c>
      <c r="Q386" t="s">
        <v>549</v>
      </c>
      <c r="R386" t="s">
        <v>545</v>
      </c>
      <c r="S386" t="s">
        <v>550</v>
      </c>
      <c r="T386" t="s">
        <v>150</v>
      </c>
      <c r="U386" t="s">
        <v>1062</v>
      </c>
      <c r="V386" t="s">
        <v>1900</v>
      </c>
      <c r="W386" t="s">
        <v>1901</v>
      </c>
      <c r="X386" t="s">
        <v>2620</v>
      </c>
      <c r="Y386" s="33" t="str">
        <f t="shared" si="5"/>
        <v>4</v>
      </c>
      <c r="Z386" s="33" t="str">
        <f>IF(T386="","",IF(AND(T386&lt;&gt;'Tabelas auxiliares'!$B$240,T386&lt;&gt;'Tabelas auxiliares'!$B$241),"FOLHA DE PESSOAL",IF(Y386='Tabelas auxiliares'!$A$241,"CUSTEIO",IF(Y386='Tabelas auxiliares'!$A$240,"INVESTIMENTO","ERRO - VERIFICAR"))))</f>
        <v>INVESTIMENTO</v>
      </c>
      <c r="AA386" s="26">
        <v>122209.59</v>
      </c>
      <c r="AC386">
        <v>122209.59</v>
      </c>
      <c r="AE386" s="26"/>
    </row>
    <row r="387" spans="1:33" x14ac:dyDescent="0.25">
      <c r="A387" t="s">
        <v>538</v>
      </c>
      <c r="B387" s="54" t="s">
        <v>243</v>
      </c>
      <c r="C387" s="54" t="s">
        <v>537</v>
      </c>
      <c r="D387" t="s">
        <v>164</v>
      </c>
      <c r="E387" t="s">
        <v>105</v>
      </c>
      <c r="F387" s="33" t="str">
        <f>IFERROR(VLOOKUP(D387,'Tabelas auxiliares'!$A$3:$B$62,2,FALSE),"")</f>
        <v>SPO - OBRAS SANTO ANDRÉ</v>
      </c>
      <c r="G387" s="33" t="str">
        <f>IFERROR(VLOOKUP($B387,'Tabelas auxiliares'!$A$66:$C$103,2,FALSE),"")</f>
        <v>OBRAS E INSTALAÇÕES - MELHORIAS E REFORMAS</v>
      </c>
      <c r="H387" s="33" t="str">
        <f>IFERROR(VLOOKUP($B387,'Tabelas auxiliares'!$A$66:$C$103,3,FALSE),"")</f>
        <v>REFORMA E ADEQUACAO</v>
      </c>
      <c r="I387" t="s">
        <v>1194</v>
      </c>
      <c r="J387" t="s">
        <v>2614</v>
      </c>
      <c r="K387" t="s">
        <v>2621</v>
      </c>
      <c r="L387" t="s">
        <v>2616</v>
      </c>
      <c r="M387" t="s">
        <v>2617</v>
      </c>
      <c r="N387" t="s">
        <v>1308</v>
      </c>
      <c r="O387" t="s">
        <v>570</v>
      </c>
      <c r="P387" t="s">
        <v>1309</v>
      </c>
      <c r="Q387" t="s">
        <v>549</v>
      </c>
      <c r="R387" t="s">
        <v>545</v>
      </c>
      <c r="S387" t="s">
        <v>550</v>
      </c>
      <c r="T387" t="s">
        <v>150</v>
      </c>
      <c r="U387" t="s">
        <v>1310</v>
      </c>
      <c r="V387" t="s">
        <v>1900</v>
      </c>
      <c r="W387" t="s">
        <v>1901</v>
      </c>
      <c r="X387" t="s">
        <v>2622</v>
      </c>
      <c r="Y387" s="33" t="str">
        <f t="shared" si="5"/>
        <v>4</v>
      </c>
      <c r="Z387" s="33" t="str">
        <f>IF(T387="","",IF(AND(T387&lt;&gt;'Tabelas auxiliares'!$B$240,T387&lt;&gt;'Tabelas auxiliares'!$B$241),"FOLHA DE PESSOAL",IF(Y387='Tabelas auxiliares'!$A$241,"CUSTEIO",IF(Y387='Tabelas auxiliares'!$A$240,"INVESTIMENTO","ERRO - VERIFICAR"))))</f>
        <v>INVESTIMENTO</v>
      </c>
      <c r="AA387" s="26">
        <v>20844.84</v>
      </c>
      <c r="AC387">
        <v>20844.84</v>
      </c>
    </row>
    <row r="388" spans="1:33" x14ac:dyDescent="0.25">
      <c r="A388" t="s">
        <v>538</v>
      </c>
      <c r="B388" s="54" t="s">
        <v>243</v>
      </c>
      <c r="C388" s="54" t="s">
        <v>537</v>
      </c>
      <c r="D388" t="s">
        <v>164</v>
      </c>
      <c r="E388" t="s">
        <v>105</v>
      </c>
      <c r="F388" s="33" t="str">
        <f>IFERROR(VLOOKUP(D388,'Tabelas auxiliares'!$A$3:$B$62,2,FALSE),"")</f>
        <v>SPO - OBRAS SANTO ANDRÉ</v>
      </c>
      <c r="G388" s="33" t="str">
        <f>IFERROR(VLOOKUP($B388,'Tabelas auxiliares'!$A$66:$C$103,2,FALSE),"")</f>
        <v>OBRAS E INSTALAÇÕES - MELHORIAS E REFORMAS</v>
      </c>
      <c r="H388" s="33" t="str">
        <f>IFERROR(VLOOKUP($B388,'Tabelas auxiliares'!$A$66:$C$103,3,FALSE),"")</f>
        <v>REFORMA E ADEQUACAO</v>
      </c>
      <c r="I388" t="s">
        <v>1194</v>
      </c>
      <c r="J388" t="s">
        <v>2614</v>
      </c>
      <c r="K388" t="s">
        <v>2623</v>
      </c>
      <c r="L388" t="s">
        <v>2616</v>
      </c>
      <c r="M388" t="s">
        <v>2617</v>
      </c>
      <c r="N388" t="s">
        <v>1308</v>
      </c>
      <c r="O388" t="s">
        <v>570</v>
      </c>
      <c r="P388" t="s">
        <v>1309</v>
      </c>
      <c r="Q388" t="s">
        <v>549</v>
      </c>
      <c r="R388" t="s">
        <v>545</v>
      </c>
      <c r="S388" t="s">
        <v>550</v>
      </c>
      <c r="T388" t="s">
        <v>150</v>
      </c>
      <c r="U388" t="s">
        <v>1310</v>
      </c>
      <c r="V388" t="s">
        <v>1900</v>
      </c>
      <c r="W388" t="s">
        <v>1901</v>
      </c>
      <c r="X388" t="s">
        <v>2624</v>
      </c>
      <c r="Y388" s="33" t="str">
        <f t="shared" ref="Y388:Y451" si="6">LEFT(V388,1)</f>
        <v>4</v>
      </c>
      <c r="Z388" s="33" t="str">
        <f>IF(T388="","",IF(AND(T388&lt;&gt;'Tabelas auxiliares'!$B$240,T388&lt;&gt;'Tabelas auxiliares'!$B$241),"FOLHA DE PESSOAL",IF(Y388='Tabelas auxiliares'!$A$241,"CUSTEIO",IF(Y388='Tabelas auxiliares'!$A$240,"INVESTIMENTO","ERRO - VERIFICAR"))))</f>
        <v>INVESTIMENTO</v>
      </c>
      <c r="AA388" s="26">
        <v>24912.799999999999</v>
      </c>
      <c r="AC388">
        <v>24912.799999999999</v>
      </c>
    </row>
    <row r="389" spans="1:33" x14ac:dyDescent="0.25">
      <c r="A389" t="s">
        <v>538</v>
      </c>
      <c r="B389" s="54" t="s">
        <v>243</v>
      </c>
      <c r="C389" s="54" t="s">
        <v>537</v>
      </c>
      <c r="D389" t="s">
        <v>164</v>
      </c>
      <c r="E389" t="s">
        <v>105</v>
      </c>
      <c r="F389" s="33" t="str">
        <f>IFERROR(VLOOKUP(D389,'Tabelas auxiliares'!$A$3:$B$62,2,FALSE),"")</f>
        <v>SPO - OBRAS SANTO ANDRÉ</v>
      </c>
      <c r="G389" s="33" t="str">
        <f>IFERROR(VLOOKUP($B389,'Tabelas auxiliares'!$A$66:$C$103,2,FALSE),"")</f>
        <v>OBRAS E INSTALAÇÕES - MELHORIAS E REFORMAS</v>
      </c>
      <c r="H389" s="33" t="str">
        <f>IFERROR(VLOOKUP($B389,'Tabelas auxiliares'!$A$66:$C$103,3,FALSE),"")</f>
        <v>REFORMA E ADEQUACAO</v>
      </c>
      <c r="I389" t="s">
        <v>1194</v>
      </c>
      <c r="J389" t="s">
        <v>2614</v>
      </c>
      <c r="K389" t="s">
        <v>2625</v>
      </c>
      <c r="L389" t="s">
        <v>2616</v>
      </c>
      <c r="M389" t="s">
        <v>2617</v>
      </c>
      <c r="N389" t="s">
        <v>1308</v>
      </c>
      <c r="O389" t="s">
        <v>570</v>
      </c>
      <c r="P389" t="s">
        <v>1309</v>
      </c>
      <c r="Q389" t="s">
        <v>549</v>
      </c>
      <c r="R389" t="s">
        <v>545</v>
      </c>
      <c r="S389" t="s">
        <v>581</v>
      </c>
      <c r="T389" t="s">
        <v>150</v>
      </c>
      <c r="U389" t="s">
        <v>1310</v>
      </c>
      <c r="V389" t="s">
        <v>1900</v>
      </c>
      <c r="W389" t="s">
        <v>1901</v>
      </c>
      <c r="X389" t="s">
        <v>2626</v>
      </c>
      <c r="Y389" s="33" t="str">
        <f t="shared" si="6"/>
        <v>4</v>
      </c>
      <c r="Z389" s="33" t="str">
        <f>IF(T389="","",IF(AND(T389&lt;&gt;'Tabelas auxiliares'!$B$240,T389&lt;&gt;'Tabelas auxiliares'!$B$241),"FOLHA DE PESSOAL",IF(Y389='Tabelas auxiliares'!$A$241,"CUSTEIO",IF(Y389='Tabelas auxiliares'!$A$240,"INVESTIMENTO","ERRO - VERIFICAR"))))</f>
        <v>INVESTIMENTO</v>
      </c>
      <c r="AA389" s="26">
        <v>1046.68</v>
      </c>
      <c r="AC389">
        <v>1046.68</v>
      </c>
    </row>
    <row r="390" spans="1:33" x14ac:dyDescent="0.25">
      <c r="A390" t="s">
        <v>538</v>
      </c>
      <c r="B390" s="54" t="s">
        <v>244</v>
      </c>
      <c r="C390" s="54" t="s">
        <v>537</v>
      </c>
      <c r="D390" t="s">
        <v>28</v>
      </c>
      <c r="E390" t="s">
        <v>105</v>
      </c>
      <c r="F390" s="33" t="str">
        <f>IFERROR(VLOOKUP(D390,'Tabelas auxiliares'!$A$3:$B$62,2,FALSE),"")</f>
        <v>PU - PREFEITURA UNIVERSITÁRIA</v>
      </c>
      <c r="G390" s="33" t="str">
        <f>IFERROR(VLOOKUP($B390,'Tabelas auxiliares'!$A$66:$C$103,2,FALSE),"")</f>
        <v>RECEPÇÃO, PORTARIA E ZELADORIA</v>
      </c>
      <c r="H390" s="33" t="str">
        <f>IFERROR(VLOOKUP($B390,'Tabelas auxiliares'!$A$66:$C$103,3,FALSE),"")</f>
        <v>PORTARIA / RECEPÇÃO / ZELADORIA</v>
      </c>
      <c r="I390" t="s">
        <v>2627</v>
      </c>
      <c r="J390" t="s">
        <v>2628</v>
      </c>
      <c r="K390" t="s">
        <v>2629</v>
      </c>
      <c r="L390" t="s">
        <v>2630</v>
      </c>
      <c r="M390" t="s">
        <v>2631</v>
      </c>
      <c r="N390" t="s">
        <v>569</v>
      </c>
      <c r="O390" t="s">
        <v>570</v>
      </c>
      <c r="P390" t="s">
        <v>571</v>
      </c>
      <c r="Q390" t="s">
        <v>549</v>
      </c>
      <c r="R390" t="s">
        <v>545</v>
      </c>
      <c r="S390" t="s">
        <v>550</v>
      </c>
      <c r="T390" t="s">
        <v>150</v>
      </c>
      <c r="U390" t="s">
        <v>1149</v>
      </c>
      <c r="V390" t="s">
        <v>615</v>
      </c>
      <c r="W390" t="s">
        <v>616</v>
      </c>
      <c r="X390" t="s">
        <v>2632</v>
      </c>
      <c r="Y390" s="33" t="str">
        <f t="shared" si="6"/>
        <v>3</v>
      </c>
      <c r="Z390" s="33" t="str">
        <f>IF(T390="","",IF(AND(T390&lt;&gt;'Tabelas auxiliares'!$B$240,T390&lt;&gt;'Tabelas auxiliares'!$B$241),"FOLHA DE PESSOAL",IF(Y390='Tabelas auxiliares'!$A$241,"CUSTEIO",IF(Y390='Tabelas auxiliares'!$A$240,"INVESTIMENTO","ERRO - VERIFICAR"))))</f>
        <v>CUSTEIO</v>
      </c>
      <c r="AA390" s="26">
        <v>24165.29</v>
      </c>
      <c r="AC390">
        <v>24165.29</v>
      </c>
    </row>
    <row r="391" spans="1:33" x14ac:dyDescent="0.25">
      <c r="A391" t="s">
        <v>538</v>
      </c>
      <c r="B391" s="54" t="s">
        <v>244</v>
      </c>
      <c r="C391" s="54" t="s">
        <v>537</v>
      </c>
      <c r="D391" t="s">
        <v>28</v>
      </c>
      <c r="E391" t="s">
        <v>105</v>
      </c>
      <c r="F391" s="33" t="str">
        <f>IFERROR(VLOOKUP(D391,'Tabelas auxiliares'!$A$3:$B$62,2,FALSE),"")</f>
        <v>PU - PREFEITURA UNIVERSITÁRIA</v>
      </c>
      <c r="G391" s="33" t="str">
        <f>IFERROR(VLOOKUP($B391,'Tabelas auxiliares'!$A$66:$C$103,2,FALSE),"")</f>
        <v>RECEPÇÃO, PORTARIA E ZELADORIA</v>
      </c>
      <c r="H391" s="33" t="str">
        <f>IFERROR(VLOOKUP($B391,'Tabelas auxiliares'!$A$66:$C$103,3,FALSE),"")</f>
        <v>PORTARIA / RECEPÇÃO / ZELADORIA</v>
      </c>
      <c r="I391" t="s">
        <v>2633</v>
      </c>
      <c r="J391" t="s">
        <v>950</v>
      </c>
      <c r="K391" t="s">
        <v>2634</v>
      </c>
      <c r="L391" t="s">
        <v>2635</v>
      </c>
      <c r="M391" t="s">
        <v>953</v>
      </c>
      <c r="N391" t="s">
        <v>569</v>
      </c>
      <c r="O391" t="s">
        <v>570</v>
      </c>
      <c r="P391" t="s">
        <v>571</v>
      </c>
      <c r="Q391" t="s">
        <v>549</v>
      </c>
      <c r="R391" t="s">
        <v>545</v>
      </c>
      <c r="S391" t="s">
        <v>1148</v>
      </c>
      <c r="T391" t="s">
        <v>150</v>
      </c>
      <c r="U391" t="s">
        <v>1149</v>
      </c>
      <c r="V391" t="s">
        <v>615</v>
      </c>
      <c r="W391" t="s">
        <v>616</v>
      </c>
      <c r="X391" t="s">
        <v>2636</v>
      </c>
      <c r="Y391" s="33" t="str">
        <f t="shared" si="6"/>
        <v>3</v>
      </c>
      <c r="Z391" s="33" t="str">
        <f>IF(T391="","",IF(AND(T391&lt;&gt;'Tabelas auxiliares'!$B$240,T391&lt;&gt;'Tabelas auxiliares'!$B$241),"FOLHA DE PESSOAL",IF(Y391='Tabelas auxiliares'!$A$241,"CUSTEIO",IF(Y391='Tabelas auxiliares'!$A$240,"INVESTIMENTO","ERRO - VERIFICAR"))))</f>
        <v>CUSTEIO</v>
      </c>
      <c r="AA391" s="26"/>
      <c r="AB391">
        <v>726.5</v>
      </c>
      <c r="AE391" s="26"/>
      <c r="AF391">
        <v>726.5</v>
      </c>
    </row>
    <row r="392" spans="1:33" x14ac:dyDescent="0.25">
      <c r="A392" t="s">
        <v>538</v>
      </c>
      <c r="B392" s="54" t="s">
        <v>244</v>
      </c>
      <c r="C392" s="54" t="s">
        <v>537</v>
      </c>
      <c r="D392" t="s">
        <v>28</v>
      </c>
      <c r="E392" t="s">
        <v>105</v>
      </c>
      <c r="F392" s="33" t="str">
        <f>IFERROR(VLOOKUP(D392,'Tabelas auxiliares'!$A$3:$B$62,2,FALSE),"")</f>
        <v>PU - PREFEITURA UNIVERSITÁRIA</v>
      </c>
      <c r="G392" s="33" t="str">
        <f>IFERROR(VLOOKUP($B392,'Tabelas auxiliares'!$A$66:$C$103,2,FALSE),"")</f>
        <v>RECEPÇÃO, PORTARIA E ZELADORIA</v>
      </c>
      <c r="H392" s="33" t="str">
        <f>IFERROR(VLOOKUP($B392,'Tabelas auxiliares'!$A$66:$C$103,3,FALSE),"")</f>
        <v>PORTARIA / RECEPÇÃO / ZELADORIA</v>
      </c>
      <c r="I392" t="s">
        <v>2637</v>
      </c>
      <c r="J392" t="s">
        <v>950</v>
      </c>
      <c r="K392" t="s">
        <v>2638</v>
      </c>
      <c r="L392" t="s">
        <v>2639</v>
      </c>
      <c r="M392" t="s">
        <v>953</v>
      </c>
      <c r="N392" t="s">
        <v>569</v>
      </c>
      <c r="O392" t="s">
        <v>570</v>
      </c>
      <c r="P392" t="s">
        <v>571</v>
      </c>
      <c r="Q392" t="s">
        <v>549</v>
      </c>
      <c r="R392" t="s">
        <v>545</v>
      </c>
      <c r="S392" t="s">
        <v>550</v>
      </c>
      <c r="T392" t="s">
        <v>150</v>
      </c>
      <c r="U392" t="s">
        <v>572</v>
      </c>
      <c r="V392" t="s">
        <v>615</v>
      </c>
      <c r="W392" t="s">
        <v>616</v>
      </c>
      <c r="X392" t="s">
        <v>2640</v>
      </c>
      <c r="Y392" s="33" t="str">
        <f t="shared" si="6"/>
        <v>3</v>
      </c>
      <c r="Z392" s="33" t="str">
        <f>IF(T392="","",IF(AND(T392&lt;&gt;'Tabelas auxiliares'!$B$240,T392&lt;&gt;'Tabelas auxiliares'!$B$241),"FOLHA DE PESSOAL",IF(Y392='Tabelas auxiliares'!$A$241,"CUSTEIO",IF(Y392='Tabelas auxiliares'!$A$240,"INVESTIMENTO","ERRO - VERIFICAR"))))</f>
        <v>CUSTEIO</v>
      </c>
      <c r="AA392" s="26">
        <v>2573.94</v>
      </c>
      <c r="AE392" s="26">
        <v>2573.94</v>
      </c>
    </row>
    <row r="393" spans="1:33" x14ac:dyDescent="0.25">
      <c r="A393" t="s">
        <v>538</v>
      </c>
      <c r="B393" s="54" t="s">
        <v>244</v>
      </c>
      <c r="C393" s="54" t="s">
        <v>537</v>
      </c>
      <c r="D393" t="s">
        <v>28</v>
      </c>
      <c r="E393" t="s">
        <v>105</v>
      </c>
      <c r="F393" s="33" t="str">
        <f>IFERROR(VLOOKUP(D393,'Tabelas auxiliares'!$A$3:$B$62,2,FALSE),"")</f>
        <v>PU - PREFEITURA UNIVERSITÁRIA</v>
      </c>
      <c r="G393" s="33" t="str">
        <f>IFERROR(VLOOKUP($B393,'Tabelas auxiliares'!$A$66:$C$103,2,FALSE),"")</f>
        <v>RECEPÇÃO, PORTARIA E ZELADORIA</v>
      </c>
      <c r="H393" s="33" t="str">
        <f>IFERROR(VLOOKUP($B393,'Tabelas auxiliares'!$A$66:$C$103,3,FALSE),"")</f>
        <v>PORTARIA / RECEPÇÃO / ZELADORIA</v>
      </c>
      <c r="I393" t="s">
        <v>1678</v>
      </c>
      <c r="J393" t="s">
        <v>950</v>
      </c>
      <c r="K393" t="s">
        <v>2641</v>
      </c>
      <c r="L393" t="s">
        <v>2639</v>
      </c>
      <c r="M393" t="s">
        <v>953</v>
      </c>
      <c r="N393" t="s">
        <v>569</v>
      </c>
      <c r="O393" t="s">
        <v>570</v>
      </c>
      <c r="P393" t="s">
        <v>571</v>
      </c>
      <c r="Q393" t="s">
        <v>549</v>
      </c>
      <c r="R393" t="s">
        <v>545</v>
      </c>
      <c r="S393" t="s">
        <v>550</v>
      </c>
      <c r="T393" t="s">
        <v>150</v>
      </c>
      <c r="U393" t="s">
        <v>572</v>
      </c>
      <c r="V393" t="s">
        <v>615</v>
      </c>
      <c r="W393" t="s">
        <v>616</v>
      </c>
      <c r="X393" t="s">
        <v>2642</v>
      </c>
      <c r="Y393" s="33" t="str">
        <f t="shared" si="6"/>
        <v>3</v>
      </c>
      <c r="Z393" s="33" t="str">
        <f>IF(T393="","",IF(AND(T393&lt;&gt;'Tabelas auxiliares'!$B$240,T393&lt;&gt;'Tabelas auxiliares'!$B$241),"FOLHA DE PESSOAL",IF(Y393='Tabelas auxiliares'!$A$241,"CUSTEIO",IF(Y393='Tabelas auxiliares'!$A$240,"INVESTIMENTO","ERRO - VERIFICAR"))))</f>
        <v>CUSTEIO</v>
      </c>
      <c r="AA393" s="26">
        <v>152459.29</v>
      </c>
      <c r="AC393" s="26">
        <v>99782.75</v>
      </c>
      <c r="AD393">
        <v>12045.63</v>
      </c>
      <c r="AE393" s="26">
        <v>40630.910000000003</v>
      </c>
    </row>
    <row r="394" spans="1:33" x14ac:dyDescent="0.25">
      <c r="A394" t="s">
        <v>538</v>
      </c>
      <c r="B394" s="54" t="s">
        <v>244</v>
      </c>
      <c r="C394" s="54" t="s">
        <v>537</v>
      </c>
      <c r="D394" t="s">
        <v>62</v>
      </c>
      <c r="E394" t="s">
        <v>105</v>
      </c>
      <c r="F394" s="33" t="str">
        <f>IFERROR(VLOOKUP(D394,'Tabelas auxiliares'!$A$3:$B$62,2,FALSE),"")</f>
        <v>PROAP - PNAES</v>
      </c>
      <c r="G394" s="33" t="str">
        <f>IFERROR(VLOOKUP($B394,'Tabelas auxiliares'!$A$66:$C$103,2,FALSE),"")</f>
        <v>RECEPÇÃO, PORTARIA E ZELADORIA</v>
      </c>
      <c r="H394" s="33" t="str">
        <f>IFERROR(VLOOKUP($B394,'Tabelas auxiliares'!$A$66:$C$103,3,FALSE),"")</f>
        <v>PORTARIA / RECEPÇÃO / ZELADORIA</v>
      </c>
      <c r="I394" t="s">
        <v>2643</v>
      </c>
      <c r="J394" t="s">
        <v>2644</v>
      </c>
      <c r="K394" t="s">
        <v>2645</v>
      </c>
      <c r="L394" t="s">
        <v>2646</v>
      </c>
      <c r="M394" t="s">
        <v>2647</v>
      </c>
      <c r="N394" t="s">
        <v>569</v>
      </c>
      <c r="O394" t="s">
        <v>570</v>
      </c>
      <c r="P394" t="s">
        <v>571</v>
      </c>
      <c r="Q394" t="s">
        <v>549</v>
      </c>
      <c r="R394" t="s">
        <v>545</v>
      </c>
      <c r="S394" t="s">
        <v>581</v>
      </c>
      <c r="T394" t="s">
        <v>150</v>
      </c>
      <c r="U394" t="s">
        <v>1149</v>
      </c>
      <c r="V394" t="s">
        <v>615</v>
      </c>
      <c r="W394" t="s">
        <v>616</v>
      </c>
      <c r="X394" t="s">
        <v>2648</v>
      </c>
      <c r="Y394" s="33" t="str">
        <f t="shared" si="6"/>
        <v>3</v>
      </c>
      <c r="Z394" s="33" t="str">
        <f>IF(T394="","",IF(AND(T394&lt;&gt;'Tabelas auxiliares'!$B$240,T394&lt;&gt;'Tabelas auxiliares'!$B$241),"FOLHA DE PESSOAL",IF(Y394='Tabelas auxiliares'!$A$241,"CUSTEIO",IF(Y394='Tabelas auxiliares'!$A$240,"INVESTIMENTO","ERRO - VERIFICAR"))))</f>
        <v>CUSTEIO</v>
      </c>
      <c r="AA394" s="26">
        <v>1645.67</v>
      </c>
      <c r="AB394">
        <v>69934.679999999993</v>
      </c>
      <c r="AC394">
        <v>1645.67</v>
      </c>
      <c r="AE394" s="26"/>
      <c r="AF394">
        <v>69934.679999999993</v>
      </c>
    </row>
    <row r="395" spans="1:33" x14ac:dyDescent="0.25">
      <c r="A395" t="s">
        <v>538</v>
      </c>
      <c r="B395" s="54" t="s">
        <v>244</v>
      </c>
      <c r="C395" s="54" t="s">
        <v>537</v>
      </c>
      <c r="D395" t="s">
        <v>62</v>
      </c>
      <c r="E395" t="s">
        <v>105</v>
      </c>
      <c r="F395" s="33" t="str">
        <f>IFERROR(VLOOKUP(D395,'Tabelas auxiliares'!$A$3:$B$62,2,FALSE),"")</f>
        <v>PROAP - PNAES</v>
      </c>
      <c r="G395" s="33" t="str">
        <f>IFERROR(VLOOKUP($B395,'Tabelas auxiliares'!$A$66:$C$103,2,FALSE),"")</f>
        <v>RECEPÇÃO, PORTARIA E ZELADORIA</v>
      </c>
      <c r="H395" s="33" t="str">
        <f>IFERROR(VLOOKUP($B395,'Tabelas auxiliares'!$A$66:$C$103,3,FALSE),"")</f>
        <v>PORTARIA / RECEPÇÃO / ZELADORIA</v>
      </c>
      <c r="I395" t="s">
        <v>2649</v>
      </c>
      <c r="J395" t="s">
        <v>2644</v>
      </c>
      <c r="K395" t="s">
        <v>2650</v>
      </c>
      <c r="L395" t="s">
        <v>2646</v>
      </c>
      <c r="M395" t="s">
        <v>2647</v>
      </c>
      <c r="N395" t="s">
        <v>569</v>
      </c>
      <c r="O395" t="s">
        <v>570</v>
      </c>
      <c r="P395" t="s">
        <v>571</v>
      </c>
      <c r="Q395" t="s">
        <v>549</v>
      </c>
      <c r="R395" t="s">
        <v>545</v>
      </c>
      <c r="S395" t="s">
        <v>550</v>
      </c>
      <c r="T395" t="s">
        <v>150</v>
      </c>
      <c r="U395" t="s">
        <v>1149</v>
      </c>
      <c r="V395" t="s">
        <v>615</v>
      </c>
      <c r="W395" t="s">
        <v>616</v>
      </c>
      <c r="X395" t="s">
        <v>2651</v>
      </c>
      <c r="Y395" s="33" t="str">
        <f t="shared" si="6"/>
        <v>3</v>
      </c>
      <c r="Z395" s="33" t="str">
        <f>IF(T395="","",IF(AND(T395&lt;&gt;'Tabelas auxiliares'!$B$240,T395&lt;&gt;'Tabelas auxiliares'!$B$241),"FOLHA DE PESSOAL",IF(Y395='Tabelas auxiliares'!$A$241,"CUSTEIO",IF(Y395='Tabelas auxiliares'!$A$240,"INVESTIMENTO","ERRO - VERIFICAR"))))</f>
        <v>CUSTEIO</v>
      </c>
      <c r="AA395" s="26"/>
      <c r="AB395">
        <v>250669.45</v>
      </c>
      <c r="AE395" s="26"/>
      <c r="AF395">
        <v>250669.45</v>
      </c>
    </row>
    <row r="396" spans="1:33" x14ac:dyDescent="0.25">
      <c r="A396" t="s">
        <v>538</v>
      </c>
      <c r="B396" s="54" t="s">
        <v>244</v>
      </c>
      <c r="C396" s="54" t="s">
        <v>537</v>
      </c>
      <c r="D396" t="s">
        <v>60</v>
      </c>
      <c r="E396" t="s">
        <v>105</v>
      </c>
      <c r="F396" s="33" t="str">
        <f>IFERROR(VLOOKUP(D396,'Tabelas auxiliares'!$A$3:$B$62,2,FALSE),"")</f>
        <v>PROAP - PRÓ-REITORIA DE POLÍTICAS AFIRMATIVAS</v>
      </c>
      <c r="G396" s="33" t="str">
        <f>IFERROR(VLOOKUP($B396,'Tabelas auxiliares'!$A$66:$C$103,2,FALSE),"")</f>
        <v>RECEPÇÃO, PORTARIA E ZELADORIA</v>
      </c>
      <c r="H396" s="33" t="str">
        <f>IFERROR(VLOOKUP($B396,'Tabelas auxiliares'!$A$66:$C$103,3,FALSE),"")</f>
        <v>PORTARIA / RECEPÇÃO / ZELADORIA</v>
      </c>
      <c r="I396" t="s">
        <v>1074</v>
      </c>
      <c r="J396" t="s">
        <v>2652</v>
      </c>
      <c r="K396" t="s">
        <v>2653</v>
      </c>
      <c r="L396" t="s">
        <v>2654</v>
      </c>
      <c r="M396" t="s">
        <v>2655</v>
      </c>
      <c r="N396" t="s">
        <v>569</v>
      </c>
      <c r="O396" t="s">
        <v>570</v>
      </c>
      <c r="P396" t="s">
        <v>571</v>
      </c>
      <c r="Q396" t="s">
        <v>549</v>
      </c>
      <c r="R396" t="s">
        <v>545</v>
      </c>
      <c r="S396" t="s">
        <v>1148</v>
      </c>
      <c r="T396" t="s">
        <v>150</v>
      </c>
      <c r="U396" t="s">
        <v>1149</v>
      </c>
      <c r="V396" t="s">
        <v>615</v>
      </c>
      <c r="W396" t="s">
        <v>616</v>
      </c>
      <c r="X396" t="s">
        <v>2656</v>
      </c>
      <c r="Y396" s="33" t="str">
        <f t="shared" si="6"/>
        <v>3</v>
      </c>
      <c r="Z396" s="33" t="str">
        <f>IF(T396="","",IF(AND(T396&lt;&gt;'Tabelas auxiliares'!$B$240,T396&lt;&gt;'Tabelas auxiliares'!$B$241),"FOLHA DE PESSOAL",IF(Y396='Tabelas auxiliares'!$A$241,"CUSTEIO",IF(Y396='Tabelas auxiliares'!$A$240,"INVESTIMENTO","ERRO - VERIFICAR"))))</f>
        <v>CUSTEIO</v>
      </c>
      <c r="AA396" s="26"/>
      <c r="AB396">
        <v>2309.58</v>
      </c>
      <c r="AC396" s="26"/>
      <c r="AE396" s="26"/>
      <c r="AF396">
        <v>2309.58</v>
      </c>
    </row>
    <row r="397" spans="1:33" x14ac:dyDescent="0.25">
      <c r="A397" t="s">
        <v>538</v>
      </c>
      <c r="B397" s="54" t="s">
        <v>244</v>
      </c>
      <c r="C397" s="54" t="s">
        <v>537</v>
      </c>
      <c r="D397" t="s">
        <v>60</v>
      </c>
      <c r="E397" t="s">
        <v>105</v>
      </c>
      <c r="F397" s="33" t="str">
        <f>IFERROR(VLOOKUP(D397,'Tabelas auxiliares'!$A$3:$B$62,2,FALSE),"")</f>
        <v>PROAP - PRÓ-REITORIA DE POLÍTICAS AFIRMATIVAS</v>
      </c>
      <c r="G397" s="33" t="str">
        <f>IFERROR(VLOOKUP($B397,'Tabelas auxiliares'!$A$66:$C$103,2,FALSE),"")</f>
        <v>RECEPÇÃO, PORTARIA E ZELADORIA</v>
      </c>
      <c r="H397" s="33" t="str">
        <f>IFERROR(VLOOKUP($B397,'Tabelas auxiliares'!$A$66:$C$103,3,FALSE),"")</f>
        <v>PORTARIA / RECEPÇÃO / ZELADORIA</v>
      </c>
      <c r="I397" t="s">
        <v>2515</v>
      </c>
      <c r="J397" t="s">
        <v>955</v>
      </c>
      <c r="K397" t="s">
        <v>2657</v>
      </c>
      <c r="L397" t="s">
        <v>957</v>
      </c>
      <c r="M397" t="s">
        <v>2658</v>
      </c>
      <c r="N397" t="s">
        <v>569</v>
      </c>
      <c r="O397" t="s">
        <v>570</v>
      </c>
      <c r="P397" t="s">
        <v>571</v>
      </c>
      <c r="Q397" t="s">
        <v>549</v>
      </c>
      <c r="R397" t="s">
        <v>545</v>
      </c>
      <c r="S397" t="s">
        <v>550</v>
      </c>
      <c r="T397" t="s">
        <v>150</v>
      </c>
      <c r="U397" t="s">
        <v>572</v>
      </c>
      <c r="V397" t="s">
        <v>959</v>
      </c>
      <c r="W397" t="s">
        <v>960</v>
      </c>
      <c r="X397" t="s">
        <v>2659</v>
      </c>
      <c r="Y397" s="33" t="str">
        <f t="shared" si="6"/>
        <v>3</v>
      </c>
      <c r="Z397" s="33" t="str">
        <f>IF(T397="","",IF(AND(T397&lt;&gt;'Tabelas auxiliares'!$B$240,T397&lt;&gt;'Tabelas auxiliares'!$B$241),"FOLHA DE PESSOAL",IF(Y397='Tabelas auxiliares'!$A$241,"CUSTEIO",IF(Y397='Tabelas auxiliares'!$A$240,"INVESTIMENTO","ERRO - VERIFICAR"))))</f>
        <v>CUSTEIO</v>
      </c>
      <c r="AA397" s="26"/>
      <c r="AB397">
        <v>163837.67000000001</v>
      </c>
      <c r="AC397" s="26"/>
      <c r="AF397">
        <v>163837.67000000001</v>
      </c>
    </row>
    <row r="398" spans="1:33" x14ac:dyDescent="0.25">
      <c r="A398" t="s">
        <v>538</v>
      </c>
      <c r="B398" s="54" t="s">
        <v>244</v>
      </c>
      <c r="C398" s="54" t="s">
        <v>537</v>
      </c>
      <c r="D398" t="s">
        <v>60</v>
      </c>
      <c r="E398" t="s">
        <v>105</v>
      </c>
      <c r="F398" s="33" t="str">
        <f>IFERROR(VLOOKUP(D398,'Tabelas auxiliares'!$A$3:$B$62,2,FALSE),"")</f>
        <v>PROAP - PRÓ-REITORIA DE POLÍTICAS AFIRMATIVAS</v>
      </c>
      <c r="G398" s="33" t="str">
        <f>IFERROR(VLOOKUP($B398,'Tabelas auxiliares'!$A$66:$C$103,2,FALSE),"")</f>
        <v>RECEPÇÃO, PORTARIA E ZELADORIA</v>
      </c>
      <c r="H398" s="33" t="str">
        <f>IFERROR(VLOOKUP($B398,'Tabelas auxiliares'!$A$66:$C$103,3,FALSE),"")</f>
        <v>PORTARIA / RECEPÇÃO / ZELADORIA</v>
      </c>
      <c r="I398" t="s">
        <v>2660</v>
      </c>
      <c r="J398" t="s">
        <v>955</v>
      </c>
      <c r="K398" t="s">
        <v>2661</v>
      </c>
      <c r="L398" t="s">
        <v>957</v>
      </c>
      <c r="M398" t="s">
        <v>2658</v>
      </c>
      <c r="N398" t="s">
        <v>569</v>
      </c>
      <c r="O398" t="s">
        <v>570</v>
      </c>
      <c r="P398" t="s">
        <v>571</v>
      </c>
      <c r="Q398" t="s">
        <v>549</v>
      </c>
      <c r="R398" t="s">
        <v>545</v>
      </c>
      <c r="S398" t="s">
        <v>550</v>
      </c>
      <c r="T398" t="s">
        <v>150</v>
      </c>
      <c r="U398" t="s">
        <v>572</v>
      </c>
      <c r="V398" t="s">
        <v>959</v>
      </c>
      <c r="W398" t="s">
        <v>960</v>
      </c>
      <c r="X398" t="s">
        <v>2662</v>
      </c>
      <c r="Y398" s="33" t="str">
        <f t="shared" si="6"/>
        <v>3</v>
      </c>
      <c r="Z398" s="33" t="str">
        <f>IF(T398="","",IF(AND(T398&lt;&gt;'Tabelas auxiliares'!$B$240,T398&lt;&gt;'Tabelas auxiliares'!$B$241),"FOLHA DE PESSOAL",IF(Y398='Tabelas auxiliares'!$A$241,"CUSTEIO",IF(Y398='Tabelas auxiliares'!$A$240,"INVESTIMENTO","ERRO - VERIFICAR"))))</f>
        <v>CUSTEIO</v>
      </c>
      <c r="AA398" s="26"/>
      <c r="AB398">
        <v>2456.35</v>
      </c>
      <c r="AC398" s="26"/>
      <c r="AF398">
        <v>2456.35</v>
      </c>
    </row>
    <row r="399" spans="1:33" x14ac:dyDescent="0.25">
      <c r="A399" t="s">
        <v>538</v>
      </c>
      <c r="B399" s="54" t="s">
        <v>244</v>
      </c>
      <c r="C399" s="54" t="s">
        <v>537</v>
      </c>
      <c r="D399" t="s">
        <v>60</v>
      </c>
      <c r="E399" t="s">
        <v>105</v>
      </c>
      <c r="F399" s="33" t="str">
        <f>IFERROR(VLOOKUP(D399,'Tabelas auxiliares'!$A$3:$B$62,2,FALSE),"")</f>
        <v>PROAP - PRÓ-REITORIA DE POLÍTICAS AFIRMATIVAS</v>
      </c>
      <c r="G399" s="33" t="str">
        <f>IFERROR(VLOOKUP($B399,'Tabelas auxiliares'!$A$66:$C$103,2,FALSE),"")</f>
        <v>RECEPÇÃO, PORTARIA E ZELADORIA</v>
      </c>
      <c r="H399" s="33" t="str">
        <f>IFERROR(VLOOKUP($B399,'Tabelas auxiliares'!$A$66:$C$103,3,FALSE),"")</f>
        <v>PORTARIA / RECEPÇÃO / ZELADORIA</v>
      </c>
      <c r="I399" t="s">
        <v>2663</v>
      </c>
      <c r="J399" t="s">
        <v>955</v>
      </c>
      <c r="K399" t="s">
        <v>2664</v>
      </c>
      <c r="L399" t="s">
        <v>957</v>
      </c>
      <c r="M399" t="s">
        <v>2658</v>
      </c>
      <c r="N399" t="s">
        <v>569</v>
      </c>
      <c r="O399" t="s">
        <v>570</v>
      </c>
      <c r="P399" t="s">
        <v>571</v>
      </c>
      <c r="Q399" t="s">
        <v>549</v>
      </c>
      <c r="R399" t="s">
        <v>545</v>
      </c>
      <c r="S399" t="s">
        <v>550</v>
      </c>
      <c r="T399" t="s">
        <v>150</v>
      </c>
      <c r="U399" t="s">
        <v>572</v>
      </c>
      <c r="V399" t="s">
        <v>959</v>
      </c>
      <c r="W399" t="s">
        <v>960</v>
      </c>
      <c r="X399" t="s">
        <v>2665</v>
      </c>
      <c r="Y399" s="33" t="str">
        <f t="shared" si="6"/>
        <v>3</v>
      </c>
      <c r="Z399" s="33" t="str">
        <f>IF(T399="","",IF(AND(T399&lt;&gt;'Tabelas auxiliares'!$B$240,T399&lt;&gt;'Tabelas auxiliares'!$B$241),"FOLHA DE PESSOAL",IF(Y399='Tabelas auxiliares'!$A$241,"CUSTEIO",IF(Y399='Tabelas auxiliares'!$A$240,"INVESTIMENTO","ERRO - VERIFICAR"))))</f>
        <v>CUSTEIO</v>
      </c>
      <c r="AA399" s="26">
        <v>482639.04</v>
      </c>
      <c r="AB399">
        <v>443609.97</v>
      </c>
      <c r="AC399" s="26">
        <v>482639.04</v>
      </c>
      <c r="AE399" s="26"/>
      <c r="AF399">
        <v>277177.18</v>
      </c>
      <c r="AG399">
        <v>166432.79</v>
      </c>
    </row>
    <row r="400" spans="1:33" x14ac:dyDescent="0.25">
      <c r="A400" t="s">
        <v>538</v>
      </c>
      <c r="B400" s="54" t="s">
        <v>244</v>
      </c>
      <c r="C400" s="54" t="s">
        <v>537</v>
      </c>
      <c r="D400" t="s">
        <v>60</v>
      </c>
      <c r="E400" t="s">
        <v>105</v>
      </c>
      <c r="F400" s="33" t="str">
        <f>IFERROR(VLOOKUP(D400,'Tabelas auxiliares'!$A$3:$B$62,2,FALSE),"")</f>
        <v>PROAP - PRÓ-REITORIA DE POLÍTICAS AFIRMATIVAS</v>
      </c>
      <c r="G400" s="33" t="str">
        <f>IFERROR(VLOOKUP($B400,'Tabelas auxiliares'!$A$66:$C$103,2,FALSE),"")</f>
        <v>RECEPÇÃO, PORTARIA E ZELADORIA</v>
      </c>
      <c r="H400" s="33" t="str">
        <f>IFERROR(VLOOKUP($B400,'Tabelas auxiliares'!$A$66:$C$103,3,FALSE),"")</f>
        <v>PORTARIA / RECEPÇÃO / ZELADORIA</v>
      </c>
      <c r="I400" t="s">
        <v>2666</v>
      </c>
      <c r="J400" t="s">
        <v>2652</v>
      </c>
      <c r="K400" t="s">
        <v>2667</v>
      </c>
      <c r="L400" t="s">
        <v>2654</v>
      </c>
      <c r="M400" t="s">
        <v>2655</v>
      </c>
      <c r="N400" t="s">
        <v>569</v>
      </c>
      <c r="O400" t="s">
        <v>570</v>
      </c>
      <c r="P400" t="s">
        <v>571</v>
      </c>
      <c r="Q400" t="s">
        <v>549</v>
      </c>
      <c r="R400" t="s">
        <v>545</v>
      </c>
      <c r="S400" t="s">
        <v>550</v>
      </c>
      <c r="T400" t="s">
        <v>150</v>
      </c>
      <c r="U400" t="s">
        <v>572</v>
      </c>
      <c r="V400" t="s">
        <v>615</v>
      </c>
      <c r="W400" t="s">
        <v>616</v>
      </c>
      <c r="X400" t="s">
        <v>2668</v>
      </c>
      <c r="Y400" s="33" t="str">
        <f t="shared" si="6"/>
        <v>3</v>
      </c>
      <c r="Z400" s="33" t="str">
        <f>IF(T400="","",IF(AND(T400&lt;&gt;'Tabelas auxiliares'!$B$240,T400&lt;&gt;'Tabelas auxiliares'!$B$241),"FOLHA DE PESSOAL",IF(Y400='Tabelas auxiliares'!$A$241,"CUSTEIO",IF(Y400='Tabelas auxiliares'!$A$240,"INVESTIMENTO","ERRO - VERIFICAR"))))</f>
        <v>CUSTEIO</v>
      </c>
      <c r="AA400" s="26">
        <v>163657.38</v>
      </c>
      <c r="AC400">
        <v>163657.38</v>
      </c>
      <c r="AE400" s="26"/>
    </row>
    <row r="401" spans="1:32" x14ac:dyDescent="0.25">
      <c r="A401" t="s">
        <v>538</v>
      </c>
      <c r="B401" s="54" t="s">
        <v>244</v>
      </c>
      <c r="C401" s="54" t="s">
        <v>537</v>
      </c>
      <c r="D401" t="s">
        <v>60</v>
      </c>
      <c r="E401" t="s">
        <v>105</v>
      </c>
      <c r="F401" s="33" t="str">
        <f>IFERROR(VLOOKUP(D401,'Tabelas auxiliares'!$A$3:$B$62,2,FALSE),"")</f>
        <v>PROAP - PRÓ-REITORIA DE POLÍTICAS AFIRMATIVAS</v>
      </c>
      <c r="G401" s="33" t="str">
        <f>IFERROR(VLOOKUP($B401,'Tabelas auxiliares'!$A$66:$C$103,2,FALSE),"")</f>
        <v>RECEPÇÃO, PORTARIA E ZELADORIA</v>
      </c>
      <c r="H401" s="33" t="str">
        <f>IFERROR(VLOOKUP($B401,'Tabelas auxiliares'!$A$66:$C$103,3,FALSE),"")</f>
        <v>PORTARIA / RECEPÇÃO / ZELADORIA</v>
      </c>
      <c r="I401" t="s">
        <v>1258</v>
      </c>
      <c r="J401" t="s">
        <v>2652</v>
      </c>
      <c r="K401" t="s">
        <v>2669</v>
      </c>
      <c r="L401" t="s">
        <v>2654</v>
      </c>
      <c r="M401" t="s">
        <v>2655</v>
      </c>
      <c r="N401" t="s">
        <v>569</v>
      </c>
      <c r="O401" t="s">
        <v>570</v>
      </c>
      <c r="P401" t="s">
        <v>571</v>
      </c>
      <c r="Q401" t="s">
        <v>549</v>
      </c>
      <c r="R401" t="s">
        <v>545</v>
      </c>
      <c r="S401" t="s">
        <v>581</v>
      </c>
      <c r="T401" t="s">
        <v>150</v>
      </c>
      <c r="U401" t="s">
        <v>572</v>
      </c>
      <c r="V401" t="s">
        <v>615</v>
      </c>
      <c r="W401" t="s">
        <v>616</v>
      </c>
      <c r="X401" t="s">
        <v>2670</v>
      </c>
      <c r="Y401" s="33" t="str">
        <f t="shared" si="6"/>
        <v>3</v>
      </c>
      <c r="Z401" s="33" t="str">
        <f>IF(T401="","",IF(AND(T401&lt;&gt;'Tabelas auxiliares'!$B$240,T401&lt;&gt;'Tabelas auxiliares'!$B$241),"FOLHA DE PESSOAL",IF(Y401='Tabelas auxiliares'!$A$241,"CUSTEIO",IF(Y401='Tabelas auxiliares'!$A$240,"INVESTIMENTO","ERRO - VERIFICAR"))))</f>
        <v>CUSTEIO</v>
      </c>
      <c r="AA401" s="26">
        <v>56313.120000000003</v>
      </c>
      <c r="AC401">
        <v>56313.120000000003</v>
      </c>
      <c r="AE401" s="26"/>
    </row>
    <row r="402" spans="1:32" x14ac:dyDescent="0.25">
      <c r="A402" t="s">
        <v>538</v>
      </c>
      <c r="B402" s="54" t="s">
        <v>244</v>
      </c>
      <c r="C402" s="54" t="s">
        <v>537</v>
      </c>
      <c r="D402" t="s">
        <v>60</v>
      </c>
      <c r="E402" t="s">
        <v>105</v>
      </c>
      <c r="F402" s="33" t="str">
        <f>IFERROR(VLOOKUP(D402,'Tabelas auxiliares'!$A$3:$B$62,2,FALSE),"")</f>
        <v>PROAP - PRÓ-REITORIA DE POLÍTICAS AFIRMATIVAS</v>
      </c>
      <c r="G402" s="33" t="str">
        <f>IFERROR(VLOOKUP($B402,'Tabelas auxiliares'!$A$66:$C$103,2,FALSE),"")</f>
        <v>RECEPÇÃO, PORTARIA E ZELADORIA</v>
      </c>
      <c r="H402" s="33" t="str">
        <f>IFERROR(VLOOKUP($B402,'Tabelas auxiliares'!$A$66:$C$103,3,FALSE),"")</f>
        <v>PORTARIA / RECEPÇÃO / ZELADORIA</v>
      </c>
      <c r="I402" t="s">
        <v>1055</v>
      </c>
      <c r="J402" t="s">
        <v>2652</v>
      </c>
      <c r="K402" t="s">
        <v>2671</v>
      </c>
      <c r="L402" t="s">
        <v>2654</v>
      </c>
      <c r="M402" t="s">
        <v>2655</v>
      </c>
      <c r="N402" t="s">
        <v>569</v>
      </c>
      <c r="O402" t="s">
        <v>570</v>
      </c>
      <c r="P402" t="s">
        <v>571</v>
      </c>
      <c r="Q402" t="s">
        <v>549</v>
      </c>
      <c r="R402" t="s">
        <v>545</v>
      </c>
      <c r="S402" t="s">
        <v>581</v>
      </c>
      <c r="T402" t="s">
        <v>150</v>
      </c>
      <c r="U402" t="s">
        <v>572</v>
      </c>
      <c r="V402" t="s">
        <v>615</v>
      </c>
      <c r="W402" t="s">
        <v>616</v>
      </c>
      <c r="X402" t="s">
        <v>2672</v>
      </c>
      <c r="Y402" s="33" t="str">
        <f t="shared" si="6"/>
        <v>3</v>
      </c>
      <c r="Z402" s="33" t="str">
        <f>IF(T402="","",IF(AND(T402&lt;&gt;'Tabelas auxiliares'!$B$240,T402&lt;&gt;'Tabelas auxiliares'!$B$241),"FOLHA DE PESSOAL",IF(Y402='Tabelas auxiliares'!$A$241,"CUSTEIO",IF(Y402='Tabelas auxiliares'!$A$240,"INVESTIMENTO","ERRO - VERIFICAR"))))</f>
        <v>CUSTEIO</v>
      </c>
      <c r="AA402" s="26">
        <v>219970.5</v>
      </c>
      <c r="AD402">
        <v>43620.92</v>
      </c>
      <c r="AE402" s="26">
        <v>176349.58</v>
      </c>
    </row>
    <row r="403" spans="1:32" x14ac:dyDescent="0.25">
      <c r="A403" t="s">
        <v>538</v>
      </c>
      <c r="B403" s="54" t="s">
        <v>246</v>
      </c>
      <c r="C403" s="54" t="s">
        <v>537</v>
      </c>
      <c r="D403" t="s">
        <v>62</v>
      </c>
      <c r="E403" t="s">
        <v>105</v>
      </c>
      <c r="F403" s="33" t="str">
        <f>IFERROR(VLOOKUP(D403,'Tabelas auxiliares'!$A$3:$B$62,2,FALSE),"")</f>
        <v>PROAP - PNAES</v>
      </c>
      <c r="G403" s="33" t="str">
        <f>IFERROR(VLOOKUP($B403,'Tabelas auxiliares'!$A$66:$C$103,2,FALSE),"")</f>
        <v>SEGURANÇA E VIGILÂNCIA</v>
      </c>
      <c r="H403" s="33" t="str">
        <f>IFERROR(VLOOKUP($B403,'Tabelas auxiliares'!$A$66:$C$103,3,FALSE),"")</f>
        <v>SISTEMA DE SEGURANÇA / VIGILÂNCIA</v>
      </c>
      <c r="I403" t="s">
        <v>2673</v>
      </c>
      <c r="J403" t="s">
        <v>2674</v>
      </c>
      <c r="K403" t="s">
        <v>2675</v>
      </c>
      <c r="L403" t="s">
        <v>2676</v>
      </c>
      <c r="M403" t="s">
        <v>2677</v>
      </c>
      <c r="N403" t="s">
        <v>569</v>
      </c>
      <c r="O403" t="s">
        <v>570</v>
      </c>
      <c r="P403" t="s">
        <v>571</v>
      </c>
      <c r="Q403" t="s">
        <v>549</v>
      </c>
      <c r="R403" t="s">
        <v>545</v>
      </c>
      <c r="S403" t="s">
        <v>550</v>
      </c>
      <c r="T403" t="s">
        <v>150</v>
      </c>
      <c r="U403" t="s">
        <v>1149</v>
      </c>
      <c r="V403" t="s">
        <v>959</v>
      </c>
      <c r="W403" t="s">
        <v>960</v>
      </c>
      <c r="X403" t="s">
        <v>2678</v>
      </c>
      <c r="Y403" s="33" t="str">
        <f t="shared" si="6"/>
        <v>3</v>
      </c>
      <c r="Z403" s="33" t="str">
        <f>IF(T403="","",IF(AND(T403&lt;&gt;'Tabelas auxiliares'!$B$240,T403&lt;&gt;'Tabelas auxiliares'!$B$241),"FOLHA DE PESSOAL",IF(Y403='Tabelas auxiliares'!$A$241,"CUSTEIO",IF(Y403='Tabelas auxiliares'!$A$240,"INVESTIMENTO","ERRO - VERIFICAR"))))</f>
        <v>CUSTEIO</v>
      </c>
      <c r="AA403" s="26"/>
      <c r="AB403">
        <v>125992.15</v>
      </c>
      <c r="AE403" s="26"/>
      <c r="AF403">
        <v>125992.15</v>
      </c>
    </row>
    <row r="404" spans="1:32" x14ac:dyDescent="0.25">
      <c r="A404" t="s">
        <v>538</v>
      </c>
      <c r="B404" s="54" t="s">
        <v>246</v>
      </c>
      <c r="C404" s="54" t="s">
        <v>537</v>
      </c>
      <c r="D404" t="s">
        <v>62</v>
      </c>
      <c r="E404" t="s">
        <v>105</v>
      </c>
      <c r="F404" s="33" t="str">
        <f>IFERROR(VLOOKUP(D404,'Tabelas auxiliares'!$A$3:$B$62,2,FALSE),"")</f>
        <v>PROAP - PNAES</v>
      </c>
      <c r="G404" s="33" t="str">
        <f>IFERROR(VLOOKUP($B404,'Tabelas auxiliares'!$A$66:$C$103,2,FALSE),"")</f>
        <v>SEGURANÇA E VIGILÂNCIA</v>
      </c>
      <c r="H404" s="33" t="str">
        <f>IFERROR(VLOOKUP($B404,'Tabelas auxiliares'!$A$66:$C$103,3,FALSE),"")</f>
        <v>SISTEMA DE SEGURANÇA / VIGILÂNCIA</v>
      </c>
      <c r="I404" t="s">
        <v>2679</v>
      </c>
      <c r="J404" t="s">
        <v>2680</v>
      </c>
      <c r="K404" t="s">
        <v>2681</v>
      </c>
      <c r="L404" t="s">
        <v>2682</v>
      </c>
      <c r="M404" t="s">
        <v>2683</v>
      </c>
      <c r="N404" t="s">
        <v>569</v>
      </c>
      <c r="O404" t="s">
        <v>570</v>
      </c>
      <c r="P404" t="s">
        <v>571</v>
      </c>
      <c r="Q404" t="s">
        <v>549</v>
      </c>
      <c r="R404" t="s">
        <v>545</v>
      </c>
      <c r="S404" t="s">
        <v>550</v>
      </c>
      <c r="T404" t="s">
        <v>150</v>
      </c>
      <c r="U404" t="s">
        <v>1149</v>
      </c>
      <c r="V404" t="s">
        <v>959</v>
      </c>
      <c r="W404" t="s">
        <v>960</v>
      </c>
      <c r="X404" t="s">
        <v>2684</v>
      </c>
      <c r="Y404" s="33" t="str">
        <f t="shared" si="6"/>
        <v>3</v>
      </c>
      <c r="Z404" s="33" t="str">
        <f>IF(T404="","",IF(AND(T404&lt;&gt;'Tabelas auxiliares'!$B$240,T404&lt;&gt;'Tabelas auxiliares'!$B$241),"FOLHA DE PESSOAL",IF(Y404='Tabelas auxiliares'!$A$241,"CUSTEIO",IF(Y404='Tabelas auxiliares'!$A$240,"INVESTIMENTO","ERRO - VERIFICAR"))))</f>
        <v>CUSTEIO</v>
      </c>
      <c r="AA404" s="26"/>
      <c r="AB404">
        <v>3716.95</v>
      </c>
      <c r="AE404" s="26"/>
      <c r="AF404">
        <v>3716.95</v>
      </c>
    </row>
    <row r="405" spans="1:32" x14ac:dyDescent="0.25">
      <c r="A405" t="s">
        <v>538</v>
      </c>
      <c r="B405" s="54" t="s">
        <v>246</v>
      </c>
      <c r="C405" s="54" t="s">
        <v>537</v>
      </c>
      <c r="D405" t="s">
        <v>62</v>
      </c>
      <c r="E405" t="s">
        <v>105</v>
      </c>
      <c r="F405" s="33" t="str">
        <f>IFERROR(VLOOKUP(D405,'Tabelas auxiliares'!$A$3:$B$62,2,FALSE),"")</f>
        <v>PROAP - PNAES</v>
      </c>
      <c r="G405" s="33" t="str">
        <f>IFERROR(VLOOKUP($B405,'Tabelas auxiliares'!$A$66:$C$103,2,FALSE),"")</f>
        <v>SEGURANÇA E VIGILÂNCIA</v>
      </c>
      <c r="H405" s="33" t="str">
        <f>IFERROR(VLOOKUP($B405,'Tabelas auxiliares'!$A$66:$C$103,3,FALSE),"")</f>
        <v>SISTEMA DE SEGURANÇA / VIGILÂNCIA</v>
      </c>
      <c r="I405" t="s">
        <v>2685</v>
      </c>
      <c r="J405" t="s">
        <v>2680</v>
      </c>
      <c r="K405" t="s">
        <v>2686</v>
      </c>
      <c r="L405" t="s">
        <v>2682</v>
      </c>
      <c r="M405" t="s">
        <v>2683</v>
      </c>
      <c r="N405" t="s">
        <v>569</v>
      </c>
      <c r="O405" t="s">
        <v>570</v>
      </c>
      <c r="P405" t="s">
        <v>571</v>
      </c>
      <c r="Q405" t="s">
        <v>549</v>
      </c>
      <c r="R405" t="s">
        <v>545</v>
      </c>
      <c r="S405" t="s">
        <v>550</v>
      </c>
      <c r="T405" t="s">
        <v>150</v>
      </c>
      <c r="U405" t="s">
        <v>1149</v>
      </c>
      <c r="V405" t="s">
        <v>959</v>
      </c>
      <c r="W405" t="s">
        <v>960</v>
      </c>
      <c r="X405" t="s">
        <v>2687</v>
      </c>
      <c r="Y405" s="33" t="str">
        <f t="shared" si="6"/>
        <v>3</v>
      </c>
      <c r="Z405" s="33" t="str">
        <f>IF(T405="","",IF(AND(T405&lt;&gt;'Tabelas auxiliares'!$B$240,T405&lt;&gt;'Tabelas auxiliares'!$B$241),"FOLHA DE PESSOAL",IF(Y405='Tabelas auxiliares'!$A$241,"CUSTEIO",IF(Y405='Tabelas auxiliares'!$A$240,"INVESTIMENTO","ERRO - VERIFICAR"))))</f>
        <v>CUSTEIO</v>
      </c>
      <c r="AA405" s="26"/>
      <c r="AB405">
        <v>99509.57</v>
      </c>
      <c r="AE405" s="26"/>
      <c r="AF405">
        <v>99509.57</v>
      </c>
    </row>
    <row r="406" spans="1:32" x14ac:dyDescent="0.25">
      <c r="A406" t="s">
        <v>538</v>
      </c>
      <c r="B406" s="54" t="s">
        <v>246</v>
      </c>
      <c r="C406" s="54" t="s">
        <v>537</v>
      </c>
      <c r="D406" t="s">
        <v>62</v>
      </c>
      <c r="E406" t="s">
        <v>105</v>
      </c>
      <c r="F406" s="33" t="str">
        <f>IFERROR(VLOOKUP(D406,'Tabelas auxiliares'!$A$3:$B$62,2,FALSE),"")</f>
        <v>PROAP - PNAES</v>
      </c>
      <c r="G406" s="33" t="str">
        <f>IFERROR(VLOOKUP($B406,'Tabelas auxiliares'!$A$66:$C$103,2,FALSE),"")</f>
        <v>SEGURANÇA E VIGILÂNCIA</v>
      </c>
      <c r="H406" s="33" t="str">
        <f>IFERROR(VLOOKUP($B406,'Tabelas auxiliares'!$A$66:$C$103,3,FALSE),"")</f>
        <v>SISTEMA DE SEGURANÇA / VIGILÂNCIA</v>
      </c>
      <c r="I406" t="s">
        <v>2688</v>
      </c>
      <c r="J406" t="s">
        <v>2680</v>
      </c>
      <c r="K406" t="s">
        <v>2689</v>
      </c>
      <c r="L406" t="s">
        <v>2682</v>
      </c>
      <c r="M406" t="s">
        <v>2683</v>
      </c>
      <c r="N406" t="s">
        <v>569</v>
      </c>
      <c r="O406" t="s">
        <v>570</v>
      </c>
      <c r="P406" t="s">
        <v>571</v>
      </c>
      <c r="Q406" t="s">
        <v>549</v>
      </c>
      <c r="R406" t="s">
        <v>545</v>
      </c>
      <c r="S406" t="s">
        <v>550</v>
      </c>
      <c r="T406" t="s">
        <v>150</v>
      </c>
      <c r="U406" t="s">
        <v>1149</v>
      </c>
      <c r="V406" t="s">
        <v>959</v>
      </c>
      <c r="W406" t="s">
        <v>960</v>
      </c>
      <c r="X406" t="s">
        <v>2690</v>
      </c>
      <c r="Y406" s="33" t="str">
        <f t="shared" si="6"/>
        <v>3</v>
      </c>
      <c r="Z406" s="33" t="str">
        <f>IF(T406="","",IF(AND(T406&lt;&gt;'Tabelas auxiliares'!$B$240,T406&lt;&gt;'Tabelas auxiliares'!$B$241),"FOLHA DE PESSOAL",IF(Y406='Tabelas auxiliares'!$A$241,"CUSTEIO",IF(Y406='Tabelas auxiliares'!$A$240,"INVESTIMENTO","ERRO - VERIFICAR"))))</f>
        <v>CUSTEIO</v>
      </c>
      <c r="AA406" s="26">
        <v>148865.38</v>
      </c>
      <c r="AB406">
        <v>77442.94</v>
      </c>
      <c r="AC406">
        <v>148865.38</v>
      </c>
      <c r="AE406" s="26"/>
      <c r="AF406">
        <v>77442.94</v>
      </c>
    </row>
    <row r="407" spans="1:32" x14ac:dyDescent="0.25">
      <c r="A407" t="s">
        <v>538</v>
      </c>
      <c r="B407" s="54" t="s">
        <v>246</v>
      </c>
      <c r="C407" s="54" t="s">
        <v>537</v>
      </c>
      <c r="D407" t="s">
        <v>60</v>
      </c>
      <c r="E407" t="s">
        <v>105</v>
      </c>
      <c r="F407" s="33" t="str">
        <f>IFERROR(VLOOKUP(D407,'Tabelas auxiliares'!$A$3:$B$62,2,FALSE),"")</f>
        <v>PROAP - PRÓ-REITORIA DE POLÍTICAS AFIRMATIVAS</v>
      </c>
      <c r="G407" s="33" t="str">
        <f>IFERROR(VLOOKUP($B407,'Tabelas auxiliares'!$A$66:$C$103,2,FALSE),"")</f>
        <v>SEGURANÇA E VIGILÂNCIA</v>
      </c>
      <c r="H407" s="33" t="str">
        <f>IFERROR(VLOOKUP($B407,'Tabelas auxiliares'!$A$66:$C$103,3,FALSE),"")</f>
        <v>SISTEMA DE SEGURANÇA / VIGILÂNCIA</v>
      </c>
      <c r="I407" t="s">
        <v>2691</v>
      </c>
      <c r="J407" t="s">
        <v>955</v>
      </c>
      <c r="K407" t="s">
        <v>2692</v>
      </c>
      <c r="L407" t="s">
        <v>957</v>
      </c>
      <c r="M407" t="s">
        <v>2658</v>
      </c>
      <c r="N407" t="s">
        <v>569</v>
      </c>
      <c r="O407" t="s">
        <v>570</v>
      </c>
      <c r="P407" t="s">
        <v>571</v>
      </c>
      <c r="Q407" t="s">
        <v>549</v>
      </c>
      <c r="R407" t="s">
        <v>545</v>
      </c>
      <c r="S407" t="s">
        <v>550</v>
      </c>
      <c r="T407" t="s">
        <v>150</v>
      </c>
      <c r="U407" t="s">
        <v>1149</v>
      </c>
      <c r="V407" t="s">
        <v>959</v>
      </c>
      <c r="W407" t="s">
        <v>960</v>
      </c>
      <c r="X407" t="s">
        <v>2693</v>
      </c>
      <c r="Y407" s="33" t="str">
        <f t="shared" si="6"/>
        <v>3</v>
      </c>
      <c r="Z407" s="33" t="str">
        <f>IF(T407="","",IF(AND(T407&lt;&gt;'Tabelas auxiliares'!$B$240,T407&lt;&gt;'Tabelas auxiliares'!$B$241),"FOLHA DE PESSOAL",IF(Y407='Tabelas auxiliares'!$A$241,"CUSTEIO",IF(Y407='Tabelas auxiliares'!$A$240,"INVESTIMENTO","ERRO - VERIFICAR"))))</f>
        <v>CUSTEIO</v>
      </c>
      <c r="AA407" s="26">
        <v>103.94</v>
      </c>
      <c r="AB407">
        <v>4872.24</v>
      </c>
      <c r="AC407" s="26">
        <v>103.94</v>
      </c>
      <c r="AE407" s="26"/>
      <c r="AF407">
        <v>4872.24</v>
      </c>
    </row>
    <row r="408" spans="1:32" x14ac:dyDescent="0.25">
      <c r="A408" t="s">
        <v>538</v>
      </c>
      <c r="B408" s="54" t="s">
        <v>248</v>
      </c>
      <c r="C408" s="54" t="s">
        <v>537</v>
      </c>
      <c r="D408" t="s">
        <v>20</v>
      </c>
      <c r="E408" t="s">
        <v>105</v>
      </c>
      <c r="F408" s="33" t="str">
        <f>IFERROR(VLOOKUP(D408,'Tabelas auxiliares'!$A$3:$B$62,2,FALSE),"")</f>
        <v>ACI - ASSESSORIA DE COMUNICAÇÃO E IMPRENSA</v>
      </c>
      <c r="G408" s="33" t="str">
        <f>IFERROR(VLOOKUP($B408,'Tabelas auxiliares'!$A$66:$C$103,2,FALSE),"")</f>
        <v>TECNOLOGIA DA INFORMAÇÃO E COMUNICAÇÃO</v>
      </c>
      <c r="H408" s="33" t="str">
        <f>IFERROR(VLOOKUP($B408,'Tabelas auxiliares'!$A$66:$C$103,3,FALSE),"")</f>
        <v>TELEFONIA / TI</v>
      </c>
      <c r="I408" t="s">
        <v>2515</v>
      </c>
      <c r="J408" t="s">
        <v>2694</v>
      </c>
      <c r="K408" t="s">
        <v>2695</v>
      </c>
      <c r="L408" t="s">
        <v>2696</v>
      </c>
      <c r="M408" t="s">
        <v>2697</v>
      </c>
      <c r="N408" t="s">
        <v>569</v>
      </c>
      <c r="O408" t="s">
        <v>570</v>
      </c>
      <c r="P408" t="s">
        <v>571</v>
      </c>
      <c r="Q408" t="s">
        <v>549</v>
      </c>
      <c r="R408" t="s">
        <v>545</v>
      </c>
      <c r="S408" t="s">
        <v>550</v>
      </c>
      <c r="T408" t="s">
        <v>150</v>
      </c>
      <c r="U408" t="s">
        <v>572</v>
      </c>
      <c r="V408" t="s">
        <v>2698</v>
      </c>
      <c r="W408" t="s">
        <v>2699</v>
      </c>
      <c r="X408" t="s">
        <v>2700</v>
      </c>
      <c r="Y408" s="33" t="str">
        <f t="shared" si="6"/>
        <v>3</v>
      </c>
      <c r="Z408" s="33" t="str">
        <f>IF(T408="","",IF(AND(T408&lt;&gt;'Tabelas auxiliares'!$B$240,T408&lt;&gt;'Tabelas auxiliares'!$B$241),"FOLHA DE PESSOAL",IF(Y408='Tabelas auxiliares'!$A$241,"CUSTEIO",IF(Y408='Tabelas auxiliares'!$A$240,"INVESTIMENTO","ERRO - VERIFICAR"))))</f>
        <v>CUSTEIO</v>
      </c>
      <c r="AA408" s="26">
        <v>4860</v>
      </c>
      <c r="AC408">
        <v>4860</v>
      </c>
      <c r="AE408" s="26"/>
    </row>
    <row r="409" spans="1:32" x14ac:dyDescent="0.25">
      <c r="A409" t="s">
        <v>538</v>
      </c>
      <c r="B409" t="s">
        <v>248</v>
      </c>
      <c r="C409" t="s">
        <v>537</v>
      </c>
      <c r="D409" t="s">
        <v>34</v>
      </c>
      <c r="E409" t="s">
        <v>105</v>
      </c>
      <c r="F409" s="33" t="str">
        <f>IFERROR(VLOOKUP(D409,'Tabelas auxiliares'!$A$3:$B$62,2,FALSE),"")</f>
        <v>CECS - CENTRO DE ENG., MODELAGEM E CIÊNCIAS SOCIAIS APLICADAS</v>
      </c>
      <c r="G409" s="33" t="str">
        <f>IFERROR(VLOOKUP($B409,'Tabelas auxiliares'!$A$66:$C$103,2,FALSE),"")</f>
        <v>TECNOLOGIA DA INFORMAÇÃO E COMUNICAÇÃO</v>
      </c>
      <c r="H409" s="33" t="str">
        <f>IFERROR(VLOOKUP($B409,'Tabelas auxiliares'!$A$66:$C$103,3,FALSE),"")</f>
        <v>TELEFONIA / TI</v>
      </c>
      <c r="I409" t="s">
        <v>2701</v>
      </c>
      <c r="J409" t="s">
        <v>2702</v>
      </c>
      <c r="K409" t="s">
        <v>2703</v>
      </c>
      <c r="L409" t="s">
        <v>2704</v>
      </c>
      <c r="M409" t="s">
        <v>2705</v>
      </c>
      <c r="N409" t="s">
        <v>569</v>
      </c>
      <c r="O409" t="s">
        <v>570</v>
      </c>
      <c r="P409" t="s">
        <v>571</v>
      </c>
      <c r="Q409" t="s">
        <v>549</v>
      </c>
      <c r="R409" t="s">
        <v>545</v>
      </c>
      <c r="S409" t="s">
        <v>1187</v>
      </c>
      <c r="T409" t="s">
        <v>150</v>
      </c>
      <c r="U409" t="s">
        <v>572</v>
      </c>
      <c r="V409" t="s">
        <v>2706</v>
      </c>
      <c r="W409" t="s">
        <v>2707</v>
      </c>
      <c r="X409" t="s">
        <v>2708</v>
      </c>
      <c r="Y409" s="33" t="str">
        <f t="shared" si="6"/>
        <v>3</v>
      </c>
      <c r="Z409" s="33" t="str">
        <f>IF(T409="","",IF(AND(T409&lt;&gt;'Tabelas auxiliares'!$B$240,T409&lt;&gt;'Tabelas auxiliares'!$B$241),"FOLHA DE PESSOAL",IF(Y409='Tabelas auxiliares'!$A$241,"CUSTEIO",IF(Y409='Tabelas auxiliares'!$A$240,"INVESTIMENTO","ERRO - VERIFICAR"))))</f>
        <v>CUSTEIO</v>
      </c>
      <c r="AA409" s="26">
        <v>5060.38</v>
      </c>
      <c r="AC409">
        <v>5060.38</v>
      </c>
      <c r="AE409" s="26"/>
    </row>
    <row r="410" spans="1:32" x14ac:dyDescent="0.25">
      <c r="A410" t="s">
        <v>538</v>
      </c>
      <c r="B410" t="s">
        <v>248</v>
      </c>
      <c r="C410" t="s">
        <v>537</v>
      </c>
      <c r="D410" t="s">
        <v>54</v>
      </c>
      <c r="E410" t="s">
        <v>105</v>
      </c>
      <c r="F410" s="33" t="str">
        <f>IFERROR(VLOOKUP(D410,'Tabelas auxiliares'!$A$3:$B$62,2,FALSE),"")</f>
        <v>PROAD - PRÓ-REITORIA DE ADMINISTRAÇÃO</v>
      </c>
      <c r="G410" s="33" t="str">
        <f>IFERROR(VLOOKUP($B410,'Tabelas auxiliares'!$A$66:$C$103,2,FALSE),"")</f>
        <v>TECNOLOGIA DA INFORMAÇÃO E COMUNICAÇÃO</v>
      </c>
      <c r="H410" s="33" t="str">
        <f>IFERROR(VLOOKUP($B410,'Tabelas auxiliares'!$A$66:$C$103,3,FALSE),"")</f>
        <v>TELEFONIA / TI</v>
      </c>
      <c r="I410" t="s">
        <v>2709</v>
      </c>
      <c r="J410" t="s">
        <v>2710</v>
      </c>
      <c r="K410" t="s">
        <v>2711</v>
      </c>
      <c r="L410" t="s">
        <v>2712</v>
      </c>
      <c r="M410" t="s">
        <v>2713</v>
      </c>
      <c r="N410" t="s">
        <v>569</v>
      </c>
      <c r="O410" t="s">
        <v>570</v>
      </c>
      <c r="P410" t="s">
        <v>571</v>
      </c>
      <c r="Q410" t="s">
        <v>549</v>
      </c>
      <c r="R410" t="s">
        <v>545</v>
      </c>
      <c r="S410" t="s">
        <v>550</v>
      </c>
      <c r="T410" t="s">
        <v>150</v>
      </c>
      <c r="U410" t="s">
        <v>1149</v>
      </c>
      <c r="V410" t="s">
        <v>2714</v>
      </c>
      <c r="W410" t="s">
        <v>2715</v>
      </c>
      <c r="X410" t="s">
        <v>2716</v>
      </c>
      <c r="Y410" s="33" t="str">
        <f t="shared" si="6"/>
        <v>3</v>
      </c>
      <c r="Z410" s="33" t="str">
        <f>IF(T410="","",IF(AND(T410&lt;&gt;'Tabelas auxiliares'!$B$240,T410&lt;&gt;'Tabelas auxiliares'!$B$241),"FOLHA DE PESSOAL",IF(Y410='Tabelas auxiliares'!$A$241,"CUSTEIO",IF(Y410='Tabelas auxiliares'!$A$240,"INVESTIMENTO","ERRO - VERIFICAR"))))</f>
        <v>CUSTEIO</v>
      </c>
      <c r="AA410" s="26">
        <v>170.92</v>
      </c>
      <c r="AC410">
        <v>170.92</v>
      </c>
      <c r="AE410" s="26"/>
    </row>
    <row r="411" spans="1:32" x14ac:dyDescent="0.25">
      <c r="A411" t="s">
        <v>538</v>
      </c>
      <c r="B411" t="s">
        <v>248</v>
      </c>
      <c r="C411" t="s">
        <v>537</v>
      </c>
      <c r="D411" t="s">
        <v>54</v>
      </c>
      <c r="E411" t="s">
        <v>105</v>
      </c>
      <c r="F411" s="33" t="str">
        <f>IFERROR(VLOOKUP(D411,'Tabelas auxiliares'!$A$3:$B$62,2,FALSE),"")</f>
        <v>PROAD - PRÓ-REITORIA DE ADMINISTRAÇÃO</v>
      </c>
      <c r="G411" s="33" t="str">
        <f>IFERROR(VLOOKUP($B411,'Tabelas auxiliares'!$A$66:$C$103,2,FALSE),"")</f>
        <v>TECNOLOGIA DA INFORMAÇÃO E COMUNICAÇÃO</v>
      </c>
      <c r="H411" s="33" t="str">
        <f>IFERROR(VLOOKUP($B411,'Tabelas auxiliares'!$A$66:$C$103,3,FALSE),"")</f>
        <v>TELEFONIA / TI</v>
      </c>
      <c r="I411" t="s">
        <v>2717</v>
      </c>
      <c r="J411" t="s">
        <v>2710</v>
      </c>
      <c r="K411" t="s">
        <v>2718</v>
      </c>
      <c r="L411" t="s">
        <v>2719</v>
      </c>
      <c r="M411" t="s">
        <v>2713</v>
      </c>
      <c r="N411" t="s">
        <v>569</v>
      </c>
      <c r="O411" t="s">
        <v>570</v>
      </c>
      <c r="P411" t="s">
        <v>571</v>
      </c>
      <c r="Q411" t="s">
        <v>549</v>
      </c>
      <c r="R411" t="s">
        <v>545</v>
      </c>
      <c r="S411" t="s">
        <v>550</v>
      </c>
      <c r="T411" t="s">
        <v>150</v>
      </c>
      <c r="U411" t="s">
        <v>1149</v>
      </c>
      <c r="V411" t="s">
        <v>2714</v>
      </c>
      <c r="W411" t="s">
        <v>2715</v>
      </c>
      <c r="X411" t="s">
        <v>2720</v>
      </c>
      <c r="Y411" s="33" t="str">
        <f t="shared" si="6"/>
        <v>3</v>
      </c>
      <c r="Z411" s="33" t="str">
        <f>IF(T411="","",IF(AND(T411&lt;&gt;'Tabelas auxiliares'!$B$240,T411&lt;&gt;'Tabelas auxiliares'!$B$241),"FOLHA DE PESSOAL",IF(Y411='Tabelas auxiliares'!$A$241,"CUSTEIO",IF(Y411='Tabelas auxiliares'!$A$240,"INVESTIMENTO","ERRO - VERIFICAR"))))</f>
        <v>CUSTEIO</v>
      </c>
      <c r="AA411" s="26">
        <v>219.95</v>
      </c>
      <c r="AC411" s="26">
        <v>175.96</v>
      </c>
      <c r="AE411" s="26">
        <v>43.99</v>
      </c>
    </row>
    <row r="412" spans="1:32" x14ac:dyDescent="0.25">
      <c r="A412" t="s">
        <v>538</v>
      </c>
      <c r="B412" t="s">
        <v>248</v>
      </c>
      <c r="C412" t="s">
        <v>537</v>
      </c>
      <c r="D412" t="s">
        <v>54</v>
      </c>
      <c r="E412" t="s">
        <v>105</v>
      </c>
      <c r="F412" s="33" t="str">
        <f>IFERROR(VLOOKUP(D412,'Tabelas auxiliares'!$A$3:$B$62,2,FALSE),"")</f>
        <v>PROAD - PRÓ-REITORIA DE ADMINISTRAÇÃO</v>
      </c>
      <c r="G412" s="33" t="str">
        <f>IFERROR(VLOOKUP($B412,'Tabelas auxiliares'!$A$66:$C$103,2,FALSE),"")</f>
        <v>TECNOLOGIA DA INFORMAÇÃO E COMUNICAÇÃO</v>
      </c>
      <c r="H412" s="33" t="str">
        <f>IFERROR(VLOOKUP($B412,'Tabelas auxiliares'!$A$66:$C$103,3,FALSE),"")</f>
        <v>TELEFONIA / TI</v>
      </c>
      <c r="I412" t="s">
        <v>2721</v>
      </c>
      <c r="J412" t="s">
        <v>2722</v>
      </c>
      <c r="K412" t="s">
        <v>2723</v>
      </c>
      <c r="L412" t="s">
        <v>2724</v>
      </c>
      <c r="M412" t="s">
        <v>2725</v>
      </c>
      <c r="N412" t="s">
        <v>569</v>
      </c>
      <c r="O412" t="s">
        <v>570</v>
      </c>
      <c r="P412" t="s">
        <v>571</v>
      </c>
      <c r="Q412" t="s">
        <v>549</v>
      </c>
      <c r="R412" t="s">
        <v>545</v>
      </c>
      <c r="S412" t="s">
        <v>550</v>
      </c>
      <c r="T412" t="s">
        <v>150</v>
      </c>
      <c r="U412" t="s">
        <v>572</v>
      </c>
      <c r="V412" t="s">
        <v>2714</v>
      </c>
      <c r="W412" t="s">
        <v>2715</v>
      </c>
      <c r="X412" t="s">
        <v>2726</v>
      </c>
      <c r="Y412" s="33" t="str">
        <f t="shared" si="6"/>
        <v>3</v>
      </c>
      <c r="Z412" s="33" t="str">
        <f>IF(T412="","",IF(AND(T412&lt;&gt;'Tabelas auxiliares'!$B$240,T412&lt;&gt;'Tabelas auxiliares'!$B$241),"FOLHA DE PESSOAL",IF(Y412='Tabelas auxiliares'!$A$241,"CUSTEIO",IF(Y412='Tabelas auxiliares'!$A$240,"INVESTIMENTO","ERRO - VERIFICAR"))))</f>
        <v>CUSTEIO</v>
      </c>
      <c r="AA412" s="26">
        <v>675</v>
      </c>
      <c r="AC412">
        <v>675</v>
      </c>
      <c r="AE412" s="26"/>
    </row>
    <row r="413" spans="1:32" x14ac:dyDescent="0.25">
      <c r="A413" t="s">
        <v>538</v>
      </c>
      <c r="B413" t="s">
        <v>248</v>
      </c>
      <c r="C413" t="s">
        <v>537</v>
      </c>
      <c r="D413" t="s">
        <v>54</v>
      </c>
      <c r="E413" t="s">
        <v>105</v>
      </c>
      <c r="F413" s="33" t="str">
        <f>IFERROR(VLOOKUP(D413,'Tabelas auxiliares'!$A$3:$B$62,2,FALSE),"")</f>
        <v>PROAD - PRÓ-REITORIA DE ADMINISTRAÇÃO</v>
      </c>
      <c r="G413" s="33" t="str">
        <f>IFERROR(VLOOKUP($B413,'Tabelas auxiliares'!$A$66:$C$103,2,FALSE),"")</f>
        <v>TECNOLOGIA DA INFORMAÇÃO E COMUNICAÇÃO</v>
      </c>
      <c r="H413" s="33" t="str">
        <f>IFERROR(VLOOKUP($B413,'Tabelas auxiliares'!$A$66:$C$103,3,FALSE),"")</f>
        <v>TELEFONIA / TI</v>
      </c>
      <c r="I413" t="s">
        <v>2727</v>
      </c>
      <c r="J413" t="s">
        <v>2728</v>
      </c>
      <c r="K413" t="s">
        <v>2729</v>
      </c>
      <c r="L413" t="s">
        <v>2730</v>
      </c>
      <c r="M413" t="s">
        <v>2731</v>
      </c>
      <c r="N413" t="s">
        <v>569</v>
      </c>
      <c r="O413" t="s">
        <v>570</v>
      </c>
      <c r="P413" t="s">
        <v>571</v>
      </c>
      <c r="Q413" t="s">
        <v>549</v>
      </c>
      <c r="R413" t="s">
        <v>545</v>
      </c>
      <c r="S413" t="s">
        <v>550</v>
      </c>
      <c r="T413" t="s">
        <v>150</v>
      </c>
      <c r="U413" t="s">
        <v>572</v>
      </c>
      <c r="V413" t="s">
        <v>2714</v>
      </c>
      <c r="W413" t="s">
        <v>2715</v>
      </c>
      <c r="X413" t="s">
        <v>2732</v>
      </c>
      <c r="Y413" s="33" t="str">
        <f t="shared" si="6"/>
        <v>3</v>
      </c>
      <c r="Z413" s="33" t="str">
        <f>IF(T413="","",IF(AND(T413&lt;&gt;'Tabelas auxiliares'!$B$240,T413&lt;&gt;'Tabelas auxiliares'!$B$241),"FOLHA DE PESSOAL",IF(Y413='Tabelas auxiliares'!$A$241,"CUSTEIO",IF(Y413='Tabelas auxiliares'!$A$240,"INVESTIMENTO","ERRO - VERIFICAR"))))</f>
        <v>CUSTEIO</v>
      </c>
      <c r="AA413" s="26">
        <v>3058.3</v>
      </c>
      <c r="AC413" s="26">
        <v>2698.5</v>
      </c>
      <c r="AD413" s="26">
        <v>179.9</v>
      </c>
      <c r="AE413" s="26">
        <v>179.9</v>
      </c>
    </row>
    <row r="414" spans="1:32" x14ac:dyDescent="0.25">
      <c r="A414" t="s">
        <v>538</v>
      </c>
      <c r="B414" t="s">
        <v>248</v>
      </c>
      <c r="C414" t="s">
        <v>537</v>
      </c>
      <c r="D414" t="s">
        <v>54</v>
      </c>
      <c r="E414" t="s">
        <v>105</v>
      </c>
      <c r="F414" s="33" t="str">
        <f>IFERROR(VLOOKUP(D414,'Tabelas auxiliares'!$A$3:$B$62,2,FALSE),"")</f>
        <v>PROAD - PRÓ-REITORIA DE ADMINISTRAÇÃO</v>
      </c>
      <c r="G414" s="33" t="str">
        <f>IFERROR(VLOOKUP($B414,'Tabelas auxiliares'!$A$66:$C$103,2,FALSE),"")</f>
        <v>TECNOLOGIA DA INFORMAÇÃO E COMUNICAÇÃO</v>
      </c>
      <c r="H414" s="33" t="str">
        <f>IFERROR(VLOOKUP($B414,'Tabelas auxiliares'!$A$66:$C$103,3,FALSE),"")</f>
        <v>TELEFONIA / TI</v>
      </c>
      <c r="I414" t="s">
        <v>1055</v>
      </c>
      <c r="J414" t="s">
        <v>2722</v>
      </c>
      <c r="K414" t="s">
        <v>2733</v>
      </c>
      <c r="L414" t="s">
        <v>2734</v>
      </c>
      <c r="M414" t="s">
        <v>2725</v>
      </c>
      <c r="N414" t="s">
        <v>569</v>
      </c>
      <c r="O414" t="s">
        <v>570</v>
      </c>
      <c r="P414" t="s">
        <v>571</v>
      </c>
      <c r="Q414" t="s">
        <v>549</v>
      </c>
      <c r="R414" t="s">
        <v>545</v>
      </c>
      <c r="S414" t="s">
        <v>581</v>
      </c>
      <c r="T414" t="s">
        <v>150</v>
      </c>
      <c r="U414" t="s">
        <v>572</v>
      </c>
      <c r="V414" t="s">
        <v>2714</v>
      </c>
      <c r="W414" t="s">
        <v>2715</v>
      </c>
      <c r="X414" t="s">
        <v>2735</v>
      </c>
      <c r="Y414" s="33" t="str">
        <f t="shared" si="6"/>
        <v>3</v>
      </c>
      <c r="Z414" s="33" t="str">
        <f>IF(T414="","",IF(AND(T414&lt;&gt;'Tabelas auxiliares'!$B$240,T414&lt;&gt;'Tabelas auxiliares'!$B$241),"FOLHA DE PESSOAL",IF(Y414='Tabelas auxiliares'!$A$241,"CUSTEIO",IF(Y414='Tabelas auxiliares'!$A$240,"INVESTIMENTO","ERRO - VERIFICAR"))))</f>
        <v>CUSTEIO</v>
      </c>
      <c r="AA414" s="26">
        <v>1150</v>
      </c>
      <c r="AC414">
        <v>1150</v>
      </c>
      <c r="AE414" s="26"/>
    </row>
    <row r="415" spans="1:32" x14ac:dyDescent="0.25">
      <c r="A415" t="s">
        <v>538</v>
      </c>
      <c r="B415" t="s">
        <v>248</v>
      </c>
      <c r="C415" t="s">
        <v>537</v>
      </c>
      <c r="D415" t="s">
        <v>70</v>
      </c>
      <c r="E415" t="s">
        <v>105</v>
      </c>
      <c r="F415" s="33" t="str">
        <f>IFERROR(VLOOKUP(D415,'Tabelas auxiliares'!$A$3:$B$62,2,FALSE),"")</f>
        <v>NTI - NÚCLEO DE TECNOLOGIA DA INFORMAÇÃO</v>
      </c>
      <c r="G415" s="33" t="str">
        <f>IFERROR(VLOOKUP($B415,'Tabelas auxiliares'!$A$66:$C$103,2,FALSE),"")</f>
        <v>TECNOLOGIA DA INFORMAÇÃO E COMUNICAÇÃO</v>
      </c>
      <c r="H415" s="33" t="str">
        <f>IFERROR(VLOOKUP($B415,'Tabelas auxiliares'!$A$66:$C$103,3,FALSE),"")</f>
        <v>TELEFONIA / TI</v>
      </c>
      <c r="I415" t="s">
        <v>2736</v>
      </c>
      <c r="J415" t="s">
        <v>2737</v>
      </c>
      <c r="K415" t="s">
        <v>2738</v>
      </c>
      <c r="L415" t="s">
        <v>2739</v>
      </c>
      <c r="M415" t="s">
        <v>2740</v>
      </c>
      <c r="N415" t="s">
        <v>569</v>
      </c>
      <c r="O415" t="s">
        <v>570</v>
      </c>
      <c r="P415" t="s">
        <v>571</v>
      </c>
      <c r="Q415" t="s">
        <v>549</v>
      </c>
      <c r="R415" t="s">
        <v>545</v>
      </c>
      <c r="S415" t="s">
        <v>550</v>
      </c>
      <c r="T415" t="s">
        <v>184</v>
      </c>
      <c r="U415" t="s">
        <v>2741</v>
      </c>
      <c r="V415" t="s">
        <v>2742</v>
      </c>
      <c r="W415" t="s">
        <v>2743</v>
      </c>
      <c r="X415" t="s">
        <v>2744</v>
      </c>
      <c r="Y415" s="33" t="str">
        <f t="shared" si="6"/>
        <v>3</v>
      </c>
      <c r="Z415" s="33" t="str">
        <f>IF(T415="","",IF(AND(T415&lt;&gt;'Tabelas auxiliares'!$B$240,T415&lt;&gt;'Tabelas auxiliares'!$B$241),"FOLHA DE PESSOAL",IF(Y415='Tabelas auxiliares'!$A$241,"CUSTEIO",IF(Y415='Tabelas auxiliares'!$A$240,"INVESTIMENTO","ERRO - VERIFICAR"))))</f>
        <v>CUSTEIO</v>
      </c>
      <c r="AA415" s="26">
        <v>7434.08</v>
      </c>
      <c r="AC415">
        <v>7434.08</v>
      </c>
      <c r="AE415" s="26"/>
    </row>
    <row r="416" spans="1:32" x14ac:dyDescent="0.25">
      <c r="A416" t="s">
        <v>538</v>
      </c>
      <c r="B416" t="s">
        <v>248</v>
      </c>
      <c r="C416" t="s">
        <v>537</v>
      </c>
      <c r="D416" t="s">
        <v>70</v>
      </c>
      <c r="E416" t="s">
        <v>105</v>
      </c>
      <c r="F416" s="33" t="str">
        <f>IFERROR(VLOOKUP(D416,'Tabelas auxiliares'!$A$3:$B$62,2,FALSE),"")</f>
        <v>NTI - NÚCLEO DE TECNOLOGIA DA INFORMAÇÃO</v>
      </c>
      <c r="G416" s="33" t="str">
        <f>IFERROR(VLOOKUP($B416,'Tabelas auxiliares'!$A$66:$C$103,2,FALSE),"")</f>
        <v>TECNOLOGIA DA INFORMAÇÃO E COMUNICAÇÃO</v>
      </c>
      <c r="H416" s="33" t="str">
        <f>IFERROR(VLOOKUP($B416,'Tabelas auxiliares'!$A$66:$C$103,3,FALSE),"")</f>
        <v>TELEFONIA / TI</v>
      </c>
      <c r="I416" t="s">
        <v>1144</v>
      </c>
      <c r="J416" t="s">
        <v>2745</v>
      </c>
      <c r="K416" t="s">
        <v>2746</v>
      </c>
      <c r="L416" t="s">
        <v>2747</v>
      </c>
      <c r="M416" t="s">
        <v>2748</v>
      </c>
      <c r="N416" t="s">
        <v>569</v>
      </c>
      <c r="O416" t="s">
        <v>570</v>
      </c>
      <c r="P416" t="s">
        <v>571</v>
      </c>
      <c r="Q416" t="s">
        <v>549</v>
      </c>
      <c r="R416" t="s">
        <v>545</v>
      </c>
      <c r="S416" t="s">
        <v>550</v>
      </c>
      <c r="T416" t="s">
        <v>184</v>
      </c>
      <c r="U416" t="s">
        <v>2749</v>
      </c>
      <c r="V416" t="s">
        <v>2750</v>
      </c>
      <c r="W416" t="s">
        <v>2751</v>
      </c>
      <c r="X416" t="s">
        <v>2752</v>
      </c>
      <c r="Y416" s="33" t="str">
        <f t="shared" si="6"/>
        <v>3</v>
      </c>
      <c r="Z416" s="33" t="str">
        <f>IF(T416="","",IF(AND(T416&lt;&gt;'Tabelas auxiliares'!$B$240,T416&lt;&gt;'Tabelas auxiliares'!$B$241),"FOLHA DE PESSOAL",IF(Y416='Tabelas auxiliares'!$A$241,"CUSTEIO",IF(Y416='Tabelas auxiliares'!$A$240,"INVESTIMENTO","ERRO - VERIFICAR"))))</f>
        <v>CUSTEIO</v>
      </c>
      <c r="AA416" s="26">
        <v>21187.86</v>
      </c>
      <c r="AC416">
        <v>21187.86</v>
      </c>
      <c r="AE416" s="26"/>
    </row>
    <row r="417" spans="1:31" x14ac:dyDescent="0.25">
      <c r="A417" t="s">
        <v>538</v>
      </c>
      <c r="B417" t="s">
        <v>248</v>
      </c>
      <c r="C417" t="s">
        <v>537</v>
      </c>
      <c r="D417" t="s">
        <v>70</v>
      </c>
      <c r="E417" t="s">
        <v>105</v>
      </c>
      <c r="F417" s="33" t="str">
        <f>IFERROR(VLOOKUP(D417,'Tabelas auxiliares'!$A$3:$B$62,2,FALSE),"")</f>
        <v>NTI - NÚCLEO DE TECNOLOGIA DA INFORMAÇÃO</v>
      </c>
      <c r="G417" s="33" t="str">
        <f>IFERROR(VLOOKUP($B417,'Tabelas auxiliares'!$A$66:$C$103,2,FALSE),"")</f>
        <v>TECNOLOGIA DA INFORMAÇÃO E COMUNICAÇÃO</v>
      </c>
      <c r="H417" s="33" t="str">
        <f>IFERROR(VLOOKUP($B417,'Tabelas auxiliares'!$A$66:$C$103,3,FALSE),"")</f>
        <v>TELEFONIA / TI</v>
      </c>
      <c r="I417" t="s">
        <v>2753</v>
      </c>
      <c r="J417" t="s">
        <v>2754</v>
      </c>
      <c r="K417" t="s">
        <v>2755</v>
      </c>
      <c r="L417" t="s">
        <v>2756</v>
      </c>
      <c r="M417" t="s">
        <v>2757</v>
      </c>
      <c r="N417" t="s">
        <v>569</v>
      </c>
      <c r="O417" t="s">
        <v>570</v>
      </c>
      <c r="P417" t="s">
        <v>571</v>
      </c>
      <c r="Q417" t="s">
        <v>549</v>
      </c>
      <c r="R417" t="s">
        <v>545</v>
      </c>
      <c r="S417" t="s">
        <v>550</v>
      </c>
      <c r="T417" t="s">
        <v>150</v>
      </c>
      <c r="U417" t="s">
        <v>572</v>
      </c>
      <c r="V417" t="s">
        <v>2758</v>
      </c>
      <c r="W417" t="s">
        <v>2759</v>
      </c>
      <c r="X417" t="s">
        <v>2760</v>
      </c>
      <c r="Y417" s="33" t="str">
        <f t="shared" si="6"/>
        <v>3</v>
      </c>
      <c r="Z417" s="33" t="str">
        <f>IF(T417="","",IF(AND(T417&lt;&gt;'Tabelas auxiliares'!$B$240,T417&lt;&gt;'Tabelas auxiliares'!$B$241),"FOLHA DE PESSOAL",IF(Y417='Tabelas auxiliares'!$A$241,"CUSTEIO",IF(Y417='Tabelas auxiliares'!$A$240,"INVESTIMENTO","ERRO - VERIFICAR"))))</f>
        <v>CUSTEIO</v>
      </c>
      <c r="AA417" s="26">
        <v>1183.55</v>
      </c>
      <c r="AC417">
        <v>1183.55</v>
      </c>
      <c r="AE417" s="26"/>
    </row>
    <row r="418" spans="1:31" x14ac:dyDescent="0.25">
      <c r="A418" t="s">
        <v>538</v>
      </c>
      <c r="B418" t="s">
        <v>248</v>
      </c>
      <c r="C418" t="s">
        <v>537</v>
      </c>
      <c r="D418" t="s">
        <v>70</v>
      </c>
      <c r="E418" t="s">
        <v>105</v>
      </c>
      <c r="F418" s="33" t="str">
        <f>IFERROR(VLOOKUP(D418,'Tabelas auxiliares'!$A$3:$B$62,2,FALSE),"")</f>
        <v>NTI - NÚCLEO DE TECNOLOGIA DA INFORMAÇÃO</v>
      </c>
      <c r="G418" s="33" t="str">
        <f>IFERROR(VLOOKUP($B418,'Tabelas auxiliares'!$A$66:$C$103,2,FALSE),"")</f>
        <v>TECNOLOGIA DA INFORMAÇÃO E COMUNICAÇÃO</v>
      </c>
      <c r="H418" s="33" t="str">
        <f>IFERROR(VLOOKUP($B418,'Tabelas auxiliares'!$A$66:$C$103,3,FALSE),"")</f>
        <v>TELEFONIA / TI</v>
      </c>
      <c r="I418" t="s">
        <v>2138</v>
      </c>
      <c r="J418" t="s">
        <v>2761</v>
      </c>
      <c r="K418" t="s">
        <v>2762</v>
      </c>
      <c r="L418" t="s">
        <v>2763</v>
      </c>
      <c r="M418" t="s">
        <v>2764</v>
      </c>
      <c r="N418" t="s">
        <v>569</v>
      </c>
      <c r="O418" t="s">
        <v>570</v>
      </c>
      <c r="P418" t="s">
        <v>571</v>
      </c>
      <c r="Q418" t="s">
        <v>549</v>
      </c>
      <c r="R418" t="s">
        <v>545</v>
      </c>
      <c r="S418" t="s">
        <v>550</v>
      </c>
      <c r="T418" t="s">
        <v>150</v>
      </c>
      <c r="U418" t="s">
        <v>572</v>
      </c>
      <c r="V418" t="s">
        <v>2758</v>
      </c>
      <c r="W418" t="s">
        <v>2759</v>
      </c>
      <c r="X418" t="s">
        <v>2765</v>
      </c>
      <c r="Y418" s="33" t="str">
        <f t="shared" si="6"/>
        <v>3</v>
      </c>
      <c r="Z418" s="33" t="str">
        <f>IF(T418="","",IF(AND(T418&lt;&gt;'Tabelas auxiliares'!$B$240,T418&lt;&gt;'Tabelas auxiliares'!$B$241),"FOLHA DE PESSOAL",IF(Y418='Tabelas auxiliares'!$A$241,"CUSTEIO",IF(Y418='Tabelas auxiliares'!$A$240,"INVESTIMENTO","ERRO - VERIFICAR"))))</f>
        <v>CUSTEIO</v>
      </c>
      <c r="AA418" s="26">
        <v>47521.05</v>
      </c>
      <c r="AC418">
        <v>24233.74</v>
      </c>
      <c r="AD418">
        <v>2200.65</v>
      </c>
      <c r="AE418" s="26">
        <v>21086.66</v>
      </c>
    </row>
    <row r="419" spans="1:31" x14ac:dyDescent="0.25">
      <c r="A419" t="s">
        <v>538</v>
      </c>
      <c r="B419" t="s">
        <v>248</v>
      </c>
      <c r="C419" t="s">
        <v>537</v>
      </c>
      <c r="D419" t="s">
        <v>70</v>
      </c>
      <c r="E419" t="s">
        <v>105</v>
      </c>
      <c r="F419" s="33" t="str">
        <f>IFERROR(VLOOKUP(D419,'Tabelas auxiliares'!$A$3:$B$62,2,FALSE),"")</f>
        <v>NTI - NÚCLEO DE TECNOLOGIA DA INFORMAÇÃO</v>
      </c>
      <c r="G419" s="33" t="str">
        <f>IFERROR(VLOOKUP($B419,'Tabelas auxiliares'!$A$66:$C$103,2,FALSE),"")</f>
        <v>TECNOLOGIA DA INFORMAÇÃO E COMUNICAÇÃO</v>
      </c>
      <c r="H419" s="33" t="str">
        <f>IFERROR(VLOOKUP($B419,'Tabelas auxiliares'!$A$66:$C$103,3,FALSE),"")</f>
        <v>TELEFONIA / TI</v>
      </c>
      <c r="I419" t="s">
        <v>2766</v>
      </c>
      <c r="J419" t="s">
        <v>2767</v>
      </c>
      <c r="K419" t="s">
        <v>2768</v>
      </c>
      <c r="L419" t="s">
        <v>2769</v>
      </c>
      <c r="M419" t="s">
        <v>2770</v>
      </c>
      <c r="N419" t="s">
        <v>569</v>
      </c>
      <c r="O419" t="s">
        <v>570</v>
      </c>
      <c r="P419" t="s">
        <v>571</v>
      </c>
      <c r="Q419" t="s">
        <v>549</v>
      </c>
      <c r="R419" t="s">
        <v>545</v>
      </c>
      <c r="S419" t="s">
        <v>550</v>
      </c>
      <c r="T419" t="s">
        <v>150</v>
      </c>
      <c r="U419" t="s">
        <v>572</v>
      </c>
      <c r="V419" t="s">
        <v>2742</v>
      </c>
      <c r="W419" t="s">
        <v>2743</v>
      </c>
      <c r="X419" t="s">
        <v>2771</v>
      </c>
      <c r="Y419" s="33" t="str">
        <f t="shared" si="6"/>
        <v>3</v>
      </c>
      <c r="Z419" s="33" t="str">
        <f>IF(T419="","",IF(AND(T419&lt;&gt;'Tabelas auxiliares'!$B$240,T419&lt;&gt;'Tabelas auxiliares'!$B$241),"FOLHA DE PESSOAL",IF(Y419='Tabelas auxiliares'!$A$241,"CUSTEIO",IF(Y419='Tabelas auxiliares'!$A$240,"INVESTIMENTO","ERRO - VERIFICAR"))))</f>
        <v>CUSTEIO</v>
      </c>
      <c r="AA419" s="26">
        <v>13245.56</v>
      </c>
      <c r="AC419">
        <v>6777.56</v>
      </c>
      <c r="AE419" s="26">
        <v>6468</v>
      </c>
    </row>
    <row r="420" spans="1:31" x14ac:dyDescent="0.25">
      <c r="A420" t="s">
        <v>538</v>
      </c>
      <c r="B420" t="s">
        <v>248</v>
      </c>
      <c r="C420" t="s">
        <v>537</v>
      </c>
      <c r="D420" t="s">
        <v>70</v>
      </c>
      <c r="E420" t="s">
        <v>105</v>
      </c>
      <c r="F420" s="33" t="str">
        <f>IFERROR(VLOOKUP(D420,'Tabelas auxiliares'!$A$3:$B$62,2,FALSE),"")</f>
        <v>NTI - NÚCLEO DE TECNOLOGIA DA INFORMAÇÃO</v>
      </c>
      <c r="G420" s="33" t="str">
        <f>IFERROR(VLOOKUP($B420,'Tabelas auxiliares'!$A$66:$C$103,2,FALSE),"")</f>
        <v>TECNOLOGIA DA INFORMAÇÃO E COMUNICAÇÃO</v>
      </c>
      <c r="H420" s="33" t="str">
        <f>IFERROR(VLOOKUP($B420,'Tabelas auxiliares'!$A$66:$C$103,3,FALSE),"")</f>
        <v>TELEFONIA / TI</v>
      </c>
      <c r="I420" t="s">
        <v>2772</v>
      </c>
      <c r="J420" t="s">
        <v>962</v>
      </c>
      <c r="K420" t="s">
        <v>2773</v>
      </c>
      <c r="L420" t="s">
        <v>964</v>
      </c>
      <c r="M420" t="s">
        <v>965</v>
      </c>
      <c r="N420" t="s">
        <v>569</v>
      </c>
      <c r="O420" t="s">
        <v>570</v>
      </c>
      <c r="P420" t="s">
        <v>571</v>
      </c>
      <c r="Q420" t="s">
        <v>549</v>
      </c>
      <c r="R420" t="s">
        <v>545</v>
      </c>
      <c r="S420" t="s">
        <v>550</v>
      </c>
      <c r="T420" t="s">
        <v>150</v>
      </c>
      <c r="U420" t="s">
        <v>572</v>
      </c>
      <c r="V420" t="s">
        <v>966</v>
      </c>
      <c r="W420" t="s">
        <v>967</v>
      </c>
      <c r="X420" t="s">
        <v>2774</v>
      </c>
      <c r="Y420" s="33" t="str">
        <f t="shared" si="6"/>
        <v>3</v>
      </c>
      <c r="Z420" s="33" t="str">
        <f>IF(T420="","",IF(AND(T420&lt;&gt;'Tabelas auxiliares'!$B$240,T420&lt;&gt;'Tabelas auxiliares'!$B$241),"FOLHA DE PESSOAL",IF(Y420='Tabelas auxiliares'!$A$241,"CUSTEIO",IF(Y420='Tabelas auxiliares'!$A$240,"INVESTIMENTO","ERRO - VERIFICAR"))))</f>
        <v>CUSTEIO</v>
      </c>
      <c r="AA420" s="26">
        <v>3835.05</v>
      </c>
      <c r="AC420">
        <v>829.91</v>
      </c>
      <c r="AD420">
        <v>287.10000000000002</v>
      </c>
      <c r="AE420" s="26">
        <v>2718.04</v>
      </c>
    </row>
    <row r="421" spans="1:31" x14ac:dyDescent="0.25">
      <c r="A421" t="s">
        <v>538</v>
      </c>
      <c r="B421" t="s">
        <v>248</v>
      </c>
      <c r="C421" t="s">
        <v>537</v>
      </c>
      <c r="D421" t="s">
        <v>70</v>
      </c>
      <c r="E421" t="s">
        <v>105</v>
      </c>
      <c r="F421" s="33" t="str">
        <f>IFERROR(VLOOKUP(D421,'Tabelas auxiliares'!$A$3:$B$62,2,FALSE),"")</f>
        <v>NTI - NÚCLEO DE TECNOLOGIA DA INFORMAÇÃO</v>
      </c>
      <c r="G421" s="33" t="str">
        <f>IFERROR(VLOOKUP($B421,'Tabelas auxiliares'!$A$66:$C$103,2,FALSE),"")</f>
        <v>TECNOLOGIA DA INFORMAÇÃO E COMUNICAÇÃO</v>
      </c>
      <c r="H421" s="33" t="str">
        <f>IFERROR(VLOOKUP($B421,'Tabelas auxiliares'!$A$66:$C$103,3,FALSE),"")</f>
        <v>TELEFONIA / TI</v>
      </c>
      <c r="I421" t="s">
        <v>2772</v>
      </c>
      <c r="J421" t="s">
        <v>962</v>
      </c>
      <c r="K421" t="s">
        <v>2775</v>
      </c>
      <c r="L421" t="s">
        <v>964</v>
      </c>
      <c r="M421" t="s">
        <v>965</v>
      </c>
      <c r="N421" t="s">
        <v>569</v>
      </c>
      <c r="O421" t="s">
        <v>570</v>
      </c>
      <c r="P421" t="s">
        <v>571</v>
      </c>
      <c r="Q421" t="s">
        <v>549</v>
      </c>
      <c r="R421" t="s">
        <v>545</v>
      </c>
      <c r="S421" t="s">
        <v>550</v>
      </c>
      <c r="T421" t="s">
        <v>150</v>
      </c>
      <c r="U421" t="s">
        <v>572</v>
      </c>
      <c r="V421" t="s">
        <v>971</v>
      </c>
      <c r="W421" t="s">
        <v>972</v>
      </c>
      <c r="X421" t="s">
        <v>2776</v>
      </c>
      <c r="Y421" s="33" t="str">
        <f t="shared" si="6"/>
        <v>3</v>
      </c>
      <c r="Z421" s="33" t="str">
        <f>IF(T421="","",IF(AND(T421&lt;&gt;'Tabelas auxiliares'!$B$240,T421&lt;&gt;'Tabelas auxiliares'!$B$241),"FOLHA DE PESSOAL",IF(Y421='Tabelas auxiliares'!$A$241,"CUSTEIO",IF(Y421='Tabelas auxiliares'!$A$240,"INVESTIMENTO","ERRO - VERIFICAR"))))</f>
        <v>CUSTEIO</v>
      </c>
      <c r="AA421" s="26">
        <v>95.46</v>
      </c>
      <c r="AC421">
        <v>62.46</v>
      </c>
      <c r="AE421" s="26">
        <v>33</v>
      </c>
    </row>
    <row r="422" spans="1:31" x14ac:dyDescent="0.25">
      <c r="A422" t="s">
        <v>538</v>
      </c>
      <c r="B422" t="s">
        <v>248</v>
      </c>
      <c r="C422" t="s">
        <v>537</v>
      </c>
      <c r="D422" t="s">
        <v>70</v>
      </c>
      <c r="E422" t="s">
        <v>105</v>
      </c>
      <c r="F422" s="33" t="str">
        <f>IFERROR(VLOOKUP(D422,'Tabelas auxiliares'!$A$3:$B$62,2,FALSE),"")</f>
        <v>NTI - NÚCLEO DE TECNOLOGIA DA INFORMAÇÃO</v>
      </c>
      <c r="G422" s="33" t="str">
        <f>IFERROR(VLOOKUP($B422,'Tabelas auxiliares'!$A$66:$C$103,2,FALSE),"")</f>
        <v>TECNOLOGIA DA INFORMAÇÃO E COMUNICAÇÃO</v>
      </c>
      <c r="H422" s="33" t="str">
        <f>IFERROR(VLOOKUP($B422,'Tabelas auxiliares'!$A$66:$C$103,3,FALSE),"")</f>
        <v>TELEFONIA / TI</v>
      </c>
      <c r="I422" t="s">
        <v>2777</v>
      </c>
      <c r="J422" t="s">
        <v>2778</v>
      </c>
      <c r="K422" t="s">
        <v>2779</v>
      </c>
      <c r="L422" t="s">
        <v>2780</v>
      </c>
      <c r="M422" t="s">
        <v>2781</v>
      </c>
      <c r="N422" t="s">
        <v>569</v>
      </c>
      <c r="O422" t="s">
        <v>570</v>
      </c>
      <c r="P422" t="s">
        <v>571</v>
      </c>
      <c r="Q422" t="s">
        <v>549</v>
      </c>
      <c r="R422" t="s">
        <v>545</v>
      </c>
      <c r="S422" t="s">
        <v>550</v>
      </c>
      <c r="T422" t="s">
        <v>150</v>
      </c>
      <c r="U422" t="s">
        <v>572</v>
      </c>
      <c r="V422" t="s">
        <v>2742</v>
      </c>
      <c r="W422" t="s">
        <v>2743</v>
      </c>
      <c r="X422" t="s">
        <v>2782</v>
      </c>
      <c r="Y422" s="33" t="str">
        <f t="shared" si="6"/>
        <v>3</v>
      </c>
      <c r="Z422" s="33" t="str">
        <f>IF(T422="","",IF(AND(T422&lt;&gt;'Tabelas auxiliares'!$B$240,T422&lt;&gt;'Tabelas auxiliares'!$B$241),"FOLHA DE PESSOAL",IF(Y422='Tabelas auxiliares'!$A$241,"CUSTEIO",IF(Y422='Tabelas auxiliares'!$A$240,"INVESTIMENTO","ERRO - VERIFICAR"))))</f>
        <v>CUSTEIO</v>
      </c>
      <c r="AA422" s="26">
        <v>2110.3000000000002</v>
      </c>
      <c r="AC422">
        <v>1143.45</v>
      </c>
      <c r="AD422">
        <v>92.1</v>
      </c>
      <c r="AE422" s="26">
        <v>874.75</v>
      </c>
    </row>
    <row r="423" spans="1:31" x14ac:dyDescent="0.25">
      <c r="A423" t="s">
        <v>538</v>
      </c>
      <c r="B423" t="s">
        <v>248</v>
      </c>
      <c r="C423" t="s">
        <v>537</v>
      </c>
      <c r="D423" t="s">
        <v>70</v>
      </c>
      <c r="E423" t="s">
        <v>105</v>
      </c>
      <c r="F423" s="33" t="str">
        <f>IFERROR(VLOOKUP(D423,'Tabelas auxiliares'!$A$3:$B$62,2,FALSE),"")</f>
        <v>NTI - NÚCLEO DE TECNOLOGIA DA INFORMAÇÃO</v>
      </c>
      <c r="G423" s="33" t="str">
        <f>IFERROR(VLOOKUP($B423,'Tabelas auxiliares'!$A$66:$C$103,2,FALSE),"")</f>
        <v>TECNOLOGIA DA INFORMAÇÃO E COMUNICAÇÃO</v>
      </c>
      <c r="H423" s="33" t="str">
        <f>IFERROR(VLOOKUP($B423,'Tabelas auxiliares'!$A$66:$C$103,3,FALSE),"")</f>
        <v>TELEFONIA / TI</v>
      </c>
      <c r="I423" t="s">
        <v>2721</v>
      </c>
      <c r="J423" t="s">
        <v>2783</v>
      </c>
      <c r="K423" t="s">
        <v>2784</v>
      </c>
      <c r="L423" t="s">
        <v>2785</v>
      </c>
      <c r="M423" t="s">
        <v>2786</v>
      </c>
      <c r="N423" t="s">
        <v>569</v>
      </c>
      <c r="O423" t="s">
        <v>570</v>
      </c>
      <c r="P423" t="s">
        <v>571</v>
      </c>
      <c r="Q423" t="s">
        <v>549</v>
      </c>
      <c r="R423" t="s">
        <v>545</v>
      </c>
      <c r="S423" t="s">
        <v>550</v>
      </c>
      <c r="T423" t="s">
        <v>150</v>
      </c>
      <c r="U423" t="s">
        <v>572</v>
      </c>
      <c r="V423" t="s">
        <v>966</v>
      </c>
      <c r="W423" t="s">
        <v>967</v>
      </c>
      <c r="X423" t="s">
        <v>2787</v>
      </c>
      <c r="Y423" s="33" t="str">
        <f t="shared" si="6"/>
        <v>3</v>
      </c>
      <c r="Z423" s="33" t="str">
        <f>IF(T423="","",IF(AND(T423&lt;&gt;'Tabelas auxiliares'!$B$240,T423&lt;&gt;'Tabelas auxiliares'!$B$241),"FOLHA DE PESSOAL",IF(Y423='Tabelas auxiliares'!$A$241,"CUSTEIO",IF(Y423='Tabelas auxiliares'!$A$240,"INVESTIMENTO","ERRO - VERIFICAR"))))</f>
        <v>CUSTEIO</v>
      </c>
      <c r="AA423" s="26">
        <v>9244.44</v>
      </c>
      <c r="AC423" s="26">
        <v>9244.44</v>
      </c>
    </row>
    <row r="424" spans="1:31" x14ac:dyDescent="0.25">
      <c r="A424" t="s">
        <v>538</v>
      </c>
      <c r="B424" t="s">
        <v>248</v>
      </c>
      <c r="C424" t="s">
        <v>537</v>
      </c>
      <c r="D424" t="s">
        <v>70</v>
      </c>
      <c r="E424" t="s">
        <v>105</v>
      </c>
      <c r="F424" s="33" t="str">
        <f>IFERROR(VLOOKUP(D424,'Tabelas auxiliares'!$A$3:$B$62,2,FALSE),"")</f>
        <v>NTI - NÚCLEO DE TECNOLOGIA DA INFORMAÇÃO</v>
      </c>
      <c r="G424" s="33" t="str">
        <f>IFERROR(VLOOKUP($B424,'Tabelas auxiliares'!$A$66:$C$103,2,FALSE),"")</f>
        <v>TECNOLOGIA DA INFORMAÇÃO E COMUNICAÇÃO</v>
      </c>
      <c r="H424" s="33" t="str">
        <f>IFERROR(VLOOKUP($B424,'Tabelas auxiliares'!$A$66:$C$103,3,FALSE),"")</f>
        <v>TELEFONIA / TI</v>
      </c>
      <c r="I424" t="s">
        <v>2788</v>
      </c>
      <c r="J424" t="s">
        <v>2789</v>
      </c>
      <c r="K424" t="s">
        <v>2790</v>
      </c>
      <c r="L424" t="s">
        <v>2791</v>
      </c>
      <c r="M424" t="s">
        <v>2792</v>
      </c>
      <c r="N424" t="s">
        <v>1308</v>
      </c>
      <c r="O424" t="s">
        <v>570</v>
      </c>
      <c r="P424" t="s">
        <v>1309</v>
      </c>
      <c r="Q424" t="s">
        <v>549</v>
      </c>
      <c r="R424" t="s">
        <v>545</v>
      </c>
      <c r="S424" t="s">
        <v>550</v>
      </c>
      <c r="T424" t="s">
        <v>150</v>
      </c>
      <c r="U424" t="s">
        <v>1310</v>
      </c>
      <c r="V424" t="s">
        <v>2793</v>
      </c>
      <c r="W424" t="s">
        <v>2794</v>
      </c>
      <c r="X424" t="s">
        <v>2795</v>
      </c>
      <c r="Y424" s="33" t="str">
        <f t="shared" si="6"/>
        <v>4</v>
      </c>
      <c r="Z424" s="33" t="str">
        <f>IF(T424="","",IF(AND(T424&lt;&gt;'Tabelas auxiliares'!$B$240,T424&lt;&gt;'Tabelas auxiliares'!$B$241),"FOLHA DE PESSOAL",IF(Y424='Tabelas auxiliares'!$A$241,"CUSTEIO",IF(Y424='Tabelas auxiliares'!$A$240,"INVESTIMENTO","ERRO - VERIFICAR"))))</f>
        <v>INVESTIMENTO</v>
      </c>
      <c r="AA424" s="26">
        <v>6490</v>
      </c>
      <c r="AC424" s="26"/>
      <c r="AE424">
        <v>6490</v>
      </c>
    </row>
    <row r="425" spans="1:31" x14ac:dyDescent="0.25">
      <c r="A425" t="s">
        <v>538</v>
      </c>
      <c r="B425" t="s">
        <v>248</v>
      </c>
      <c r="C425" t="s">
        <v>537</v>
      </c>
      <c r="D425" t="s">
        <v>70</v>
      </c>
      <c r="E425" t="s">
        <v>105</v>
      </c>
      <c r="F425" s="33" t="str">
        <f>IFERROR(VLOOKUP(D425,'Tabelas auxiliares'!$A$3:$B$62,2,FALSE),"")</f>
        <v>NTI - NÚCLEO DE TECNOLOGIA DA INFORMAÇÃO</v>
      </c>
      <c r="G425" s="33" t="str">
        <f>IFERROR(VLOOKUP($B425,'Tabelas auxiliares'!$A$66:$C$103,2,FALSE),"")</f>
        <v>TECNOLOGIA DA INFORMAÇÃO E COMUNICAÇÃO</v>
      </c>
      <c r="H425" s="33" t="str">
        <f>IFERROR(VLOOKUP($B425,'Tabelas auxiliares'!$A$66:$C$103,3,FALSE),"")</f>
        <v>TELEFONIA / TI</v>
      </c>
      <c r="I425" t="s">
        <v>1757</v>
      </c>
      <c r="J425" t="s">
        <v>2737</v>
      </c>
      <c r="K425" t="s">
        <v>2796</v>
      </c>
      <c r="L425" t="s">
        <v>2739</v>
      </c>
      <c r="M425" t="s">
        <v>2797</v>
      </c>
      <c r="N425" t="s">
        <v>569</v>
      </c>
      <c r="O425" t="s">
        <v>570</v>
      </c>
      <c r="P425" t="s">
        <v>571</v>
      </c>
      <c r="Q425" t="s">
        <v>549</v>
      </c>
      <c r="R425" t="s">
        <v>545</v>
      </c>
      <c r="S425" t="s">
        <v>550</v>
      </c>
      <c r="T425" t="s">
        <v>150</v>
      </c>
      <c r="U425" t="s">
        <v>572</v>
      </c>
      <c r="V425" t="s">
        <v>2742</v>
      </c>
      <c r="W425" t="s">
        <v>2743</v>
      </c>
      <c r="X425" t="s">
        <v>2798</v>
      </c>
      <c r="Y425" s="33" t="str">
        <f t="shared" si="6"/>
        <v>3</v>
      </c>
      <c r="Z425" s="33" t="str">
        <f>IF(T425="","",IF(AND(T425&lt;&gt;'Tabelas auxiliares'!$B$240,T425&lt;&gt;'Tabelas auxiliares'!$B$241),"FOLHA DE PESSOAL",IF(Y425='Tabelas auxiliares'!$A$241,"CUSTEIO",IF(Y425='Tabelas auxiliares'!$A$240,"INVESTIMENTO","ERRO - VERIFICAR"))))</f>
        <v>CUSTEIO</v>
      </c>
      <c r="AA425" s="26">
        <v>3172.47</v>
      </c>
      <c r="AC425" s="26">
        <v>1917.98</v>
      </c>
      <c r="AD425">
        <v>118.55</v>
      </c>
      <c r="AE425">
        <v>1135.94</v>
      </c>
    </row>
    <row r="426" spans="1:31" x14ac:dyDescent="0.25">
      <c r="A426" t="s">
        <v>538</v>
      </c>
      <c r="B426" t="s">
        <v>248</v>
      </c>
      <c r="C426" t="s">
        <v>537</v>
      </c>
      <c r="D426" t="s">
        <v>70</v>
      </c>
      <c r="E426" t="s">
        <v>105</v>
      </c>
      <c r="F426" s="33" t="str">
        <f>IFERROR(VLOOKUP(D426,'Tabelas auxiliares'!$A$3:$B$62,2,FALSE),"")</f>
        <v>NTI - NÚCLEO DE TECNOLOGIA DA INFORMAÇÃO</v>
      </c>
      <c r="G426" s="33" t="str">
        <f>IFERROR(VLOOKUP($B426,'Tabelas auxiliares'!$A$66:$C$103,2,FALSE),"")</f>
        <v>TECNOLOGIA DA INFORMAÇÃO E COMUNICAÇÃO</v>
      </c>
      <c r="H426" s="33" t="str">
        <f>IFERROR(VLOOKUP($B426,'Tabelas auxiliares'!$A$66:$C$103,3,FALSE),"")</f>
        <v>TELEFONIA / TI</v>
      </c>
      <c r="I426" t="s">
        <v>1527</v>
      </c>
      <c r="J426" t="s">
        <v>2745</v>
      </c>
      <c r="K426" t="s">
        <v>2799</v>
      </c>
      <c r="L426" t="s">
        <v>2747</v>
      </c>
      <c r="M426" t="s">
        <v>2748</v>
      </c>
      <c r="N426" t="s">
        <v>569</v>
      </c>
      <c r="O426" t="s">
        <v>570</v>
      </c>
      <c r="P426" t="s">
        <v>571</v>
      </c>
      <c r="Q426" t="s">
        <v>549</v>
      </c>
      <c r="R426" t="s">
        <v>545</v>
      </c>
      <c r="S426" t="s">
        <v>550</v>
      </c>
      <c r="T426" t="s">
        <v>150</v>
      </c>
      <c r="U426" t="s">
        <v>572</v>
      </c>
      <c r="V426" t="s">
        <v>2750</v>
      </c>
      <c r="W426" t="s">
        <v>2751</v>
      </c>
      <c r="X426" t="s">
        <v>2800</v>
      </c>
      <c r="Y426" s="33" t="str">
        <f t="shared" si="6"/>
        <v>3</v>
      </c>
      <c r="Z426" s="33" t="str">
        <f>IF(T426="","",IF(AND(T426&lt;&gt;'Tabelas auxiliares'!$B$240,T426&lt;&gt;'Tabelas auxiliares'!$B$241),"FOLHA DE PESSOAL",IF(Y426='Tabelas auxiliares'!$A$241,"CUSTEIO",IF(Y426='Tabelas auxiliares'!$A$240,"INVESTIMENTO","ERRO - VERIFICAR"))))</f>
        <v>CUSTEIO</v>
      </c>
      <c r="AA426" s="26">
        <v>16854.310000000001</v>
      </c>
      <c r="AC426" s="26">
        <v>16854.310000000001</v>
      </c>
      <c r="AE426" s="26"/>
    </row>
    <row r="427" spans="1:31" x14ac:dyDescent="0.25">
      <c r="A427" t="s">
        <v>538</v>
      </c>
      <c r="B427" t="s">
        <v>248</v>
      </c>
      <c r="C427" t="s">
        <v>537</v>
      </c>
      <c r="D427" t="s">
        <v>70</v>
      </c>
      <c r="E427" t="s">
        <v>105</v>
      </c>
      <c r="F427" s="33" t="str">
        <f>IFERROR(VLOOKUP(D427,'Tabelas auxiliares'!$A$3:$B$62,2,FALSE),"")</f>
        <v>NTI - NÚCLEO DE TECNOLOGIA DA INFORMAÇÃO</v>
      </c>
      <c r="G427" s="33" t="str">
        <f>IFERROR(VLOOKUP($B427,'Tabelas auxiliares'!$A$66:$C$103,2,FALSE),"")</f>
        <v>TECNOLOGIA DA INFORMAÇÃO E COMUNICAÇÃO</v>
      </c>
      <c r="H427" s="33" t="str">
        <f>IFERROR(VLOOKUP($B427,'Tabelas auxiliares'!$A$66:$C$103,3,FALSE),"")</f>
        <v>TELEFONIA / TI</v>
      </c>
      <c r="I427" t="s">
        <v>2409</v>
      </c>
      <c r="J427" t="s">
        <v>2754</v>
      </c>
      <c r="K427" t="s">
        <v>2801</v>
      </c>
      <c r="L427" t="s">
        <v>2756</v>
      </c>
      <c r="M427" t="s">
        <v>2757</v>
      </c>
      <c r="N427" t="s">
        <v>569</v>
      </c>
      <c r="O427" t="s">
        <v>570</v>
      </c>
      <c r="P427" t="s">
        <v>571</v>
      </c>
      <c r="Q427" t="s">
        <v>549</v>
      </c>
      <c r="R427" t="s">
        <v>545</v>
      </c>
      <c r="S427" t="s">
        <v>550</v>
      </c>
      <c r="T427" t="s">
        <v>150</v>
      </c>
      <c r="U427" t="s">
        <v>572</v>
      </c>
      <c r="V427" t="s">
        <v>2758</v>
      </c>
      <c r="W427" t="s">
        <v>2759</v>
      </c>
      <c r="X427" t="s">
        <v>2802</v>
      </c>
      <c r="Y427" s="33" t="str">
        <f t="shared" si="6"/>
        <v>3</v>
      </c>
      <c r="Z427" s="33" t="str">
        <f>IF(T427="","",IF(AND(T427&lt;&gt;'Tabelas auxiliares'!$B$240,T427&lt;&gt;'Tabelas auxiliares'!$B$241),"FOLHA DE PESSOAL",IF(Y427='Tabelas auxiliares'!$A$241,"CUSTEIO",IF(Y427='Tabelas auxiliares'!$A$240,"INVESTIMENTO","ERRO - VERIFICAR"))))</f>
        <v>CUSTEIO</v>
      </c>
      <c r="AA427" s="26">
        <v>27742.799999999999</v>
      </c>
      <c r="AC427">
        <v>27742.799999999999</v>
      </c>
      <c r="AE427" s="26"/>
    </row>
    <row r="428" spans="1:31" x14ac:dyDescent="0.25">
      <c r="A428" t="s">
        <v>538</v>
      </c>
      <c r="B428" t="s">
        <v>248</v>
      </c>
      <c r="C428" t="s">
        <v>537</v>
      </c>
      <c r="D428" t="s">
        <v>70</v>
      </c>
      <c r="E428" t="s">
        <v>105</v>
      </c>
      <c r="F428" s="33" t="str">
        <f>IFERROR(VLOOKUP(D428,'Tabelas auxiliares'!$A$3:$B$62,2,FALSE),"")</f>
        <v>NTI - NÚCLEO DE TECNOLOGIA DA INFORMAÇÃO</v>
      </c>
      <c r="G428" s="33" t="str">
        <f>IFERROR(VLOOKUP($B428,'Tabelas auxiliares'!$A$66:$C$103,2,FALSE),"")</f>
        <v>TECNOLOGIA DA INFORMAÇÃO E COMUNICAÇÃO</v>
      </c>
      <c r="H428" s="33" t="str">
        <f>IFERROR(VLOOKUP($B428,'Tabelas auxiliares'!$A$66:$C$103,3,FALSE),"")</f>
        <v>TELEFONIA / TI</v>
      </c>
      <c r="I428" t="s">
        <v>2803</v>
      </c>
      <c r="J428" t="s">
        <v>2804</v>
      </c>
      <c r="K428" t="s">
        <v>2805</v>
      </c>
      <c r="L428" t="s">
        <v>2806</v>
      </c>
      <c r="M428" t="s">
        <v>2807</v>
      </c>
      <c r="N428" t="s">
        <v>1060</v>
      </c>
      <c r="O428" t="s">
        <v>570</v>
      </c>
      <c r="P428" t="s">
        <v>1061</v>
      </c>
      <c r="Q428" t="s">
        <v>549</v>
      </c>
      <c r="R428" t="s">
        <v>545</v>
      </c>
      <c r="S428" t="s">
        <v>550</v>
      </c>
      <c r="T428" t="s">
        <v>150</v>
      </c>
      <c r="U428" t="s">
        <v>1062</v>
      </c>
      <c r="V428" t="s">
        <v>2808</v>
      </c>
      <c r="W428" t="s">
        <v>2809</v>
      </c>
      <c r="X428" t="s">
        <v>2810</v>
      </c>
      <c r="Y428" s="33" t="str">
        <f t="shared" si="6"/>
        <v>4</v>
      </c>
      <c r="Z428" s="33" t="str">
        <f>IF(T428="","",IF(AND(T428&lt;&gt;'Tabelas auxiliares'!$B$240,T428&lt;&gt;'Tabelas auxiliares'!$B$241),"FOLHA DE PESSOAL",IF(Y428='Tabelas auxiliares'!$A$241,"CUSTEIO",IF(Y428='Tabelas auxiliares'!$A$240,"INVESTIMENTO","ERRO - VERIFICAR"))))</f>
        <v>INVESTIMENTO</v>
      </c>
      <c r="AA428" s="26">
        <v>94500</v>
      </c>
      <c r="AC428" s="26">
        <v>94500</v>
      </c>
    </row>
    <row r="429" spans="1:31" x14ac:dyDescent="0.25">
      <c r="A429" t="s">
        <v>538</v>
      </c>
      <c r="B429" t="s">
        <v>248</v>
      </c>
      <c r="C429" t="s">
        <v>537</v>
      </c>
      <c r="D429" t="s">
        <v>70</v>
      </c>
      <c r="E429" t="s">
        <v>105</v>
      </c>
      <c r="F429" s="33" t="str">
        <f>IFERROR(VLOOKUP(D429,'Tabelas auxiliares'!$A$3:$B$62,2,FALSE),"")</f>
        <v>NTI - NÚCLEO DE TECNOLOGIA DA INFORMAÇÃO</v>
      </c>
      <c r="G429" s="33" t="str">
        <f>IFERROR(VLOOKUP($B429,'Tabelas auxiliares'!$A$66:$C$103,2,FALSE),"")</f>
        <v>TECNOLOGIA DA INFORMAÇÃO E COMUNICAÇÃO</v>
      </c>
      <c r="H429" s="33" t="str">
        <f>IFERROR(VLOOKUP($B429,'Tabelas auxiliares'!$A$66:$C$103,3,FALSE),"")</f>
        <v>TELEFONIA / TI</v>
      </c>
      <c r="I429" t="s">
        <v>1069</v>
      </c>
      <c r="J429" t="s">
        <v>2811</v>
      </c>
      <c r="K429" t="s">
        <v>2812</v>
      </c>
      <c r="L429" t="s">
        <v>2813</v>
      </c>
      <c r="M429" t="s">
        <v>2814</v>
      </c>
      <c r="N429" t="s">
        <v>1308</v>
      </c>
      <c r="O429" t="s">
        <v>570</v>
      </c>
      <c r="P429" t="s">
        <v>1309</v>
      </c>
      <c r="Q429" t="s">
        <v>549</v>
      </c>
      <c r="R429" t="s">
        <v>545</v>
      </c>
      <c r="S429" t="s">
        <v>581</v>
      </c>
      <c r="T429" t="s">
        <v>150</v>
      </c>
      <c r="U429" t="s">
        <v>1310</v>
      </c>
      <c r="V429" t="s">
        <v>2808</v>
      </c>
      <c r="W429" t="s">
        <v>2809</v>
      </c>
      <c r="X429" t="s">
        <v>2815</v>
      </c>
      <c r="Y429" s="33" t="str">
        <f t="shared" si="6"/>
        <v>4</v>
      </c>
      <c r="Z429" s="33" t="str">
        <f>IF(T429="","",IF(AND(T429&lt;&gt;'Tabelas auxiliares'!$B$240,T429&lt;&gt;'Tabelas auxiliares'!$B$241),"FOLHA DE PESSOAL",IF(Y429='Tabelas auxiliares'!$A$241,"CUSTEIO",IF(Y429='Tabelas auxiliares'!$A$240,"INVESTIMENTO","ERRO - VERIFICAR"))))</f>
        <v>INVESTIMENTO</v>
      </c>
      <c r="AA429" s="26">
        <v>307179.09999999998</v>
      </c>
      <c r="AC429" s="26">
        <v>307179.09999999998</v>
      </c>
      <c r="AE429" s="26"/>
    </row>
    <row r="430" spans="1:31" x14ac:dyDescent="0.25">
      <c r="A430" t="s">
        <v>538</v>
      </c>
      <c r="B430" t="s">
        <v>248</v>
      </c>
      <c r="C430" t="s">
        <v>537</v>
      </c>
      <c r="D430" t="s">
        <v>70</v>
      </c>
      <c r="E430" t="s">
        <v>105</v>
      </c>
      <c r="F430" s="33" t="str">
        <f>IFERROR(VLOOKUP(D430,'Tabelas auxiliares'!$A$3:$B$62,2,FALSE),"")</f>
        <v>NTI - NÚCLEO DE TECNOLOGIA DA INFORMAÇÃO</v>
      </c>
      <c r="G430" s="33" t="str">
        <f>IFERROR(VLOOKUP($B430,'Tabelas auxiliares'!$A$66:$C$103,2,FALSE),"")</f>
        <v>TECNOLOGIA DA INFORMAÇÃO E COMUNICAÇÃO</v>
      </c>
      <c r="H430" s="33" t="str">
        <f>IFERROR(VLOOKUP($B430,'Tabelas auxiliares'!$A$66:$C$103,3,FALSE),"")</f>
        <v>TELEFONIA / TI</v>
      </c>
      <c r="I430" t="s">
        <v>1055</v>
      </c>
      <c r="J430" t="s">
        <v>2804</v>
      </c>
      <c r="K430" t="s">
        <v>2816</v>
      </c>
      <c r="L430" t="s">
        <v>2806</v>
      </c>
      <c r="M430" t="s">
        <v>2807</v>
      </c>
      <c r="N430" t="s">
        <v>1060</v>
      </c>
      <c r="O430" t="s">
        <v>570</v>
      </c>
      <c r="P430" t="s">
        <v>1061</v>
      </c>
      <c r="Q430" t="s">
        <v>549</v>
      </c>
      <c r="R430" t="s">
        <v>545</v>
      </c>
      <c r="S430" t="s">
        <v>550</v>
      </c>
      <c r="T430" t="s">
        <v>150</v>
      </c>
      <c r="U430" t="s">
        <v>1062</v>
      </c>
      <c r="V430" t="s">
        <v>2808</v>
      </c>
      <c r="W430" t="s">
        <v>2809</v>
      </c>
      <c r="X430" t="s">
        <v>2817</v>
      </c>
      <c r="Y430" s="33" t="str">
        <f t="shared" si="6"/>
        <v>4</v>
      </c>
      <c r="Z430" s="33" t="str">
        <f>IF(T430="","",IF(AND(T430&lt;&gt;'Tabelas auxiliares'!$B$240,T430&lt;&gt;'Tabelas auxiliares'!$B$241),"FOLHA DE PESSOAL",IF(Y430='Tabelas auxiliares'!$A$241,"CUSTEIO",IF(Y430='Tabelas auxiliares'!$A$240,"INVESTIMENTO","ERRO - VERIFICAR"))))</f>
        <v>INVESTIMENTO</v>
      </c>
      <c r="AA430" s="26">
        <v>250000</v>
      </c>
      <c r="AC430">
        <v>250000</v>
      </c>
      <c r="AE430" s="26"/>
    </row>
    <row r="431" spans="1:31" x14ac:dyDescent="0.25">
      <c r="A431" t="s">
        <v>538</v>
      </c>
      <c r="B431" t="s">
        <v>248</v>
      </c>
      <c r="C431" t="s">
        <v>537</v>
      </c>
      <c r="D431" t="s">
        <v>70</v>
      </c>
      <c r="E431" t="s">
        <v>105</v>
      </c>
      <c r="F431" s="33" t="str">
        <f>IFERROR(VLOOKUP(D431,'Tabelas auxiliares'!$A$3:$B$62,2,FALSE),"")</f>
        <v>NTI - NÚCLEO DE TECNOLOGIA DA INFORMAÇÃO</v>
      </c>
      <c r="G431" s="33" t="str">
        <f>IFERROR(VLOOKUP($B431,'Tabelas auxiliares'!$A$66:$C$103,2,FALSE),"")</f>
        <v>TECNOLOGIA DA INFORMAÇÃO E COMUNICAÇÃO</v>
      </c>
      <c r="H431" s="33" t="str">
        <f>IFERROR(VLOOKUP($B431,'Tabelas auxiliares'!$A$66:$C$103,3,FALSE),"")</f>
        <v>TELEFONIA / TI</v>
      </c>
      <c r="I431" t="s">
        <v>1181</v>
      </c>
      <c r="J431" t="s">
        <v>2754</v>
      </c>
      <c r="K431" t="s">
        <v>2818</v>
      </c>
      <c r="L431" t="s">
        <v>2756</v>
      </c>
      <c r="M431" t="s">
        <v>2757</v>
      </c>
      <c r="N431" t="s">
        <v>569</v>
      </c>
      <c r="O431" t="s">
        <v>570</v>
      </c>
      <c r="P431" t="s">
        <v>571</v>
      </c>
      <c r="Q431" t="s">
        <v>549</v>
      </c>
      <c r="R431" t="s">
        <v>545</v>
      </c>
      <c r="S431" t="s">
        <v>581</v>
      </c>
      <c r="T431" t="s">
        <v>150</v>
      </c>
      <c r="U431" t="s">
        <v>572</v>
      </c>
      <c r="V431" t="s">
        <v>2758</v>
      </c>
      <c r="W431" t="s">
        <v>2759</v>
      </c>
      <c r="X431" t="s">
        <v>2819</v>
      </c>
      <c r="Y431" s="33" t="str">
        <f t="shared" si="6"/>
        <v>3</v>
      </c>
      <c r="Z431" s="33" t="str">
        <f>IF(T431="","",IF(AND(T431&lt;&gt;'Tabelas auxiliares'!$B$240,T431&lt;&gt;'Tabelas auxiliares'!$B$241),"FOLHA DE PESSOAL",IF(Y431='Tabelas auxiliares'!$A$241,"CUSTEIO",IF(Y431='Tabelas auxiliares'!$A$240,"INVESTIMENTO","ERRO - VERIFICAR"))))</f>
        <v>CUSTEIO</v>
      </c>
      <c r="AA431" s="26">
        <v>1758.36</v>
      </c>
      <c r="AC431">
        <v>1758.36</v>
      </c>
      <c r="AE431" s="26"/>
    </row>
    <row r="432" spans="1:31" x14ac:dyDescent="0.25">
      <c r="A432" t="s">
        <v>538</v>
      </c>
      <c r="B432" t="s">
        <v>248</v>
      </c>
      <c r="C432" t="s">
        <v>537</v>
      </c>
      <c r="D432" t="s">
        <v>137</v>
      </c>
      <c r="E432" t="s">
        <v>105</v>
      </c>
      <c r="F432" s="33" t="str">
        <f>IFERROR(VLOOKUP(D432,'Tabelas auxiliares'!$A$3:$B$62,2,FALSE),"")</f>
        <v>NTI - EQUIPAMENTO DE INFORMÁTICA * D.U.C</v>
      </c>
      <c r="G432" s="33" t="str">
        <f>IFERROR(VLOOKUP($B432,'Tabelas auxiliares'!$A$66:$C$103,2,FALSE),"")</f>
        <v>TECNOLOGIA DA INFORMAÇÃO E COMUNICAÇÃO</v>
      </c>
      <c r="H432" s="33" t="str">
        <f>IFERROR(VLOOKUP($B432,'Tabelas auxiliares'!$A$66:$C$103,3,FALSE),"")</f>
        <v>TELEFONIA / TI</v>
      </c>
      <c r="I432" t="s">
        <v>2803</v>
      </c>
      <c r="J432" t="s">
        <v>2820</v>
      </c>
      <c r="K432" t="s">
        <v>2821</v>
      </c>
      <c r="L432" t="s">
        <v>2822</v>
      </c>
      <c r="M432" t="s">
        <v>2823</v>
      </c>
      <c r="N432" t="s">
        <v>569</v>
      </c>
      <c r="O432" t="s">
        <v>570</v>
      </c>
      <c r="P432" t="s">
        <v>571</v>
      </c>
      <c r="Q432" t="s">
        <v>549</v>
      </c>
      <c r="R432" t="s">
        <v>545</v>
      </c>
      <c r="S432" t="s">
        <v>550</v>
      </c>
      <c r="T432" t="s">
        <v>184</v>
      </c>
      <c r="U432" t="s">
        <v>1948</v>
      </c>
      <c r="V432" t="s">
        <v>2793</v>
      </c>
      <c r="W432" t="s">
        <v>2794</v>
      </c>
      <c r="X432" t="s">
        <v>2824</v>
      </c>
      <c r="Y432" s="33" t="str">
        <f t="shared" si="6"/>
        <v>4</v>
      </c>
      <c r="Z432" s="33" t="str">
        <f>IF(T432="","",IF(AND(T432&lt;&gt;'Tabelas auxiliares'!$B$240,T432&lt;&gt;'Tabelas auxiliares'!$B$241),"FOLHA DE PESSOAL",IF(Y432='Tabelas auxiliares'!$A$241,"CUSTEIO",IF(Y432='Tabelas auxiliares'!$A$240,"INVESTIMENTO","ERRO - VERIFICAR"))))</f>
        <v>INVESTIMENTO</v>
      </c>
      <c r="AA432" s="26">
        <v>23400</v>
      </c>
      <c r="AC432">
        <v>23400</v>
      </c>
      <c r="AE432" s="26"/>
    </row>
    <row r="433" spans="1:31" x14ac:dyDescent="0.25">
      <c r="A433" t="s">
        <v>538</v>
      </c>
      <c r="B433" t="s">
        <v>248</v>
      </c>
      <c r="C433" t="s">
        <v>537</v>
      </c>
      <c r="D433" t="s">
        <v>137</v>
      </c>
      <c r="E433" t="s">
        <v>105</v>
      </c>
      <c r="F433" s="33" t="str">
        <f>IFERROR(VLOOKUP(D433,'Tabelas auxiliares'!$A$3:$B$62,2,FALSE),"")</f>
        <v>NTI - EQUIPAMENTO DE INFORMÁTICA * D.U.C</v>
      </c>
      <c r="G433" s="33" t="str">
        <f>IFERROR(VLOOKUP($B433,'Tabelas auxiliares'!$A$66:$C$103,2,FALSE),"")</f>
        <v>TECNOLOGIA DA INFORMAÇÃO E COMUNICAÇÃO</v>
      </c>
      <c r="H433" s="33" t="str">
        <f>IFERROR(VLOOKUP($B433,'Tabelas auxiliares'!$A$66:$C$103,3,FALSE),"")</f>
        <v>TELEFONIA / TI</v>
      </c>
      <c r="I433" t="s">
        <v>1069</v>
      </c>
      <c r="J433" t="s">
        <v>2825</v>
      </c>
      <c r="K433" t="s">
        <v>2826</v>
      </c>
      <c r="L433" t="s">
        <v>2827</v>
      </c>
      <c r="M433" t="s">
        <v>2828</v>
      </c>
      <c r="N433" t="s">
        <v>569</v>
      </c>
      <c r="O433" t="s">
        <v>570</v>
      </c>
      <c r="P433" t="s">
        <v>571</v>
      </c>
      <c r="Q433" t="s">
        <v>549</v>
      </c>
      <c r="R433" t="s">
        <v>545</v>
      </c>
      <c r="S433" t="s">
        <v>581</v>
      </c>
      <c r="T433" t="s">
        <v>150</v>
      </c>
      <c r="U433" t="s">
        <v>572</v>
      </c>
      <c r="V433" t="s">
        <v>2698</v>
      </c>
      <c r="W433" t="s">
        <v>2699</v>
      </c>
      <c r="X433" t="s">
        <v>2829</v>
      </c>
      <c r="Y433" s="33" t="str">
        <f t="shared" si="6"/>
        <v>3</v>
      </c>
      <c r="Z433" s="33" t="str">
        <f>IF(T433="","",IF(AND(T433&lt;&gt;'Tabelas auxiliares'!$B$240,T433&lt;&gt;'Tabelas auxiliares'!$B$241),"FOLHA DE PESSOAL",IF(Y433='Tabelas auxiliares'!$A$241,"CUSTEIO",IF(Y433='Tabelas auxiliares'!$A$240,"INVESTIMENTO","ERRO - VERIFICAR"))))</f>
        <v>CUSTEIO</v>
      </c>
      <c r="AA433" s="26">
        <v>61535</v>
      </c>
      <c r="AD433">
        <v>5815.05</v>
      </c>
      <c r="AE433" s="26">
        <v>55719.95</v>
      </c>
    </row>
    <row r="434" spans="1:31" x14ac:dyDescent="0.25">
      <c r="A434" t="s">
        <v>538</v>
      </c>
      <c r="B434" t="s">
        <v>248</v>
      </c>
      <c r="C434" t="s">
        <v>537</v>
      </c>
      <c r="D434" t="s">
        <v>137</v>
      </c>
      <c r="E434" t="s">
        <v>105</v>
      </c>
      <c r="F434" s="33" t="str">
        <f>IFERROR(VLOOKUP(D434,'Tabelas auxiliares'!$A$3:$B$62,2,FALSE),"")</f>
        <v>NTI - EQUIPAMENTO DE INFORMÁTICA * D.U.C</v>
      </c>
      <c r="G434" s="33" t="str">
        <f>IFERROR(VLOOKUP($B434,'Tabelas auxiliares'!$A$66:$C$103,2,FALSE),"")</f>
        <v>TECNOLOGIA DA INFORMAÇÃO E COMUNICAÇÃO</v>
      </c>
      <c r="H434" s="33" t="str">
        <f>IFERROR(VLOOKUP($B434,'Tabelas auxiliares'!$A$66:$C$103,3,FALSE),"")</f>
        <v>TELEFONIA / TI</v>
      </c>
      <c r="I434" t="s">
        <v>1381</v>
      </c>
      <c r="J434" t="s">
        <v>2830</v>
      </c>
      <c r="K434" t="s">
        <v>2831</v>
      </c>
      <c r="L434" t="s">
        <v>2832</v>
      </c>
      <c r="M434" t="s">
        <v>2833</v>
      </c>
      <c r="N434" t="s">
        <v>1308</v>
      </c>
      <c r="O434" t="s">
        <v>570</v>
      </c>
      <c r="P434" t="s">
        <v>1309</v>
      </c>
      <c r="Q434" t="s">
        <v>549</v>
      </c>
      <c r="R434" t="s">
        <v>545</v>
      </c>
      <c r="S434" t="s">
        <v>550</v>
      </c>
      <c r="T434" t="s">
        <v>150</v>
      </c>
      <c r="U434" t="s">
        <v>1310</v>
      </c>
      <c r="V434" t="s">
        <v>1327</v>
      </c>
      <c r="W434" t="s">
        <v>1328</v>
      </c>
      <c r="X434" t="s">
        <v>2834</v>
      </c>
      <c r="Y434" s="33" t="str">
        <f t="shared" si="6"/>
        <v>4</v>
      </c>
      <c r="Z434" s="33" t="str">
        <f>IF(T434="","",IF(AND(T434&lt;&gt;'Tabelas auxiliares'!$B$240,T434&lt;&gt;'Tabelas auxiliares'!$B$241),"FOLHA DE PESSOAL",IF(Y434='Tabelas auxiliares'!$A$241,"CUSTEIO",IF(Y434='Tabelas auxiliares'!$A$240,"INVESTIMENTO","ERRO - VERIFICAR"))))</f>
        <v>INVESTIMENTO</v>
      </c>
      <c r="AA434" s="26">
        <v>27148.67</v>
      </c>
      <c r="AC434">
        <v>27148.67</v>
      </c>
      <c r="AE434" s="26"/>
    </row>
    <row r="435" spans="1:31" x14ac:dyDescent="0.25">
      <c r="A435" t="s">
        <v>538</v>
      </c>
      <c r="B435" t="s">
        <v>248</v>
      </c>
      <c r="C435" t="s">
        <v>537</v>
      </c>
      <c r="D435" t="s">
        <v>137</v>
      </c>
      <c r="E435" t="s">
        <v>105</v>
      </c>
      <c r="F435" s="33" t="str">
        <f>IFERROR(VLOOKUP(D435,'Tabelas auxiliares'!$A$3:$B$62,2,FALSE),"")</f>
        <v>NTI - EQUIPAMENTO DE INFORMÁTICA * D.U.C</v>
      </c>
      <c r="G435" s="33" t="str">
        <f>IFERROR(VLOOKUP($B435,'Tabelas auxiliares'!$A$66:$C$103,2,FALSE),"")</f>
        <v>TECNOLOGIA DA INFORMAÇÃO E COMUNICAÇÃO</v>
      </c>
      <c r="H435" s="33" t="str">
        <f>IFERROR(VLOOKUP($B435,'Tabelas auxiliares'!$A$66:$C$103,3,FALSE),"")</f>
        <v>TELEFONIA / TI</v>
      </c>
      <c r="I435" t="s">
        <v>1381</v>
      </c>
      <c r="J435" t="s">
        <v>2830</v>
      </c>
      <c r="K435" t="s">
        <v>2835</v>
      </c>
      <c r="L435" t="s">
        <v>2832</v>
      </c>
      <c r="M435" t="s">
        <v>2833</v>
      </c>
      <c r="N435" t="s">
        <v>1308</v>
      </c>
      <c r="O435" t="s">
        <v>570</v>
      </c>
      <c r="P435" t="s">
        <v>1309</v>
      </c>
      <c r="Q435" t="s">
        <v>549</v>
      </c>
      <c r="R435" t="s">
        <v>545</v>
      </c>
      <c r="S435" t="s">
        <v>581</v>
      </c>
      <c r="T435" t="s">
        <v>150</v>
      </c>
      <c r="U435" t="s">
        <v>1310</v>
      </c>
      <c r="V435" t="s">
        <v>1327</v>
      </c>
      <c r="W435" t="s">
        <v>1328</v>
      </c>
      <c r="X435" t="s">
        <v>2836</v>
      </c>
      <c r="Y435" s="33" t="str">
        <f t="shared" si="6"/>
        <v>4</v>
      </c>
      <c r="Z435" s="33" t="str">
        <f>IF(T435="","",IF(AND(T435&lt;&gt;'Tabelas auxiliares'!$B$240,T435&lt;&gt;'Tabelas auxiliares'!$B$241),"FOLHA DE PESSOAL",IF(Y435='Tabelas auxiliares'!$A$241,"CUSTEIO",IF(Y435='Tabelas auxiliares'!$A$240,"INVESTIMENTO","ERRO - VERIFICAR"))))</f>
        <v>INVESTIMENTO</v>
      </c>
      <c r="AA435" s="26">
        <v>116840.77</v>
      </c>
      <c r="AC435">
        <v>116840.77</v>
      </c>
      <c r="AE435" s="26"/>
    </row>
    <row r="436" spans="1:31" x14ac:dyDescent="0.25">
      <c r="A436" t="s">
        <v>538</v>
      </c>
      <c r="B436" t="s">
        <v>248</v>
      </c>
      <c r="C436" t="s">
        <v>537</v>
      </c>
      <c r="D436" t="s">
        <v>137</v>
      </c>
      <c r="E436" t="s">
        <v>105</v>
      </c>
      <c r="F436" s="33" t="str">
        <f>IFERROR(VLOOKUP(D436,'Tabelas auxiliares'!$A$3:$B$62,2,FALSE),"")</f>
        <v>NTI - EQUIPAMENTO DE INFORMÁTICA * D.U.C</v>
      </c>
      <c r="G436" s="33" t="str">
        <f>IFERROR(VLOOKUP($B436,'Tabelas auxiliares'!$A$66:$C$103,2,FALSE),"")</f>
        <v>TECNOLOGIA DA INFORMAÇÃO E COMUNICAÇÃO</v>
      </c>
      <c r="H436" s="33" t="str">
        <f>IFERROR(VLOOKUP($B436,'Tabelas auxiliares'!$A$66:$C$103,3,FALSE),"")</f>
        <v>TELEFONIA / TI</v>
      </c>
      <c r="I436" t="s">
        <v>1381</v>
      </c>
      <c r="J436" t="s">
        <v>2830</v>
      </c>
      <c r="K436" t="s">
        <v>2837</v>
      </c>
      <c r="L436" t="s">
        <v>2832</v>
      </c>
      <c r="M436" t="s">
        <v>2833</v>
      </c>
      <c r="N436" t="s">
        <v>1060</v>
      </c>
      <c r="O436" t="s">
        <v>570</v>
      </c>
      <c r="P436" t="s">
        <v>1061</v>
      </c>
      <c r="Q436" t="s">
        <v>549</v>
      </c>
      <c r="R436" t="s">
        <v>545</v>
      </c>
      <c r="S436" t="s">
        <v>550</v>
      </c>
      <c r="T436" t="s">
        <v>150</v>
      </c>
      <c r="U436" t="s">
        <v>1062</v>
      </c>
      <c r="V436" t="s">
        <v>1327</v>
      </c>
      <c r="W436" t="s">
        <v>1328</v>
      </c>
      <c r="X436" t="s">
        <v>2838</v>
      </c>
      <c r="Y436" s="33" t="str">
        <f t="shared" si="6"/>
        <v>4</v>
      </c>
      <c r="Z436" s="33" t="str">
        <f>IF(T436="","",IF(AND(T436&lt;&gt;'Tabelas auxiliares'!$B$240,T436&lt;&gt;'Tabelas auxiliares'!$B$241),"FOLHA DE PESSOAL",IF(Y436='Tabelas auxiliares'!$A$241,"CUSTEIO",IF(Y436='Tabelas auxiliares'!$A$240,"INVESTIMENTO","ERRO - VERIFICAR"))))</f>
        <v>INVESTIMENTO</v>
      </c>
      <c r="AA436" s="26">
        <v>1010.56</v>
      </c>
      <c r="AC436">
        <v>1010.56</v>
      </c>
      <c r="AE436" s="26"/>
    </row>
    <row r="437" spans="1:31" x14ac:dyDescent="0.25">
      <c r="A437" t="s">
        <v>538</v>
      </c>
      <c r="B437" t="s">
        <v>250</v>
      </c>
      <c r="C437" t="s">
        <v>537</v>
      </c>
      <c r="D437" t="s">
        <v>28</v>
      </c>
      <c r="E437" t="s">
        <v>105</v>
      </c>
      <c r="F437" s="33" t="str">
        <f>IFERROR(VLOOKUP(D437,'Tabelas auxiliares'!$A$3:$B$62,2,FALSE),"")</f>
        <v>PU - PREFEITURA UNIVERSITÁRIA</v>
      </c>
      <c r="G437" s="33" t="str">
        <f>IFERROR(VLOOKUP($B437,'Tabelas auxiliares'!$A$66:$C$103,2,FALSE),"")</f>
        <v/>
      </c>
      <c r="H437" s="33" t="str">
        <f>IFERROR(VLOOKUP($B437,'Tabelas auxiliares'!$A$66:$C$103,3,FALSE),"")</f>
        <v/>
      </c>
      <c r="I437" t="s">
        <v>2839</v>
      </c>
      <c r="J437" t="s">
        <v>2840</v>
      </c>
      <c r="K437" t="s">
        <v>2841</v>
      </c>
      <c r="L437" t="s">
        <v>2842</v>
      </c>
      <c r="M437" t="s">
        <v>2843</v>
      </c>
      <c r="N437" t="s">
        <v>569</v>
      </c>
      <c r="O437" t="s">
        <v>570</v>
      </c>
      <c r="P437" t="s">
        <v>571</v>
      </c>
      <c r="Q437" t="s">
        <v>549</v>
      </c>
      <c r="R437" t="s">
        <v>545</v>
      </c>
      <c r="S437" t="s">
        <v>1148</v>
      </c>
      <c r="T437" t="s">
        <v>150</v>
      </c>
      <c r="U437" t="s">
        <v>1149</v>
      </c>
      <c r="V437" t="s">
        <v>978</v>
      </c>
      <c r="W437" t="s">
        <v>979</v>
      </c>
      <c r="X437" t="s">
        <v>2844</v>
      </c>
      <c r="Y437" s="33" t="str">
        <f t="shared" si="6"/>
        <v>3</v>
      </c>
      <c r="Z437" s="33" t="str">
        <f>IF(T437="","",IF(AND(T437&lt;&gt;'Tabelas auxiliares'!$B$240,T437&lt;&gt;'Tabelas auxiliares'!$B$241),"FOLHA DE PESSOAL",IF(Y437='Tabelas auxiliares'!$A$241,"CUSTEIO",IF(Y437='Tabelas auxiliares'!$A$240,"INVESTIMENTO","ERRO - VERIFICAR"))))</f>
        <v>CUSTEIO</v>
      </c>
      <c r="AA437" s="26">
        <v>51.26</v>
      </c>
      <c r="AC437" s="26">
        <v>51.26</v>
      </c>
      <c r="AE437" s="26"/>
    </row>
    <row r="438" spans="1:31" x14ac:dyDescent="0.25">
      <c r="A438" t="s">
        <v>538</v>
      </c>
      <c r="B438" t="s">
        <v>250</v>
      </c>
      <c r="C438" t="s">
        <v>537</v>
      </c>
      <c r="D438" t="s">
        <v>28</v>
      </c>
      <c r="E438" t="s">
        <v>105</v>
      </c>
      <c r="F438" s="33" t="str">
        <f>IFERROR(VLOOKUP(D438,'Tabelas auxiliares'!$A$3:$B$62,2,FALSE),"")</f>
        <v>PU - PREFEITURA UNIVERSITÁRIA</v>
      </c>
      <c r="G438" s="33" t="str">
        <f>IFERROR(VLOOKUP($B438,'Tabelas auxiliares'!$A$66:$C$103,2,FALSE),"")</f>
        <v/>
      </c>
      <c r="H438" s="33" t="str">
        <f>IFERROR(VLOOKUP($B438,'Tabelas auxiliares'!$A$66:$C$103,3,FALSE),"")</f>
        <v/>
      </c>
      <c r="I438" t="s">
        <v>1503</v>
      </c>
      <c r="J438" t="s">
        <v>2840</v>
      </c>
      <c r="K438" t="s">
        <v>2845</v>
      </c>
      <c r="L438" t="s">
        <v>2842</v>
      </c>
      <c r="M438" t="s">
        <v>2843</v>
      </c>
      <c r="N438" t="s">
        <v>569</v>
      </c>
      <c r="O438" t="s">
        <v>570</v>
      </c>
      <c r="P438" t="s">
        <v>571</v>
      </c>
      <c r="Q438" t="s">
        <v>549</v>
      </c>
      <c r="R438" t="s">
        <v>545</v>
      </c>
      <c r="S438" t="s">
        <v>550</v>
      </c>
      <c r="T438" t="s">
        <v>150</v>
      </c>
      <c r="U438" t="s">
        <v>572</v>
      </c>
      <c r="V438" t="s">
        <v>978</v>
      </c>
      <c r="W438" t="s">
        <v>979</v>
      </c>
      <c r="X438" t="s">
        <v>2846</v>
      </c>
      <c r="Y438" s="33" t="str">
        <f t="shared" si="6"/>
        <v>3</v>
      </c>
      <c r="Z438" s="33" t="str">
        <f>IF(T438="","",IF(AND(T438&lt;&gt;'Tabelas auxiliares'!$B$240,T438&lt;&gt;'Tabelas auxiliares'!$B$241),"FOLHA DE PESSOAL",IF(Y438='Tabelas auxiliares'!$A$241,"CUSTEIO",IF(Y438='Tabelas auxiliares'!$A$240,"INVESTIMENTO","ERRO - VERIFICAR"))))</f>
        <v>CUSTEIO</v>
      </c>
      <c r="AA438" s="26">
        <v>398.12</v>
      </c>
      <c r="AC438" s="26">
        <v>398.12</v>
      </c>
      <c r="AE438" s="26"/>
    </row>
    <row r="439" spans="1:31" x14ac:dyDescent="0.25">
      <c r="A439" t="s">
        <v>538</v>
      </c>
      <c r="B439" t="s">
        <v>250</v>
      </c>
      <c r="C439" t="s">
        <v>537</v>
      </c>
      <c r="D439" t="s">
        <v>46</v>
      </c>
      <c r="E439" t="s">
        <v>105</v>
      </c>
      <c r="F439" s="33" t="str">
        <f>IFERROR(VLOOKUP(D439,'Tabelas auxiliares'!$A$3:$B$62,2,FALSE),"")</f>
        <v>PROGRAD - PRÓ-REITORIA DE GRADUAÇÃO</v>
      </c>
      <c r="G439" s="33" t="str">
        <f>IFERROR(VLOOKUP($B439,'Tabelas auxiliares'!$A$66:$C$103,2,FALSE),"")</f>
        <v/>
      </c>
      <c r="H439" s="33" t="str">
        <f>IFERROR(VLOOKUP($B439,'Tabelas auxiliares'!$A$66:$C$103,3,FALSE),"")</f>
        <v/>
      </c>
      <c r="I439" t="s">
        <v>2847</v>
      </c>
      <c r="J439" t="s">
        <v>2848</v>
      </c>
      <c r="K439" t="s">
        <v>2849</v>
      </c>
      <c r="L439" t="s">
        <v>2850</v>
      </c>
      <c r="M439" t="s">
        <v>2851</v>
      </c>
      <c r="N439" t="s">
        <v>569</v>
      </c>
      <c r="O439" t="s">
        <v>570</v>
      </c>
      <c r="P439" t="s">
        <v>571</v>
      </c>
      <c r="Q439" t="s">
        <v>549</v>
      </c>
      <c r="R439" t="s">
        <v>545</v>
      </c>
      <c r="S439" t="s">
        <v>550</v>
      </c>
      <c r="T439" t="s">
        <v>150</v>
      </c>
      <c r="U439" t="s">
        <v>1149</v>
      </c>
      <c r="V439" t="s">
        <v>978</v>
      </c>
      <c r="W439" t="s">
        <v>979</v>
      </c>
      <c r="X439" t="s">
        <v>2852</v>
      </c>
      <c r="Y439" s="33" t="str">
        <f t="shared" si="6"/>
        <v>3</v>
      </c>
      <c r="Z439" s="33" t="str">
        <f>IF(T439="","",IF(AND(T439&lt;&gt;'Tabelas auxiliares'!$B$240,T439&lt;&gt;'Tabelas auxiliares'!$B$241),"FOLHA DE PESSOAL",IF(Y439='Tabelas auxiliares'!$A$241,"CUSTEIO",IF(Y439='Tabelas auxiliares'!$A$240,"INVESTIMENTO","ERRO - VERIFICAR"))))</f>
        <v>CUSTEIO</v>
      </c>
      <c r="AA439" s="26">
        <v>1083.75</v>
      </c>
      <c r="AC439" s="26">
        <v>1083.75</v>
      </c>
      <c r="AE439" s="26"/>
    </row>
    <row r="440" spans="1:31" x14ac:dyDescent="0.25">
      <c r="A440" t="s">
        <v>538</v>
      </c>
      <c r="B440" t="s">
        <v>250</v>
      </c>
      <c r="C440" t="s">
        <v>537</v>
      </c>
      <c r="D440" t="s">
        <v>46</v>
      </c>
      <c r="E440" t="s">
        <v>105</v>
      </c>
      <c r="F440" s="33" t="str">
        <f>IFERROR(VLOOKUP(D440,'Tabelas auxiliares'!$A$3:$B$62,2,FALSE),"")</f>
        <v>PROGRAD - PRÓ-REITORIA DE GRADUAÇÃO</v>
      </c>
      <c r="G440" s="33" t="str">
        <f>IFERROR(VLOOKUP($B440,'Tabelas auxiliares'!$A$66:$C$103,2,FALSE),"")</f>
        <v/>
      </c>
      <c r="H440" s="33" t="str">
        <f>IFERROR(VLOOKUP($B440,'Tabelas auxiliares'!$A$66:$C$103,3,FALSE),"")</f>
        <v/>
      </c>
      <c r="I440" t="s">
        <v>2853</v>
      </c>
      <c r="J440" t="s">
        <v>2854</v>
      </c>
      <c r="K440" t="s">
        <v>2855</v>
      </c>
      <c r="L440" t="s">
        <v>2856</v>
      </c>
      <c r="M440" t="s">
        <v>2851</v>
      </c>
      <c r="N440" t="s">
        <v>569</v>
      </c>
      <c r="O440" t="s">
        <v>570</v>
      </c>
      <c r="P440" t="s">
        <v>571</v>
      </c>
      <c r="Q440" t="s">
        <v>549</v>
      </c>
      <c r="R440" t="s">
        <v>545</v>
      </c>
      <c r="S440" t="s">
        <v>550</v>
      </c>
      <c r="T440" t="s">
        <v>150</v>
      </c>
      <c r="U440" t="s">
        <v>572</v>
      </c>
      <c r="V440" t="s">
        <v>978</v>
      </c>
      <c r="W440" t="s">
        <v>979</v>
      </c>
      <c r="X440" t="s">
        <v>2857</v>
      </c>
      <c r="Y440" s="33" t="str">
        <f t="shared" si="6"/>
        <v>3</v>
      </c>
      <c r="Z440" s="33" t="str">
        <f>IF(T440="","",IF(AND(T440&lt;&gt;'Tabelas auxiliares'!$B$240,T440&lt;&gt;'Tabelas auxiliares'!$B$241),"FOLHA DE PESSOAL",IF(Y440='Tabelas auxiliares'!$A$241,"CUSTEIO",IF(Y440='Tabelas auxiliares'!$A$240,"INVESTIMENTO","ERRO - VERIFICAR"))))</f>
        <v>CUSTEIO</v>
      </c>
      <c r="AA440" s="26">
        <v>1200</v>
      </c>
      <c r="AC440" s="26">
        <v>1186.7</v>
      </c>
      <c r="AD440">
        <v>0.93</v>
      </c>
      <c r="AE440" s="26">
        <v>12.37</v>
      </c>
    </row>
    <row r="441" spans="1:31" x14ac:dyDescent="0.25">
      <c r="A441" t="s">
        <v>538</v>
      </c>
      <c r="B441" t="s">
        <v>250</v>
      </c>
      <c r="C441" t="s">
        <v>537</v>
      </c>
      <c r="D441" t="s">
        <v>54</v>
      </c>
      <c r="E441" t="s">
        <v>105</v>
      </c>
      <c r="F441" s="33" t="str">
        <f>IFERROR(VLOOKUP(D441,'Tabelas auxiliares'!$A$3:$B$62,2,FALSE),"")</f>
        <v>PROAD - PRÓ-REITORIA DE ADMINISTRAÇÃO</v>
      </c>
      <c r="G441" s="33" t="str">
        <f>IFERROR(VLOOKUP($B441,'Tabelas auxiliares'!$A$66:$C$103,2,FALSE),"")</f>
        <v/>
      </c>
      <c r="H441" s="33" t="str">
        <f>IFERROR(VLOOKUP($B441,'Tabelas auxiliares'!$A$66:$C$103,3,FALSE),"")</f>
        <v/>
      </c>
      <c r="I441" t="s">
        <v>2858</v>
      </c>
      <c r="J441" t="s">
        <v>955</v>
      </c>
      <c r="K441" t="s">
        <v>2859</v>
      </c>
      <c r="L441" t="s">
        <v>2860</v>
      </c>
      <c r="M441" t="s">
        <v>2178</v>
      </c>
      <c r="N441" t="s">
        <v>569</v>
      </c>
      <c r="O441" t="s">
        <v>570</v>
      </c>
      <c r="P441" t="s">
        <v>571</v>
      </c>
      <c r="Q441" t="s">
        <v>549</v>
      </c>
      <c r="R441" t="s">
        <v>545</v>
      </c>
      <c r="S441" t="s">
        <v>550</v>
      </c>
      <c r="T441" t="s">
        <v>150</v>
      </c>
      <c r="U441" t="s">
        <v>572</v>
      </c>
      <c r="V441" t="s">
        <v>984</v>
      </c>
      <c r="W441" t="s">
        <v>985</v>
      </c>
      <c r="X441" t="s">
        <v>2861</v>
      </c>
      <c r="Y441" s="33" t="str">
        <f t="shared" si="6"/>
        <v>3</v>
      </c>
      <c r="Z441" s="33" t="str">
        <f>IF(T441="","",IF(AND(T441&lt;&gt;'Tabelas auxiliares'!$B$240,T441&lt;&gt;'Tabelas auxiliares'!$B$241),"FOLHA DE PESSOAL",IF(Y441='Tabelas auxiliares'!$A$241,"CUSTEIO",IF(Y441='Tabelas auxiliares'!$A$240,"INVESTIMENTO","ERRO - VERIFICAR"))))</f>
        <v>CUSTEIO</v>
      </c>
      <c r="AA441" s="26">
        <v>73.09</v>
      </c>
      <c r="AC441" s="26">
        <v>73.09</v>
      </c>
      <c r="AE441" s="26"/>
    </row>
    <row r="442" spans="1:31" x14ac:dyDescent="0.25">
      <c r="A442" t="s">
        <v>538</v>
      </c>
      <c r="B442" t="s">
        <v>250</v>
      </c>
      <c r="C442" t="s">
        <v>537</v>
      </c>
      <c r="D442" t="s">
        <v>54</v>
      </c>
      <c r="E442" t="s">
        <v>105</v>
      </c>
      <c r="F442" s="33" t="str">
        <f>IFERROR(VLOOKUP(D442,'Tabelas auxiliares'!$A$3:$B$62,2,FALSE),"")</f>
        <v>PROAD - PRÓ-REITORIA DE ADMINISTRAÇÃO</v>
      </c>
      <c r="G442" s="33" t="str">
        <f>IFERROR(VLOOKUP($B442,'Tabelas auxiliares'!$A$66:$C$103,2,FALSE),"")</f>
        <v/>
      </c>
      <c r="H442" s="33" t="str">
        <f>IFERROR(VLOOKUP($B442,'Tabelas auxiliares'!$A$66:$C$103,3,FALSE),"")</f>
        <v/>
      </c>
      <c r="I442" t="s">
        <v>2858</v>
      </c>
      <c r="J442" t="s">
        <v>950</v>
      </c>
      <c r="K442" t="s">
        <v>2862</v>
      </c>
      <c r="L442" t="s">
        <v>2863</v>
      </c>
      <c r="M442" t="s">
        <v>2178</v>
      </c>
      <c r="N442" t="s">
        <v>569</v>
      </c>
      <c r="O442" t="s">
        <v>570</v>
      </c>
      <c r="P442" t="s">
        <v>571</v>
      </c>
      <c r="Q442" t="s">
        <v>549</v>
      </c>
      <c r="R442" t="s">
        <v>545</v>
      </c>
      <c r="S442" t="s">
        <v>550</v>
      </c>
      <c r="T442" t="s">
        <v>150</v>
      </c>
      <c r="U442" t="s">
        <v>572</v>
      </c>
      <c r="V442" t="s">
        <v>984</v>
      </c>
      <c r="W442" t="s">
        <v>985</v>
      </c>
      <c r="X442" t="s">
        <v>2864</v>
      </c>
      <c r="Y442" s="33" t="str">
        <f t="shared" si="6"/>
        <v>3</v>
      </c>
      <c r="Z442" s="33" t="str">
        <f>IF(T442="","",IF(AND(T442&lt;&gt;'Tabelas auxiliares'!$B$240,T442&lt;&gt;'Tabelas auxiliares'!$B$241),"FOLHA DE PESSOAL",IF(Y442='Tabelas auxiliares'!$A$241,"CUSTEIO",IF(Y442='Tabelas auxiliares'!$A$240,"INVESTIMENTO","ERRO - VERIFICAR"))))</f>
        <v>CUSTEIO</v>
      </c>
      <c r="AA442" s="26">
        <v>10.9</v>
      </c>
      <c r="AC442" s="26">
        <v>10.9</v>
      </c>
    </row>
    <row r="443" spans="1:31" x14ac:dyDescent="0.25">
      <c r="A443" t="s">
        <v>538</v>
      </c>
      <c r="B443" t="s">
        <v>250</v>
      </c>
      <c r="C443" t="s">
        <v>537</v>
      </c>
      <c r="D443" t="s">
        <v>54</v>
      </c>
      <c r="E443" t="s">
        <v>105</v>
      </c>
      <c r="F443" s="33" t="str">
        <f>IFERROR(VLOOKUP(D443,'Tabelas auxiliares'!$A$3:$B$62,2,FALSE),"")</f>
        <v>PROAD - PRÓ-REITORIA DE ADMINISTRAÇÃO</v>
      </c>
      <c r="G443" s="33" t="str">
        <f>IFERROR(VLOOKUP($B443,'Tabelas auxiliares'!$A$66:$C$103,2,FALSE),"")</f>
        <v/>
      </c>
      <c r="H443" s="33" t="str">
        <f>IFERROR(VLOOKUP($B443,'Tabelas auxiliares'!$A$66:$C$103,3,FALSE),"")</f>
        <v/>
      </c>
      <c r="I443" t="s">
        <v>2858</v>
      </c>
      <c r="J443" t="s">
        <v>2652</v>
      </c>
      <c r="K443" t="s">
        <v>2865</v>
      </c>
      <c r="L443" t="s">
        <v>2866</v>
      </c>
      <c r="M443" t="s">
        <v>2178</v>
      </c>
      <c r="N443" t="s">
        <v>569</v>
      </c>
      <c r="O443" t="s">
        <v>570</v>
      </c>
      <c r="P443" t="s">
        <v>571</v>
      </c>
      <c r="Q443" t="s">
        <v>549</v>
      </c>
      <c r="R443" t="s">
        <v>545</v>
      </c>
      <c r="S443" t="s">
        <v>550</v>
      </c>
      <c r="T443" t="s">
        <v>150</v>
      </c>
      <c r="U443" t="s">
        <v>572</v>
      </c>
      <c r="V443" t="s">
        <v>984</v>
      </c>
      <c r="W443" t="s">
        <v>985</v>
      </c>
      <c r="X443" t="s">
        <v>2867</v>
      </c>
      <c r="Y443" s="33" t="str">
        <f t="shared" si="6"/>
        <v>3</v>
      </c>
      <c r="Z443" s="33" t="str">
        <f>IF(T443="","",IF(AND(T443&lt;&gt;'Tabelas auxiliares'!$B$240,T443&lt;&gt;'Tabelas auxiliares'!$B$241),"FOLHA DE PESSOAL",IF(Y443='Tabelas auxiliares'!$A$241,"CUSTEIO",IF(Y443='Tabelas auxiliares'!$A$240,"INVESTIMENTO","ERRO - VERIFICAR"))))</f>
        <v>CUSTEIO</v>
      </c>
      <c r="AA443" s="26">
        <v>34.64</v>
      </c>
      <c r="AC443" s="26">
        <v>34.64</v>
      </c>
    </row>
    <row r="444" spans="1:31" x14ac:dyDescent="0.25">
      <c r="A444" t="s">
        <v>538</v>
      </c>
      <c r="B444" t="s">
        <v>250</v>
      </c>
      <c r="C444" t="s">
        <v>537</v>
      </c>
      <c r="D444" t="s">
        <v>54</v>
      </c>
      <c r="E444" t="s">
        <v>105</v>
      </c>
      <c r="F444" s="33" t="str">
        <f>IFERROR(VLOOKUP(D444,'Tabelas auxiliares'!$A$3:$B$62,2,FALSE),"")</f>
        <v>PROAD - PRÓ-REITORIA DE ADMINISTRAÇÃO</v>
      </c>
      <c r="G444" s="33" t="str">
        <f>IFERROR(VLOOKUP($B444,'Tabelas auxiliares'!$A$66:$C$103,2,FALSE),"")</f>
        <v/>
      </c>
      <c r="H444" s="33" t="str">
        <f>IFERROR(VLOOKUP($B444,'Tabelas auxiliares'!$A$66:$C$103,3,FALSE),"")</f>
        <v/>
      </c>
      <c r="I444" t="s">
        <v>2868</v>
      </c>
      <c r="J444" t="s">
        <v>1508</v>
      </c>
      <c r="K444" t="s">
        <v>2869</v>
      </c>
      <c r="L444" t="s">
        <v>1510</v>
      </c>
      <c r="M444" t="s">
        <v>1511</v>
      </c>
      <c r="N444" t="s">
        <v>569</v>
      </c>
      <c r="O444" t="s">
        <v>570</v>
      </c>
      <c r="P444" t="s">
        <v>571</v>
      </c>
      <c r="Q444" t="s">
        <v>549</v>
      </c>
      <c r="R444" t="s">
        <v>545</v>
      </c>
      <c r="S444" t="s">
        <v>550</v>
      </c>
      <c r="T444" t="s">
        <v>150</v>
      </c>
      <c r="U444" t="s">
        <v>572</v>
      </c>
      <c r="V444" t="s">
        <v>978</v>
      </c>
      <c r="W444" t="s">
        <v>979</v>
      </c>
      <c r="X444" t="s">
        <v>2870</v>
      </c>
      <c r="Y444" s="33" t="str">
        <f t="shared" si="6"/>
        <v>3</v>
      </c>
      <c r="Z444" s="33" t="str">
        <f>IF(T444="","",IF(AND(T444&lt;&gt;'Tabelas auxiliares'!$B$240,T444&lt;&gt;'Tabelas auxiliares'!$B$241),"FOLHA DE PESSOAL",IF(Y444='Tabelas auxiliares'!$A$241,"CUSTEIO",IF(Y444='Tabelas auxiliares'!$A$240,"INVESTIMENTO","ERRO - VERIFICAR"))))</f>
        <v>CUSTEIO</v>
      </c>
      <c r="AA444" s="26">
        <v>9277.84</v>
      </c>
      <c r="AC444" s="26">
        <v>9277.84</v>
      </c>
    </row>
    <row r="445" spans="1:31" x14ac:dyDescent="0.25">
      <c r="A445" t="s">
        <v>538</v>
      </c>
      <c r="B445" t="s">
        <v>250</v>
      </c>
      <c r="C445" t="s">
        <v>537</v>
      </c>
      <c r="D445" t="s">
        <v>54</v>
      </c>
      <c r="E445" t="s">
        <v>105</v>
      </c>
      <c r="F445" s="33" t="str">
        <f>IFERROR(VLOOKUP(D445,'Tabelas auxiliares'!$A$3:$B$62,2,FALSE),"")</f>
        <v>PROAD - PRÓ-REITORIA DE ADMINISTRAÇÃO</v>
      </c>
      <c r="G445" s="33" t="str">
        <f>IFERROR(VLOOKUP($B445,'Tabelas auxiliares'!$A$66:$C$103,2,FALSE),"")</f>
        <v/>
      </c>
      <c r="H445" s="33" t="str">
        <f>IFERROR(VLOOKUP($B445,'Tabelas auxiliares'!$A$66:$C$103,3,FALSE),"")</f>
        <v/>
      </c>
      <c r="I445" t="s">
        <v>1189</v>
      </c>
      <c r="J445" t="s">
        <v>981</v>
      </c>
      <c r="K445" t="s">
        <v>2871</v>
      </c>
      <c r="L445" t="s">
        <v>2156</v>
      </c>
      <c r="M445" t="s">
        <v>2178</v>
      </c>
      <c r="N445" t="s">
        <v>569</v>
      </c>
      <c r="O445" t="s">
        <v>570</v>
      </c>
      <c r="P445" t="s">
        <v>571</v>
      </c>
      <c r="Q445" t="s">
        <v>549</v>
      </c>
      <c r="R445" t="s">
        <v>545</v>
      </c>
      <c r="S445" t="s">
        <v>581</v>
      </c>
      <c r="T445" t="s">
        <v>150</v>
      </c>
      <c r="U445" t="s">
        <v>572</v>
      </c>
      <c r="V445" t="s">
        <v>984</v>
      </c>
      <c r="W445" t="s">
        <v>985</v>
      </c>
      <c r="X445" t="s">
        <v>2872</v>
      </c>
      <c r="Y445" s="33" t="str">
        <f t="shared" si="6"/>
        <v>3</v>
      </c>
      <c r="Z445" s="33" t="str">
        <f>IF(T445="","",IF(AND(T445&lt;&gt;'Tabelas auxiliares'!$B$240,T445&lt;&gt;'Tabelas auxiliares'!$B$241),"FOLHA DE PESSOAL",IF(Y445='Tabelas auxiliares'!$A$241,"CUSTEIO",IF(Y445='Tabelas auxiliares'!$A$240,"INVESTIMENTO","ERRO - VERIFICAR"))))</f>
        <v>CUSTEIO</v>
      </c>
      <c r="AA445" s="26">
        <v>6.96</v>
      </c>
      <c r="AC445" s="26">
        <v>6.96</v>
      </c>
    </row>
    <row r="446" spans="1:31" x14ac:dyDescent="0.25">
      <c r="A446" t="s">
        <v>538</v>
      </c>
      <c r="B446" t="s">
        <v>250</v>
      </c>
      <c r="C446" t="s">
        <v>537</v>
      </c>
      <c r="D446" t="s">
        <v>81</v>
      </c>
      <c r="E446" t="s">
        <v>105</v>
      </c>
      <c r="F446" s="33" t="str">
        <f>IFERROR(VLOOKUP(D446,'Tabelas auxiliares'!$A$3:$B$62,2,FALSE),"")</f>
        <v>SUGEPE - SUPERINTENDÊNCIA DE GESTÃO DE PESSOAS</v>
      </c>
      <c r="G446" s="33" t="str">
        <f>IFERROR(VLOOKUP($B446,'Tabelas auxiliares'!$A$66:$C$103,2,FALSE),"")</f>
        <v/>
      </c>
      <c r="H446" s="33" t="str">
        <f>IFERROR(VLOOKUP($B446,'Tabelas auxiliares'!$A$66:$C$103,3,FALSE),"")</f>
        <v/>
      </c>
      <c r="I446" t="s">
        <v>2305</v>
      </c>
      <c r="J446" t="s">
        <v>2873</v>
      </c>
      <c r="K446" t="s">
        <v>2874</v>
      </c>
      <c r="L446" t="s">
        <v>2875</v>
      </c>
      <c r="M446" t="s">
        <v>2851</v>
      </c>
      <c r="N446" t="s">
        <v>569</v>
      </c>
      <c r="O446" t="s">
        <v>570</v>
      </c>
      <c r="P446" t="s">
        <v>571</v>
      </c>
      <c r="Q446" t="s">
        <v>549</v>
      </c>
      <c r="R446" t="s">
        <v>545</v>
      </c>
      <c r="S446" t="s">
        <v>550</v>
      </c>
      <c r="T446" t="s">
        <v>150</v>
      </c>
      <c r="U446" t="s">
        <v>1149</v>
      </c>
      <c r="V446" t="s">
        <v>978</v>
      </c>
      <c r="W446" t="s">
        <v>979</v>
      </c>
      <c r="X446" t="s">
        <v>2876</v>
      </c>
      <c r="Y446" s="33" t="str">
        <f t="shared" si="6"/>
        <v>3</v>
      </c>
      <c r="Z446" s="33" t="str">
        <f>IF(T446="","",IF(AND(T446&lt;&gt;'Tabelas auxiliares'!$B$240,T446&lt;&gt;'Tabelas auxiliares'!$B$241),"FOLHA DE PESSOAL",IF(Y446='Tabelas auxiliares'!$A$241,"CUSTEIO",IF(Y446='Tabelas auxiliares'!$A$240,"INVESTIMENTO","ERRO - VERIFICAR"))))</f>
        <v>CUSTEIO</v>
      </c>
      <c r="AA446" s="26">
        <v>2587.89</v>
      </c>
      <c r="AC446">
        <v>2587.89</v>
      </c>
      <c r="AE446" s="26"/>
    </row>
    <row r="447" spans="1:31" x14ac:dyDescent="0.25">
      <c r="A447" t="s">
        <v>538</v>
      </c>
      <c r="B447" t="s">
        <v>250</v>
      </c>
      <c r="C447" t="s">
        <v>537</v>
      </c>
      <c r="D447" t="s">
        <v>81</v>
      </c>
      <c r="E447" t="s">
        <v>105</v>
      </c>
      <c r="F447" s="33" t="str">
        <f>IFERROR(VLOOKUP(D447,'Tabelas auxiliares'!$A$3:$B$62,2,FALSE),"")</f>
        <v>SUGEPE - SUPERINTENDÊNCIA DE GESTÃO DE PESSOAS</v>
      </c>
      <c r="G447" s="33" t="str">
        <f>IFERROR(VLOOKUP($B447,'Tabelas auxiliares'!$A$66:$C$103,2,FALSE),"")</f>
        <v/>
      </c>
      <c r="H447" s="33" t="str">
        <f>IFERROR(VLOOKUP($B447,'Tabelas auxiliares'!$A$66:$C$103,3,FALSE),"")</f>
        <v/>
      </c>
      <c r="I447" t="s">
        <v>2877</v>
      </c>
      <c r="J447" t="s">
        <v>2878</v>
      </c>
      <c r="K447" t="s">
        <v>2879</v>
      </c>
      <c r="L447" t="s">
        <v>2880</v>
      </c>
      <c r="M447" t="s">
        <v>2851</v>
      </c>
      <c r="N447" t="s">
        <v>569</v>
      </c>
      <c r="O447" t="s">
        <v>570</v>
      </c>
      <c r="P447" t="s">
        <v>571</v>
      </c>
      <c r="Q447" t="s">
        <v>549</v>
      </c>
      <c r="R447" t="s">
        <v>545</v>
      </c>
      <c r="S447" t="s">
        <v>550</v>
      </c>
      <c r="T447" t="s">
        <v>150</v>
      </c>
      <c r="U447" t="s">
        <v>572</v>
      </c>
      <c r="V447" t="s">
        <v>978</v>
      </c>
      <c r="W447" t="s">
        <v>979</v>
      </c>
      <c r="X447" t="s">
        <v>2881</v>
      </c>
      <c r="Y447" s="33" t="str">
        <f t="shared" si="6"/>
        <v>3</v>
      </c>
      <c r="Z447" s="33" t="str">
        <f>IF(T447="","",IF(AND(T447&lt;&gt;'Tabelas auxiliares'!$B$240,T447&lt;&gt;'Tabelas auxiliares'!$B$241),"FOLHA DE PESSOAL",IF(Y447='Tabelas auxiliares'!$A$241,"CUSTEIO",IF(Y447='Tabelas auxiliares'!$A$240,"INVESTIMENTO","ERRO - VERIFICAR"))))</f>
        <v>CUSTEIO</v>
      </c>
      <c r="AA447" s="26">
        <v>625.97</v>
      </c>
      <c r="AC447" s="26">
        <v>615.01</v>
      </c>
      <c r="AD447">
        <v>0.77</v>
      </c>
      <c r="AE447" s="26">
        <v>10.19</v>
      </c>
    </row>
    <row r="448" spans="1:31" x14ac:dyDescent="0.25">
      <c r="A448" t="s">
        <v>538</v>
      </c>
      <c r="B448" t="s">
        <v>252</v>
      </c>
      <c r="C448" t="s">
        <v>537</v>
      </c>
      <c r="D448" t="s">
        <v>28</v>
      </c>
      <c r="E448" t="s">
        <v>105</v>
      </c>
      <c r="F448" s="33" t="str">
        <f>IFERROR(VLOOKUP(D448,'Tabelas auxiliares'!$A$3:$B$62,2,FALSE),"")</f>
        <v>PU - PREFEITURA UNIVERSITÁRIA</v>
      </c>
      <c r="G448" s="33" t="str">
        <f>IFERROR(VLOOKUP($B448,'Tabelas auxiliares'!$A$66:$C$103,2,FALSE),"")</f>
        <v/>
      </c>
      <c r="H448" s="33" t="str">
        <f>IFERROR(VLOOKUP($B448,'Tabelas auxiliares'!$A$66:$C$103,3,FALSE),"")</f>
        <v/>
      </c>
      <c r="I448" t="s">
        <v>2882</v>
      </c>
      <c r="J448" t="s">
        <v>2883</v>
      </c>
      <c r="K448" t="s">
        <v>2884</v>
      </c>
      <c r="L448" t="s">
        <v>2885</v>
      </c>
      <c r="M448" t="s">
        <v>2886</v>
      </c>
      <c r="N448" t="s">
        <v>569</v>
      </c>
      <c r="O448" t="s">
        <v>570</v>
      </c>
      <c r="P448" t="s">
        <v>571</v>
      </c>
      <c r="Q448" t="s">
        <v>549</v>
      </c>
      <c r="R448" t="s">
        <v>545</v>
      </c>
      <c r="S448" t="s">
        <v>550</v>
      </c>
      <c r="T448" t="s">
        <v>150</v>
      </c>
      <c r="U448" t="s">
        <v>572</v>
      </c>
      <c r="V448" t="s">
        <v>2887</v>
      </c>
      <c r="W448" t="s">
        <v>2888</v>
      </c>
      <c r="X448" t="s">
        <v>2889</v>
      </c>
      <c r="Y448" s="33" t="str">
        <f t="shared" si="6"/>
        <v>3</v>
      </c>
      <c r="Z448" s="33" t="str">
        <f>IF(T448="","",IF(AND(T448&lt;&gt;'Tabelas auxiliares'!$B$240,T448&lt;&gt;'Tabelas auxiliares'!$B$241),"FOLHA DE PESSOAL",IF(Y448='Tabelas auxiliares'!$A$241,"CUSTEIO",IF(Y448='Tabelas auxiliares'!$A$240,"INVESTIMENTO","ERRO - VERIFICAR"))))</f>
        <v>CUSTEIO</v>
      </c>
      <c r="AA448" s="26">
        <v>45555.82</v>
      </c>
      <c r="AC448">
        <v>28888.82</v>
      </c>
      <c r="AD448">
        <v>28.28</v>
      </c>
      <c r="AE448" s="26">
        <v>16638.72</v>
      </c>
    </row>
    <row r="449" spans="1:33" x14ac:dyDescent="0.25">
      <c r="A449" t="s">
        <v>538</v>
      </c>
      <c r="B449" t="s">
        <v>252</v>
      </c>
      <c r="C449" t="s">
        <v>537</v>
      </c>
      <c r="D449" t="s">
        <v>28</v>
      </c>
      <c r="E449" t="s">
        <v>105</v>
      </c>
      <c r="F449" s="33" t="str">
        <f>IFERROR(VLOOKUP(D449,'Tabelas auxiliares'!$A$3:$B$62,2,FALSE),"")</f>
        <v>PU - PREFEITURA UNIVERSITÁRIA</v>
      </c>
      <c r="G449" s="33" t="str">
        <f>IFERROR(VLOOKUP($B449,'Tabelas auxiliares'!$A$66:$C$103,2,FALSE),"")</f>
        <v/>
      </c>
      <c r="H449" s="33" t="str">
        <f>IFERROR(VLOOKUP($B449,'Tabelas auxiliares'!$A$66:$C$103,3,FALSE),"")</f>
        <v/>
      </c>
      <c r="I449" t="s">
        <v>2882</v>
      </c>
      <c r="J449" t="s">
        <v>2883</v>
      </c>
      <c r="K449" t="s">
        <v>2884</v>
      </c>
      <c r="L449" t="s">
        <v>2885</v>
      </c>
      <c r="M449" t="s">
        <v>2886</v>
      </c>
      <c r="N449" t="s">
        <v>569</v>
      </c>
      <c r="O449" t="s">
        <v>570</v>
      </c>
      <c r="P449" t="s">
        <v>571</v>
      </c>
      <c r="Q449" t="s">
        <v>549</v>
      </c>
      <c r="R449" t="s">
        <v>545</v>
      </c>
      <c r="S449" t="s">
        <v>550</v>
      </c>
      <c r="T449" t="s">
        <v>150</v>
      </c>
      <c r="U449" t="s">
        <v>572</v>
      </c>
      <c r="V449" t="s">
        <v>1632</v>
      </c>
      <c r="W449" t="s">
        <v>1633</v>
      </c>
      <c r="X449" t="s">
        <v>2890</v>
      </c>
      <c r="Y449" s="33" t="str">
        <f t="shared" si="6"/>
        <v>3</v>
      </c>
      <c r="Z449" s="33" t="str">
        <f>IF(T449="","",IF(AND(T449&lt;&gt;'Tabelas auxiliares'!$B$240,T449&lt;&gt;'Tabelas auxiliares'!$B$241),"FOLHA DE PESSOAL",IF(Y449='Tabelas auxiliares'!$A$241,"CUSTEIO",IF(Y449='Tabelas auxiliares'!$A$240,"INVESTIMENTO","ERRO - VERIFICAR"))))</f>
        <v>CUSTEIO</v>
      </c>
      <c r="AA449" s="26">
        <v>2655.99</v>
      </c>
      <c r="AB449" s="26"/>
      <c r="AC449">
        <v>2201.6</v>
      </c>
      <c r="AD449">
        <v>121.64</v>
      </c>
      <c r="AE449" s="26">
        <v>332.75</v>
      </c>
    </row>
    <row r="450" spans="1:33" x14ac:dyDescent="0.25">
      <c r="A450" t="s">
        <v>538</v>
      </c>
      <c r="B450" t="s">
        <v>252</v>
      </c>
      <c r="C450" t="s">
        <v>537</v>
      </c>
      <c r="D450" t="s">
        <v>28</v>
      </c>
      <c r="E450" t="s">
        <v>105</v>
      </c>
      <c r="F450" s="33" t="str">
        <f>IFERROR(VLOOKUP(D450,'Tabelas auxiliares'!$A$3:$B$62,2,FALSE),"")</f>
        <v>PU - PREFEITURA UNIVERSITÁRIA</v>
      </c>
      <c r="G450" s="33" t="str">
        <f>IFERROR(VLOOKUP($B450,'Tabelas auxiliares'!$A$66:$C$103,2,FALSE),"")</f>
        <v/>
      </c>
      <c r="H450" s="33" t="str">
        <f>IFERROR(VLOOKUP($B450,'Tabelas auxiliares'!$A$66:$C$103,3,FALSE),"")</f>
        <v/>
      </c>
      <c r="I450" t="s">
        <v>2882</v>
      </c>
      <c r="J450" t="s">
        <v>2883</v>
      </c>
      <c r="K450" t="s">
        <v>2884</v>
      </c>
      <c r="L450" t="s">
        <v>2885</v>
      </c>
      <c r="M450" t="s">
        <v>2886</v>
      </c>
      <c r="N450" t="s">
        <v>569</v>
      </c>
      <c r="O450" t="s">
        <v>570</v>
      </c>
      <c r="P450" t="s">
        <v>571</v>
      </c>
      <c r="Q450" t="s">
        <v>549</v>
      </c>
      <c r="R450" t="s">
        <v>545</v>
      </c>
      <c r="S450" t="s">
        <v>550</v>
      </c>
      <c r="T450" t="s">
        <v>150</v>
      </c>
      <c r="U450" t="s">
        <v>572</v>
      </c>
      <c r="V450" t="s">
        <v>2891</v>
      </c>
      <c r="W450" t="s">
        <v>2892</v>
      </c>
      <c r="X450" t="s">
        <v>2893</v>
      </c>
      <c r="Y450" s="33" t="str">
        <f t="shared" si="6"/>
        <v>3</v>
      </c>
      <c r="Z450" s="33" t="str">
        <f>IF(T450="","",IF(AND(T450&lt;&gt;'Tabelas auxiliares'!$B$240,T450&lt;&gt;'Tabelas auxiliares'!$B$241),"FOLHA DE PESSOAL",IF(Y450='Tabelas auxiliares'!$A$241,"CUSTEIO",IF(Y450='Tabelas auxiliares'!$A$240,"INVESTIMENTO","ERRO - VERIFICAR"))))</f>
        <v>CUSTEIO</v>
      </c>
      <c r="AA450" s="26">
        <v>33108.85</v>
      </c>
      <c r="AB450" s="26"/>
      <c r="AC450" s="26">
        <v>24476.51</v>
      </c>
      <c r="AE450" s="26">
        <v>8632.34</v>
      </c>
    </row>
    <row r="451" spans="1:33" x14ac:dyDescent="0.25">
      <c r="A451" t="s">
        <v>538</v>
      </c>
      <c r="B451" t="s">
        <v>252</v>
      </c>
      <c r="C451" t="s">
        <v>537</v>
      </c>
      <c r="D451" t="s">
        <v>28</v>
      </c>
      <c r="E451" t="s">
        <v>105</v>
      </c>
      <c r="F451" s="33" t="str">
        <f>IFERROR(VLOOKUP(D451,'Tabelas auxiliares'!$A$3:$B$62,2,FALSE),"")</f>
        <v>PU - PREFEITURA UNIVERSITÁRIA</v>
      </c>
      <c r="G451" s="33" t="str">
        <f>IFERROR(VLOOKUP($B451,'Tabelas auxiliares'!$A$66:$C$103,2,FALSE),"")</f>
        <v/>
      </c>
      <c r="H451" s="33" t="str">
        <f>IFERROR(VLOOKUP($B451,'Tabelas auxiliares'!$A$66:$C$103,3,FALSE),"")</f>
        <v/>
      </c>
      <c r="I451" t="s">
        <v>2394</v>
      </c>
      <c r="J451" t="s">
        <v>2894</v>
      </c>
      <c r="K451" t="s">
        <v>2895</v>
      </c>
      <c r="L451" t="s">
        <v>2896</v>
      </c>
      <c r="M451" t="s">
        <v>2897</v>
      </c>
      <c r="N451" t="s">
        <v>569</v>
      </c>
      <c r="O451" t="s">
        <v>570</v>
      </c>
      <c r="P451" t="s">
        <v>571</v>
      </c>
      <c r="Q451" t="s">
        <v>549</v>
      </c>
      <c r="R451" t="s">
        <v>545</v>
      </c>
      <c r="S451" t="s">
        <v>550</v>
      </c>
      <c r="T451" t="s">
        <v>150</v>
      </c>
      <c r="U451" t="s">
        <v>572</v>
      </c>
      <c r="V451" t="s">
        <v>615</v>
      </c>
      <c r="W451" t="s">
        <v>616</v>
      </c>
      <c r="X451" t="s">
        <v>2898</v>
      </c>
      <c r="Y451" s="33" t="str">
        <f t="shared" si="6"/>
        <v>3</v>
      </c>
      <c r="Z451" s="33" t="str">
        <f>IF(T451="","",IF(AND(T451&lt;&gt;'Tabelas auxiliares'!$B$240,T451&lt;&gt;'Tabelas auxiliares'!$B$241),"FOLHA DE PESSOAL",IF(Y451='Tabelas auxiliares'!$A$241,"CUSTEIO",IF(Y451='Tabelas auxiliares'!$A$240,"INVESTIMENTO","ERRO - VERIFICAR"))))</f>
        <v>CUSTEIO</v>
      </c>
      <c r="AA451" s="26">
        <v>60929.98</v>
      </c>
      <c r="AB451" s="26"/>
      <c r="AC451">
        <v>60929.98</v>
      </c>
      <c r="AE451" s="26"/>
    </row>
    <row r="452" spans="1:33" x14ac:dyDescent="0.25">
      <c r="A452" t="s">
        <v>538</v>
      </c>
      <c r="B452" t="s">
        <v>252</v>
      </c>
      <c r="C452" t="s">
        <v>537</v>
      </c>
      <c r="D452" t="s">
        <v>28</v>
      </c>
      <c r="E452" t="s">
        <v>105</v>
      </c>
      <c r="F452" s="33" t="str">
        <f>IFERROR(VLOOKUP(D452,'Tabelas auxiliares'!$A$3:$B$62,2,FALSE),"")</f>
        <v>PU - PREFEITURA UNIVERSITÁRIA</v>
      </c>
      <c r="G452" s="33" t="str">
        <f>IFERROR(VLOOKUP($B452,'Tabelas auxiliares'!$A$66:$C$103,2,FALSE),"")</f>
        <v/>
      </c>
      <c r="H452" s="33" t="str">
        <f>IFERROR(VLOOKUP($B452,'Tabelas auxiliares'!$A$66:$C$103,3,FALSE),"")</f>
        <v/>
      </c>
      <c r="I452" t="s">
        <v>1538</v>
      </c>
      <c r="J452" t="s">
        <v>2899</v>
      </c>
      <c r="K452" t="s">
        <v>2900</v>
      </c>
      <c r="L452" t="s">
        <v>2901</v>
      </c>
      <c r="M452" t="s">
        <v>2902</v>
      </c>
      <c r="N452" t="s">
        <v>569</v>
      </c>
      <c r="O452" t="s">
        <v>570</v>
      </c>
      <c r="P452" t="s">
        <v>571</v>
      </c>
      <c r="Q452" t="s">
        <v>549</v>
      </c>
      <c r="R452" t="s">
        <v>545</v>
      </c>
      <c r="S452" t="s">
        <v>550</v>
      </c>
      <c r="T452" t="s">
        <v>184</v>
      </c>
      <c r="U452" t="s">
        <v>2170</v>
      </c>
      <c r="V452" t="s">
        <v>2903</v>
      </c>
      <c r="W452" t="s">
        <v>2904</v>
      </c>
      <c r="X452" t="s">
        <v>2905</v>
      </c>
      <c r="Y452" s="33" t="str">
        <f t="shared" ref="Y452:Y515" si="7">LEFT(V452,1)</f>
        <v>3</v>
      </c>
      <c r="Z452" s="33" t="str">
        <f>IF(T452="","",IF(AND(T452&lt;&gt;'Tabelas auxiliares'!$B$240,T452&lt;&gt;'Tabelas auxiliares'!$B$241),"FOLHA DE PESSOAL",IF(Y452='Tabelas auxiliares'!$A$241,"CUSTEIO",IF(Y452='Tabelas auxiliares'!$A$240,"INVESTIMENTO","ERRO - VERIFICAR"))))</f>
        <v>CUSTEIO</v>
      </c>
      <c r="AA452" s="26">
        <v>660762.68000000005</v>
      </c>
      <c r="AB452" s="26"/>
      <c r="AC452">
        <v>475044.59</v>
      </c>
      <c r="AD452">
        <v>185718.09</v>
      </c>
      <c r="AE452" s="26"/>
    </row>
    <row r="453" spans="1:33" x14ac:dyDescent="0.25">
      <c r="A453" t="s">
        <v>538</v>
      </c>
      <c r="B453" t="s">
        <v>252</v>
      </c>
      <c r="C453" t="s">
        <v>537</v>
      </c>
      <c r="D453" t="s">
        <v>28</v>
      </c>
      <c r="E453" t="s">
        <v>105</v>
      </c>
      <c r="F453" s="33" t="str">
        <f>IFERROR(VLOOKUP(D453,'Tabelas auxiliares'!$A$3:$B$62,2,FALSE),"")</f>
        <v>PU - PREFEITURA UNIVERSITÁRIA</v>
      </c>
      <c r="G453" s="33" t="str">
        <f>IFERROR(VLOOKUP($B453,'Tabelas auxiliares'!$A$66:$C$103,2,FALSE),"")</f>
        <v/>
      </c>
      <c r="H453" s="33" t="str">
        <f>IFERROR(VLOOKUP($B453,'Tabelas auxiliares'!$A$66:$C$103,3,FALSE),"")</f>
        <v/>
      </c>
      <c r="I453" t="s">
        <v>2906</v>
      </c>
      <c r="J453" t="s">
        <v>2907</v>
      </c>
      <c r="K453" t="s">
        <v>2908</v>
      </c>
      <c r="L453" t="s">
        <v>2909</v>
      </c>
      <c r="M453" t="s">
        <v>2910</v>
      </c>
      <c r="N453" t="s">
        <v>569</v>
      </c>
      <c r="O453" t="s">
        <v>570</v>
      </c>
      <c r="P453" t="s">
        <v>571</v>
      </c>
      <c r="Q453" t="s">
        <v>549</v>
      </c>
      <c r="R453" t="s">
        <v>545</v>
      </c>
      <c r="S453" t="s">
        <v>550</v>
      </c>
      <c r="T453" t="s">
        <v>150</v>
      </c>
      <c r="U453" t="s">
        <v>572</v>
      </c>
      <c r="V453" t="s">
        <v>615</v>
      </c>
      <c r="W453" t="s">
        <v>616</v>
      </c>
      <c r="X453" t="s">
        <v>2911</v>
      </c>
      <c r="Y453" s="33" t="str">
        <f t="shared" si="7"/>
        <v>3</v>
      </c>
      <c r="Z453" s="33" t="str">
        <f>IF(T453="","",IF(AND(T453&lt;&gt;'Tabelas auxiliares'!$B$240,T453&lt;&gt;'Tabelas auxiliares'!$B$241),"FOLHA DE PESSOAL",IF(Y453='Tabelas auxiliares'!$A$241,"CUSTEIO",IF(Y453='Tabelas auxiliares'!$A$240,"INVESTIMENTO","ERRO - VERIFICAR"))))</f>
        <v>CUSTEIO</v>
      </c>
      <c r="AA453" s="26">
        <v>101519.85</v>
      </c>
      <c r="AB453" s="26">
        <v>5973.94</v>
      </c>
      <c r="AC453">
        <v>51672.5</v>
      </c>
      <c r="AD453">
        <v>10193.780000000001</v>
      </c>
      <c r="AE453" s="26">
        <v>39653.57</v>
      </c>
      <c r="AG453">
        <v>5973.94</v>
      </c>
    </row>
    <row r="454" spans="1:33" x14ac:dyDescent="0.25">
      <c r="A454" t="s">
        <v>538</v>
      </c>
      <c r="B454" t="s">
        <v>252</v>
      </c>
      <c r="C454" t="s">
        <v>537</v>
      </c>
      <c r="D454" t="s">
        <v>28</v>
      </c>
      <c r="E454" t="s">
        <v>105</v>
      </c>
      <c r="F454" s="33" t="str">
        <f>IFERROR(VLOOKUP(D454,'Tabelas auxiliares'!$A$3:$B$62,2,FALSE),"")</f>
        <v>PU - PREFEITURA UNIVERSITÁRIA</v>
      </c>
      <c r="G454" s="33" t="str">
        <f>IFERROR(VLOOKUP($B454,'Tabelas auxiliares'!$A$66:$C$103,2,FALSE),"")</f>
        <v/>
      </c>
      <c r="H454" s="33" t="str">
        <f>IFERROR(VLOOKUP($B454,'Tabelas auxiliares'!$A$66:$C$103,3,FALSE),"")</f>
        <v/>
      </c>
      <c r="I454" t="s">
        <v>1069</v>
      </c>
      <c r="J454" t="s">
        <v>2899</v>
      </c>
      <c r="K454" t="s">
        <v>2912</v>
      </c>
      <c r="L454" t="s">
        <v>2913</v>
      </c>
      <c r="M454" t="s">
        <v>2902</v>
      </c>
      <c r="N454" t="s">
        <v>569</v>
      </c>
      <c r="O454" t="s">
        <v>570</v>
      </c>
      <c r="P454" t="s">
        <v>571</v>
      </c>
      <c r="Q454" t="s">
        <v>549</v>
      </c>
      <c r="R454" t="s">
        <v>545</v>
      </c>
      <c r="S454" t="s">
        <v>581</v>
      </c>
      <c r="T454" t="s">
        <v>150</v>
      </c>
      <c r="U454" t="s">
        <v>572</v>
      </c>
      <c r="V454" t="s">
        <v>2903</v>
      </c>
      <c r="W454" t="s">
        <v>2904</v>
      </c>
      <c r="X454" t="s">
        <v>2914</v>
      </c>
      <c r="Y454" s="33" t="str">
        <f t="shared" si="7"/>
        <v>3</v>
      </c>
      <c r="Z454" s="33" t="str">
        <f>IF(T454="","",IF(AND(T454&lt;&gt;'Tabelas auxiliares'!$B$240,T454&lt;&gt;'Tabelas auxiliares'!$B$241),"FOLHA DE PESSOAL",IF(Y454='Tabelas auxiliares'!$A$241,"CUSTEIO",IF(Y454='Tabelas auxiliares'!$A$240,"INVESTIMENTO","ERRO - VERIFICAR"))))</f>
        <v>CUSTEIO</v>
      </c>
      <c r="AA454" s="26">
        <v>89599.66</v>
      </c>
      <c r="AB454" s="26"/>
      <c r="AD454">
        <v>89599.66</v>
      </c>
      <c r="AE454" s="26"/>
    </row>
    <row r="455" spans="1:33" x14ac:dyDescent="0.25">
      <c r="A455" t="s">
        <v>538</v>
      </c>
      <c r="B455" t="s">
        <v>252</v>
      </c>
      <c r="C455" t="s">
        <v>537</v>
      </c>
      <c r="D455" t="s">
        <v>32</v>
      </c>
      <c r="E455" t="s">
        <v>105</v>
      </c>
      <c r="F455" s="33" t="str">
        <f>IFERROR(VLOOKUP(D455,'Tabelas auxiliares'!$A$3:$B$62,2,FALSE),"")</f>
        <v>PU - LOCAÇÃO DE VEÍCULOS * D.U.C</v>
      </c>
      <c r="G455" s="33" t="str">
        <f>IFERROR(VLOOKUP($B455,'Tabelas auxiliares'!$A$66:$C$103,2,FALSE),"")</f>
        <v/>
      </c>
      <c r="H455" s="33" t="str">
        <f>IFERROR(VLOOKUP($B455,'Tabelas auxiliares'!$A$66:$C$103,3,FALSE),"")</f>
        <v/>
      </c>
      <c r="I455" t="s">
        <v>2915</v>
      </c>
      <c r="J455" t="s">
        <v>2916</v>
      </c>
      <c r="K455" t="s">
        <v>2917</v>
      </c>
      <c r="L455" t="s">
        <v>2918</v>
      </c>
      <c r="M455" t="s">
        <v>2919</v>
      </c>
      <c r="N455" t="s">
        <v>569</v>
      </c>
      <c r="O455" t="s">
        <v>570</v>
      </c>
      <c r="P455" t="s">
        <v>571</v>
      </c>
      <c r="Q455" t="s">
        <v>549</v>
      </c>
      <c r="R455" t="s">
        <v>545</v>
      </c>
      <c r="S455" t="s">
        <v>550</v>
      </c>
      <c r="T455" t="s">
        <v>150</v>
      </c>
      <c r="U455" t="s">
        <v>1149</v>
      </c>
      <c r="V455" t="s">
        <v>2920</v>
      </c>
      <c r="W455" t="s">
        <v>2921</v>
      </c>
      <c r="X455" t="s">
        <v>2922</v>
      </c>
      <c r="Y455" s="33" t="str">
        <f t="shared" si="7"/>
        <v>3</v>
      </c>
      <c r="Z455" s="33" t="str">
        <f>IF(T455="","",IF(AND(T455&lt;&gt;'Tabelas auxiliares'!$B$240,T455&lt;&gt;'Tabelas auxiliares'!$B$241),"FOLHA DE PESSOAL",IF(Y455='Tabelas auxiliares'!$A$241,"CUSTEIO",IF(Y455='Tabelas auxiliares'!$A$240,"INVESTIMENTO","ERRO - VERIFICAR"))))</f>
        <v>CUSTEIO</v>
      </c>
      <c r="AA455" s="26">
        <v>44</v>
      </c>
      <c r="AB455" s="26"/>
      <c r="AC455">
        <v>44</v>
      </c>
      <c r="AE455" s="26"/>
    </row>
    <row r="456" spans="1:33" x14ac:dyDescent="0.25">
      <c r="A456" t="s">
        <v>538</v>
      </c>
      <c r="B456" t="s">
        <v>252</v>
      </c>
      <c r="C456" t="s">
        <v>537</v>
      </c>
      <c r="D456" t="s">
        <v>32</v>
      </c>
      <c r="E456" t="s">
        <v>105</v>
      </c>
      <c r="F456" s="33" t="str">
        <f>IFERROR(VLOOKUP(D456,'Tabelas auxiliares'!$A$3:$B$62,2,FALSE),"")</f>
        <v>PU - LOCAÇÃO DE VEÍCULOS * D.U.C</v>
      </c>
      <c r="G456" s="33" t="str">
        <f>IFERROR(VLOOKUP($B456,'Tabelas auxiliares'!$A$66:$C$103,2,FALSE),"")</f>
        <v/>
      </c>
      <c r="H456" s="33" t="str">
        <f>IFERROR(VLOOKUP($B456,'Tabelas auxiliares'!$A$66:$C$103,3,FALSE),"")</f>
        <v/>
      </c>
      <c r="I456" t="s">
        <v>2915</v>
      </c>
      <c r="J456" t="s">
        <v>2916</v>
      </c>
      <c r="K456" t="s">
        <v>2923</v>
      </c>
      <c r="L456" t="s">
        <v>2918</v>
      </c>
      <c r="M456" t="s">
        <v>2924</v>
      </c>
      <c r="N456" t="s">
        <v>569</v>
      </c>
      <c r="O456" t="s">
        <v>570</v>
      </c>
      <c r="P456" t="s">
        <v>571</v>
      </c>
      <c r="Q456" t="s">
        <v>549</v>
      </c>
      <c r="R456" t="s">
        <v>545</v>
      </c>
      <c r="S456" t="s">
        <v>550</v>
      </c>
      <c r="T456" t="s">
        <v>150</v>
      </c>
      <c r="U456" t="s">
        <v>1149</v>
      </c>
      <c r="V456" t="s">
        <v>2920</v>
      </c>
      <c r="W456" t="s">
        <v>2921</v>
      </c>
      <c r="X456" t="s">
        <v>2925</v>
      </c>
      <c r="Y456" s="33" t="str">
        <f t="shared" si="7"/>
        <v>3</v>
      </c>
      <c r="Z456" s="33" t="str">
        <f>IF(T456="","",IF(AND(T456&lt;&gt;'Tabelas auxiliares'!$B$240,T456&lt;&gt;'Tabelas auxiliares'!$B$241),"FOLHA DE PESSOAL",IF(Y456='Tabelas auxiliares'!$A$241,"CUSTEIO",IF(Y456='Tabelas auxiliares'!$A$240,"INVESTIMENTO","ERRO - VERIFICAR"))))</f>
        <v>CUSTEIO</v>
      </c>
      <c r="AA456" s="26">
        <v>1633.4</v>
      </c>
      <c r="AB456" s="26"/>
      <c r="AC456" s="26">
        <v>1633.4</v>
      </c>
    </row>
    <row r="457" spans="1:33" x14ac:dyDescent="0.25">
      <c r="A457" t="s">
        <v>538</v>
      </c>
      <c r="B457" t="s">
        <v>252</v>
      </c>
      <c r="C457" t="s">
        <v>537</v>
      </c>
      <c r="D457" t="s">
        <v>32</v>
      </c>
      <c r="E457" t="s">
        <v>105</v>
      </c>
      <c r="F457" s="33" t="str">
        <f>IFERROR(VLOOKUP(D457,'Tabelas auxiliares'!$A$3:$B$62,2,FALSE),"")</f>
        <v>PU - LOCAÇÃO DE VEÍCULOS * D.U.C</v>
      </c>
      <c r="G457" s="33" t="str">
        <f>IFERROR(VLOOKUP($B457,'Tabelas auxiliares'!$A$66:$C$103,2,FALSE),"")</f>
        <v/>
      </c>
      <c r="H457" s="33" t="str">
        <f>IFERROR(VLOOKUP($B457,'Tabelas auxiliares'!$A$66:$C$103,3,FALSE),"")</f>
        <v/>
      </c>
      <c r="I457" t="s">
        <v>2926</v>
      </c>
      <c r="J457" t="s">
        <v>2916</v>
      </c>
      <c r="K457" t="s">
        <v>2927</v>
      </c>
      <c r="L457" t="s">
        <v>2918</v>
      </c>
      <c r="M457" t="s">
        <v>2924</v>
      </c>
      <c r="N457" t="s">
        <v>569</v>
      </c>
      <c r="O457" t="s">
        <v>570</v>
      </c>
      <c r="P457" t="s">
        <v>571</v>
      </c>
      <c r="Q457" t="s">
        <v>549</v>
      </c>
      <c r="R457" t="s">
        <v>545</v>
      </c>
      <c r="S457" t="s">
        <v>550</v>
      </c>
      <c r="T457" t="s">
        <v>150</v>
      </c>
      <c r="U457" t="s">
        <v>1149</v>
      </c>
      <c r="V457" t="s">
        <v>2920</v>
      </c>
      <c r="W457" t="s">
        <v>2921</v>
      </c>
      <c r="X457" t="s">
        <v>2928</v>
      </c>
      <c r="Y457" s="33" t="str">
        <f t="shared" si="7"/>
        <v>3</v>
      </c>
      <c r="Z457" s="33" t="str">
        <f>IF(T457="","",IF(AND(T457&lt;&gt;'Tabelas auxiliares'!$B$240,T457&lt;&gt;'Tabelas auxiliares'!$B$241),"FOLHA DE PESSOAL",IF(Y457='Tabelas auxiliares'!$A$241,"CUSTEIO",IF(Y457='Tabelas auxiliares'!$A$240,"INVESTIMENTO","ERRO - VERIFICAR"))))</f>
        <v>CUSTEIO</v>
      </c>
      <c r="AA457" s="26">
        <v>171.91</v>
      </c>
      <c r="AB457" s="26"/>
      <c r="AC457">
        <v>171.91</v>
      </c>
      <c r="AE457" s="26"/>
    </row>
    <row r="458" spans="1:33" x14ac:dyDescent="0.25">
      <c r="A458" t="s">
        <v>538</v>
      </c>
      <c r="B458" t="s">
        <v>252</v>
      </c>
      <c r="C458" t="s">
        <v>537</v>
      </c>
      <c r="D458" t="s">
        <v>32</v>
      </c>
      <c r="E458" t="s">
        <v>105</v>
      </c>
      <c r="F458" s="33" t="str">
        <f>IFERROR(VLOOKUP(D458,'Tabelas auxiliares'!$A$3:$B$62,2,FALSE),"")</f>
        <v>PU - LOCAÇÃO DE VEÍCULOS * D.U.C</v>
      </c>
      <c r="G458" s="33" t="str">
        <f>IFERROR(VLOOKUP($B458,'Tabelas auxiliares'!$A$66:$C$103,2,FALSE),"")</f>
        <v/>
      </c>
      <c r="H458" s="33" t="str">
        <f>IFERROR(VLOOKUP($B458,'Tabelas auxiliares'!$A$66:$C$103,3,FALSE),"")</f>
        <v/>
      </c>
      <c r="I458" t="s">
        <v>2929</v>
      </c>
      <c r="J458" t="s">
        <v>2916</v>
      </c>
      <c r="K458" t="s">
        <v>2930</v>
      </c>
      <c r="L458" t="s">
        <v>2931</v>
      </c>
      <c r="M458" t="s">
        <v>2924</v>
      </c>
      <c r="N458" t="s">
        <v>569</v>
      </c>
      <c r="O458" t="s">
        <v>570</v>
      </c>
      <c r="P458" t="s">
        <v>571</v>
      </c>
      <c r="Q458" t="s">
        <v>549</v>
      </c>
      <c r="R458" t="s">
        <v>545</v>
      </c>
      <c r="S458" t="s">
        <v>550</v>
      </c>
      <c r="T458" t="s">
        <v>150</v>
      </c>
      <c r="U458" t="s">
        <v>1149</v>
      </c>
      <c r="V458" t="s">
        <v>2920</v>
      </c>
      <c r="W458" t="s">
        <v>2921</v>
      </c>
      <c r="X458" t="s">
        <v>2932</v>
      </c>
      <c r="Y458" s="33" t="str">
        <f t="shared" si="7"/>
        <v>3</v>
      </c>
      <c r="Z458" s="33" t="str">
        <f>IF(T458="","",IF(AND(T458&lt;&gt;'Tabelas auxiliares'!$B$240,T458&lt;&gt;'Tabelas auxiliares'!$B$241),"FOLHA DE PESSOAL",IF(Y458='Tabelas auxiliares'!$A$241,"CUSTEIO",IF(Y458='Tabelas auxiliares'!$A$240,"INVESTIMENTO","ERRO - VERIFICAR"))))</f>
        <v>CUSTEIO</v>
      </c>
      <c r="AA458" s="26">
        <v>4455</v>
      </c>
      <c r="AB458" s="26"/>
      <c r="AC458">
        <v>4455</v>
      </c>
      <c r="AE458" s="26"/>
    </row>
    <row r="459" spans="1:33" x14ac:dyDescent="0.25">
      <c r="A459" t="s">
        <v>538</v>
      </c>
      <c r="B459" t="s">
        <v>252</v>
      </c>
      <c r="C459" t="s">
        <v>537</v>
      </c>
      <c r="D459" t="s">
        <v>32</v>
      </c>
      <c r="E459" t="s">
        <v>105</v>
      </c>
      <c r="F459" s="33" t="str">
        <f>IFERROR(VLOOKUP(D459,'Tabelas auxiliares'!$A$3:$B$62,2,FALSE),"")</f>
        <v>PU - LOCAÇÃO DE VEÍCULOS * D.U.C</v>
      </c>
      <c r="G459" s="33" t="str">
        <f>IFERROR(VLOOKUP($B459,'Tabelas auxiliares'!$A$66:$C$103,2,FALSE),"")</f>
        <v/>
      </c>
      <c r="H459" s="33" t="str">
        <f>IFERROR(VLOOKUP($B459,'Tabelas auxiliares'!$A$66:$C$103,3,FALSE),"")</f>
        <v/>
      </c>
      <c r="I459" t="s">
        <v>2929</v>
      </c>
      <c r="J459" t="s">
        <v>2916</v>
      </c>
      <c r="K459" t="s">
        <v>2933</v>
      </c>
      <c r="L459" t="s">
        <v>2931</v>
      </c>
      <c r="M459" t="s">
        <v>2919</v>
      </c>
      <c r="N459" t="s">
        <v>569</v>
      </c>
      <c r="O459" t="s">
        <v>570</v>
      </c>
      <c r="P459" t="s">
        <v>571</v>
      </c>
      <c r="Q459" t="s">
        <v>549</v>
      </c>
      <c r="R459" t="s">
        <v>545</v>
      </c>
      <c r="S459" t="s">
        <v>550</v>
      </c>
      <c r="T459" t="s">
        <v>150</v>
      </c>
      <c r="U459" t="s">
        <v>1149</v>
      </c>
      <c r="V459" t="s">
        <v>2920</v>
      </c>
      <c r="W459" t="s">
        <v>2921</v>
      </c>
      <c r="X459" t="s">
        <v>2934</v>
      </c>
      <c r="Y459" s="33" t="str">
        <f t="shared" si="7"/>
        <v>3</v>
      </c>
      <c r="Z459" s="33" t="str">
        <f>IF(T459="","",IF(AND(T459&lt;&gt;'Tabelas auxiliares'!$B$240,T459&lt;&gt;'Tabelas auxiliares'!$B$241),"FOLHA DE PESSOAL",IF(Y459='Tabelas auxiliares'!$A$241,"CUSTEIO",IF(Y459='Tabelas auxiliares'!$A$240,"INVESTIMENTO","ERRO - VERIFICAR"))))</f>
        <v>CUSTEIO</v>
      </c>
      <c r="AA459" s="26">
        <v>22</v>
      </c>
      <c r="AB459" s="26"/>
      <c r="AC459">
        <v>22</v>
      </c>
      <c r="AE459" s="26"/>
    </row>
    <row r="460" spans="1:33" x14ac:dyDescent="0.25">
      <c r="A460" t="s">
        <v>538</v>
      </c>
      <c r="B460" t="s">
        <v>252</v>
      </c>
      <c r="C460" t="s">
        <v>537</v>
      </c>
      <c r="D460" t="s">
        <v>32</v>
      </c>
      <c r="E460" t="s">
        <v>105</v>
      </c>
      <c r="F460" s="33" t="str">
        <f>IFERROR(VLOOKUP(D460,'Tabelas auxiliares'!$A$3:$B$62,2,FALSE),"")</f>
        <v>PU - LOCAÇÃO DE VEÍCULOS * D.U.C</v>
      </c>
      <c r="G460" s="33" t="str">
        <f>IFERROR(VLOOKUP($B460,'Tabelas auxiliares'!$A$66:$C$103,2,FALSE),"")</f>
        <v/>
      </c>
      <c r="H460" s="33" t="str">
        <f>IFERROR(VLOOKUP($B460,'Tabelas auxiliares'!$A$66:$C$103,3,FALSE),"")</f>
        <v/>
      </c>
      <c r="I460" t="s">
        <v>2709</v>
      </c>
      <c r="J460" t="s">
        <v>2916</v>
      </c>
      <c r="K460" t="s">
        <v>2935</v>
      </c>
      <c r="L460" t="s">
        <v>2931</v>
      </c>
      <c r="M460" t="s">
        <v>2919</v>
      </c>
      <c r="N460" t="s">
        <v>569</v>
      </c>
      <c r="O460" t="s">
        <v>570</v>
      </c>
      <c r="P460" t="s">
        <v>571</v>
      </c>
      <c r="Q460" t="s">
        <v>549</v>
      </c>
      <c r="R460" t="s">
        <v>545</v>
      </c>
      <c r="S460" t="s">
        <v>550</v>
      </c>
      <c r="T460" t="s">
        <v>150</v>
      </c>
      <c r="U460" t="s">
        <v>1149</v>
      </c>
      <c r="V460" t="s">
        <v>2920</v>
      </c>
      <c r="W460" t="s">
        <v>2921</v>
      </c>
      <c r="X460" t="s">
        <v>2936</v>
      </c>
      <c r="Y460" s="33" t="str">
        <f t="shared" si="7"/>
        <v>3</v>
      </c>
      <c r="Z460" s="33" t="str">
        <f>IF(T460="","",IF(AND(T460&lt;&gt;'Tabelas auxiliares'!$B$240,T460&lt;&gt;'Tabelas auxiliares'!$B$241),"FOLHA DE PESSOAL",IF(Y460='Tabelas auxiliares'!$A$241,"CUSTEIO",IF(Y460='Tabelas auxiliares'!$A$240,"INVESTIMENTO","ERRO - VERIFICAR"))))</f>
        <v>CUSTEIO</v>
      </c>
      <c r="AA460" s="26">
        <v>18713.2</v>
      </c>
      <c r="AB460" s="26"/>
      <c r="AC460">
        <v>18713.2</v>
      </c>
      <c r="AE460" s="26"/>
    </row>
    <row r="461" spans="1:33" x14ac:dyDescent="0.25">
      <c r="A461" t="s">
        <v>538</v>
      </c>
      <c r="B461" t="s">
        <v>252</v>
      </c>
      <c r="C461" t="s">
        <v>537</v>
      </c>
      <c r="D461" t="s">
        <v>32</v>
      </c>
      <c r="E461" t="s">
        <v>105</v>
      </c>
      <c r="F461" s="33" t="str">
        <f>IFERROR(VLOOKUP(D461,'Tabelas auxiliares'!$A$3:$B$62,2,FALSE),"")</f>
        <v>PU - LOCAÇÃO DE VEÍCULOS * D.U.C</v>
      </c>
      <c r="G461" s="33" t="str">
        <f>IFERROR(VLOOKUP($B461,'Tabelas auxiliares'!$A$66:$C$103,2,FALSE),"")</f>
        <v/>
      </c>
      <c r="H461" s="33" t="str">
        <f>IFERROR(VLOOKUP($B461,'Tabelas auxiliares'!$A$66:$C$103,3,FALSE),"")</f>
        <v/>
      </c>
      <c r="I461" t="s">
        <v>2937</v>
      </c>
      <c r="J461" t="s">
        <v>2916</v>
      </c>
      <c r="K461" t="s">
        <v>2938</v>
      </c>
      <c r="L461" t="s">
        <v>2918</v>
      </c>
      <c r="M461" t="s">
        <v>2919</v>
      </c>
      <c r="N461" t="s">
        <v>569</v>
      </c>
      <c r="O461" t="s">
        <v>570</v>
      </c>
      <c r="P461" t="s">
        <v>571</v>
      </c>
      <c r="Q461" t="s">
        <v>549</v>
      </c>
      <c r="R461" t="s">
        <v>545</v>
      </c>
      <c r="S461" t="s">
        <v>550</v>
      </c>
      <c r="T461" t="s">
        <v>150</v>
      </c>
      <c r="U461" t="s">
        <v>1149</v>
      </c>
      <c r="V461" t="s">
        <v>2920</v>
      </c>
      <c r="W461" t="s">
        <v>2921</v>
      </c>
      <c r="X461" t="s">
        <v>2939</v>
      </c>
      <c r="Y461" s="33" t="str">
        <f t="shared" si="7"/>
        <v>3</v>
      </c>
      <c r="Z461" s="33" t="str">
        <f>IF(T461="","",IF(AND(T461&lt;&gt;'Tabelas auxiliares'!$B$240,T461&lt;&gt;'Tabelas auxiliares'!$B$241),"FOLHA DE PESSOAL",IF(Y461='Tabelas auxiliares'!$A$241,"CUSTEIO",IF(Y461='Tabelas auxiliares'!$A$240,"INVESTIMENTO","ERRO - VERIFICAR"))))</f>
        <v>CUSTEIO</v>
      </c>
      <c r="AA461" s="26">
        <v>6900</v>
      </c>
      <c r="AB461" s="26"/>
      <c r="AC461">
        <v>6900</v>
      </c>
      <c r="AE461" s="26"/>
    </row>
    <row r="462" spans="1:33" x14ac:dyDescent="0.25">
      <c r="A462" t="s">
        <v>538</v>
      </c>
      <c r="B462" t="s">
        <v>252</v>
      </c>
      <c r="C462" t="s">
        <v>537</v>
      </c>
      <c r="D462" t="s">
        <v>32</v>
      </c>
      <c r="E462" t="s">
        <v>105</v>
      </c>
      <c r="F462" s="33" t="str">
        <f>IFERROR(VLOOKUP(D462,'Tabelas auxiliares'!$A$3:$B$62,2,FALSE),"")</f>
        <v>PU - LOCAÇÃO DE VEÍCULOS * D.U.C</v>
      </c>
      <c r="G462" s="33" t="str">
        <f>IFERROR(VLOOKUP($B462,'Tabelas auxiliares'!$A$66:$C$103,2,FALSE),"")</f>
        <v/>
      </c>
      <c r="H462" s="33" t="str">
        <f>IFERROR(VLOOKUP($B462,'Tabelas auxiliares'!$A$66:$C$103,3,FALSE),"")</f>
        <v/>
      </c>
      <c r="I462" t="s">
        <v>2937</v>
      </c>
      <c r="J462" t="s">
        <v>2916</v>
      </c>
      <c r="K462" t="s">
        <v>2940</v>
      </c>
      <c r="L462" t="s">
        <v>2918</v>
      </c>
      <c r="M462" t="s">
        <v>2924</v>
      </c>
      <c r="N462" t="s">
        <v>569</v>
      </c>
      <c r="O462" t="s">
        <v>570</v>
      </c>
      <c r="P462" t="s">
        <v>571</v>
      </c>
      <c r="Q462" t="s">
        <v>549</v>
      </c>
      <c r="R462" t="s">
        <v>545</v>
      </c>
      <c r="S462" t="s">
        <v>550</v>
      </c>
      <c r="T462" t="s">
        <v>150</v>
      </c>
      <c r="U462" t="s">
        <v>1149</v>
      </c>
      <c r="V462" t="s">
        <v>2920</v>
      </c>
      <c r="W462" t="s">
        <v>2921</v>
      </c>
      <c r="X462" t="s">
        <v>2941</v>
      </c>
      <c r="Y462" s="33" t="str">
        <f t="shared" si="7"/>
        <v>3</v>
      </c>
      <c r="Z462" s="33" t="str">
        <f>IF(T462="","",IF(AND(T462&lt;&gt;'Tabelas auxiliares'!$B$240,T462&lt;&gt;'Tabelas auxiliares'!$B$241),"FOLHA DE PESSOAL",IF(Y462='Tabelas auxiliares'!$A$241,"CUSTEIO",IF(Y462='Tabelas auxiliares'!$A$240,"INVESTIMENTO","ERRO - VERIFICAR"))))</f>
        <v>CUSTEIO</v>
      </c>
      <c r="AA462" s="26">
        <v>45157.78</v>
      </c>
      <c r="AB462" s="26"/>
      <c r="AC462">
        <v>45157.78</v>
      </c>
      <c r="AE462" s="26"/>
    </row>
    <row r="463" spans="1:33" x14ac:dyDescent="0.25">
      <c r="A463" t="s">
        <v>538</v>
      </c>
      <c r="B463" t="s">
        <v>252</v>
      </c>
      <c r="C463" t="s">
        <v>537</v>
      </c>
      <c r="D463" t="s">
        <v>32</v>
      </c>
      <c r="E463" t="s">
        <v>105</v>
      </c>
      <c r="F463" s="33" t="str">
        <f>IFERROR(VLOOKUP(D463,'Tabelas auxiliares'!$A$3:$B$62,2,FALSE),"")</f>
        <v>PU - LOCAÇÃO DE VEÍCULOS * D.U.C</v>
      </c>
      <c r="G463" s="33" t="str">
        <f>IFERROR(VLOOKUP($B463,'Tabelas auxiliares'!$A$66:$C$103,2,FALSE),"")</f>
        <v/>
      </c>
      <c r="H463" s="33" t="str">
        <f>IFERROR(VLOOKUP($B463,'Tabelas auxiliares'!$A$66:$C$103,3,FALSE),"")</f>
        <v/>
      </c>
      <c r="I463" t="s">
        <v>2942</v>
      </c>
      <c r="J463" t="s">
        <v>2943</v>
      </c>
      <c r="K463" t="s">
        <v>2944</v>
      </c>
      <c r="L463" t="s">
        <v>2945</v>
      </c>
      <c r="M463" t="s">
        <v>2946</v>
      </c>
      <c r="N463" t="s">
        <v>559</v>
      </c>
      <c r="O463" t="s">
        <v>570</v>
      </c>
      <c r="P463" t="s">
        <v>1170</v>
      </c>
      <c r="Q463" t="s">
        <v>549</v>
      </c>
      <c r="R463" t="s">
        <v>545</v>
      </c>
      <c r="S463" t="s">
        <v>550</v>
      </c>
      <c r="T463" t="s">
        <v>184</v>
      </c>
      <c r="U463" t="s">
        <v>2947</v>
      </c>
      <c r="V463" t="s">
        <v>2920</v>
      </c>
      <c r="W463" t="s">
        <v>2921</v>
      </c>
      <c r="X463" t="s">
        <v>2948</v>
      </c>
      <c r="Y463" s="33" t="str">
        <f t="shared" si="7"/>
        <v>3</v>
      </c>
      <c r="Z463" s="33" t="str">
        <f>IF(T463="","",IF(AND(T463&lt;&gt;'Tabelas auxiliares'!$B$240,T463&lt;&gt;'Tabelas auxiliares'!$B$241),"FOLHA DE PESSOAL",IF(Y463='Tabelas auxiliares'!$A$241,"CUSTEIO",IF(Y463='Tabelas auxiliares'!$A$240,"INVESTIMENTO","ERRO - VERIFICAR"))))</f>
        <v>CUSTEIO</v>
      </c>
      <c r="AA463" s="26"/>
      <c r="AB463" s="26">
        <v>21.37</v>
      </c>
      <c r="AE463" s="26"/>
      <c r="AF463">
        <v>21.37</v>
      </c>
    </row>
    <row r="464" spans="1:33" x14ac:dyDescent="0.25">
      <c r="A464" t="s">
        <v>538</v>
      </c>
      <c r="B464" t="s">
        <v>252</v>
      </c>
      <c r="C464" t="s">
        <v>537</v>
      </c>
      <c r="D464" t="s">
        <v>32</v>
      </c>
      <c r="E464" t="s">
        <v>105</v>
      </c>
      <c r="F464" s="33" t="str">
        <f>IFERROR(VLOOKUP(D464,'Tabelas auxiliares'!$A$3:$B$62,2,FALSE),"")</f>
        <v>PU - LOCAÇÃO DE VEÍCULOS * D.U.C</v>
      </c>
      <c r="G464" s="33" t="str">
        <f>IFERROR(VLOOKUP($B464,'Tabelas auxiliares'!$A$66:$C$103,2,FALSE),"")</f>
        <v/>
      </c>
      <c r="H464" s="33" t="str">
        <f>IFERROR(VLOOKUP($B464,'Tabelas auxiliares'!$A$66:$C$103,3,FALSE),"")</f>
        <v/>
      </c>
      <c r="I464" t="s">
        <v>1876</v>
      </c>
      <c r="J464" t="s">
        <v>2949</v>
      </c>
      <c r="K464" t="s">
        <v>2950</v>
      </c>
      <c r="L464" t="s">
        <v>2951</v>
      </c>
      <c r="M464" t="s">
        <v>2946</v>
      </c>
      <c r="N464" t="s">
        <v>569</v>
      </c>
      <c r="O464" t="s">
        <v>570</v>
      </c>
      <c r="P464" t="s">
        <v>571</v>
      </c>
      <c r="Q464" t="s">
        <v>549</v>
      </c>
      <c r="R464" t="s">
        <v>545</v>
      </c>
      <c r="S464" t="s">
        <v>550</v>
      </c>
      <c r="T464" t="s">
        <v>150</v>
      </c>
      <c r="U464" t="s">
        <v>572</v>
      </c>
      <c r="V464" t="s">
        <v>2903</v>
      </c>
      <c r="W464" t="s">
        <v>2904</v>
      </c>
      <c r="X464" t="s">
        <v>2952</v>
      </c>
      <c r="Y464" s="33" t="str">
        <f t="shared" si="7"/>
        <v>3</v>
      </c>
      <c r="Z464" s="33" t="str">
        <f>IF(T464="","",IF(AND(T464&lt;&gt;'Tabelas auxiliares'!$B$240,T464&lt;&gt;'Tabelas auxiliares'!$B$241),"FOLHA DE PESSOAL",IF(Y464='Tabelas auxiliares'!$A$241,"CUSTEIO",IF(Y464='Tabelas auxiliares'!$A$240,"INVESTIMENTO","ERRO - VERIFICAR"))))</f>
        <v>CUSTEIO</v>
      </c>
      <c r="AA464" s="26">
        <v>20260.54</v>
      </c>
      <c r="AB464" s="26"/>
      <c r="AC464">
        <v>20260.54</v>
      </c>
      <c r="AE464" s="26"/>
    </row>
    <row r="465" spans="1:31" x14ac:dyDescent="0.25">
      <c r="A465" t="s">
        <v>538</v>
      </c>
      <c r="B465" t="s">
        <v>252</v>
      </c>
      <c r="C465" t="s">
        <v>537</v>
      </c>
      <c r="D465" t="s">
        <v>32</v>
      </c>
      <c r="E465" t="s">
        <v>105</v>
      </c>
      <c r="F465" s="33" t="str">
        <f>IFERROR(VLOOKUP(D465,'Tabelas auxiliares'!$A$3:$B$62,2,FALSE),"")</f>
        <v>PU - LOCAÇÃO DE VEÍCULOS * D.U.C</v>
      </c>
      <c r="G465" s="33" t="str">
        <f>IFERROR(VLOOKUP($B465,'Tabelas auxiliares'!$A$66:$C$103,2,FALSE),"")</f>
        <v/>
      </c>
      <c r="H465" s="33" t="str">
        <f>IFERROR(VLOOKUP($B465,'Tabelas auxiliares'!$A$66:$C$103,3,FALSE),"")</f>
        <v/>
      </c>
      <c r="I465" t="s">
        <v>2953</v>
      </c>
      <c r="J465" t="s">
        <v>2949</v>
      </c>
      <c r="K465" t="s">
        <v>2954</v>
      </c>
      <c r="L465" t="s">
        <v>2955</v>
      </c>
      <c r="M465" t="s">
        <v>2946</v>
      </c>
      <c r="N465" t="s">
        <v>569</v>
      </c>
      <c r="O465" t="s">
        <v>570</v>
      </c>
      <c r="P465" t="s">
        <v>571</v>
      </c>
      <c r="Q465" t="s">
        <v>549</v>
      </c>
      <c r="R465" t="s">
        <v>545</v>
      </c>
      <c r="S465" t="s">
        <v>550</v>
      </c>
      <c r="T465" t="s">
        <v>150</v>
      </c>
      <c r="U465" t="s">
        <v>572</v>
      </c>
      <c r="V465" t="s">
        <v>2903</v>
      </c>
      <c r="W465" t="s">
        <v>2904</v>
      </c>
      <c r="X465" t="s">
        <v>2956</v>
      </c>
      <c r="Y465" s="33" t="str">
        <f t="shared" si="7"/>
        <v>3</v>
      </c>
      <c r="Z465" s="33" t="str">
        <f>IF(T465="","",IF(AND(T465&lt;&gt;'Tabelas auxiliares'!$B$240,T465&lt;&gt;'Tabelas auxiliares'!$B$241),"FOLHA DE PESSOAL",IF(Y465='Tabelas auxiliares'!$A$241,"CUSTEIO",IF(Y465='Tabelas auxiliares'!$A$240,"INVESTIMENTO","ERRO - VERIFICAR"))))</f>
        <v>CUSTEIO</v>
      </c>
      <c r="AA465" s="26">
        <v>57798.27</v>
      </c>
      <c r="AB465" s="26"/>
      <c r="AC465">
        <v>20244.27</v>
      </c>
      <c r="AE465" s="26">
        <v>37554</v>
      </c>
    </row>
    <row r="466" spans="1:31" x14ac:dyDescent="0.25">
      <c r="A466" t="s">
        <v>538</v>
      </c>
      <c r="B466" t="s">
        <v>252</v>
      </c>
      <c r="C466" t="s">
        <v>537</v>
      </c>
      <c r="D466" t="s">
        <v>32</v>
      </c>
      <c r="E466" t="s">
        <v>105</v>
      </c>
      <c r="F466" s="33" t="str">
        <f>IFERROR(VLOOKUP(D466,'Tabelas auxiliares'!$A$3:$B$62,2,FALSE),"")</f>
        <v>PU - LOCAÇÃO DE VEÍCULOS * D.U.C</v>
      </c>
      <c r="G466" s="33" t="str">
        <f>IFERROR(VLOOKUP($B466,'Tabelas auxiliares'!$A$66:$C$103,2,FALSE),"")</f>
        <v/>
      </c>
      <c r="H466" s="33" t="str">
        <f>IFERROR(VLOOKUP($B466,'Tabelas auxiliares'!$A$66:$C$103,3,FALSE),"")</f>
        <v/>
      </c>
      <c r="I466" t="s">
        <v>1386</v>
      </c>
      <c r="J466" t="s">
        <v>2949</v>
      </c>
      <c r="K466" t="s">
        <v>2957</v>
      </c>
      <c r="L466" t="s">
        <v>2951</v>
      </c>
      <c r="M466" t="s">
        <v>2946</v>
      </c>
      <c r="N466" t="s">
        <v>569</v>
      </c>
      <c r="O466" t="s">
        <v>570</v>
      </c>
      <c r="P466" t="s">
        <v>571</v>
      </c>
      <c r="Q466" t="s">
        <v>549</v>
      </c>
      <c r="R466" t="s">
        <v>545</v>
      </c>
      <c r="S466" t="s">
        <v>550</v>
      </c>
      <c r="T466" t="s">
        <v>150</v>
      </c>
      <c r="U466" t="s">
        <v>572</v>
      </c>
      <c r="V466" t="s">
        <v>2903</v>
      </c>
      <c r="W466" t="s">
        <v>2904</v>
      </c>
      <c r="X466" t="s">
        <v>2958</v>
      </c>
      <c r="Y466" s="33" t="str">
        <f t="shared" si="7"/>
        <v>3</v>
      </c>
      <c r="Z466" s="33" t="str">
        <f>IF(T466="","",IF(AND(T466&lt;&gt;'Tabelas auxiliares'!$B$240,T466&lt;&gt;'Tabelas auxiliares'!$B$241),"FOLHA DE PESSOAL",IF(Y466='Tabelas auxiliares'!$A$241,"CUSTEIO",IF(Y466='Tabelas auxiliares'!$A$240,"INVESTIMENTO","ERRO - VERIFICAR"))))</f>
        <v>CUSTEIO</v>
      </c>
      <c r="AA466" s="26">
        <v>44901.35</v>
      </c>
      <c r="AB466" s="26"/>
      <c r="AC466">
        <v>44901.35</v>
      </c>
      <c r="AE466" s="26"/>
    </row>
    <row r="467" spans="1:31" x14ac:dyDescent="0.25">
      <c r="A467" t="s">
        <v>538</v>
      </c>
      <c r="B467" t="s">
        <v>254</v>
      </c>
      <c r="C467" t="s">
        <v>537</v>
      </c>
      <c r="D467" t="s">
        <v>10</v>
      </c>
      <c r="E467" t="s">
        <v>105</v>
      </c>
      <c r="F467" s="33" t="str">
        <f>IFERROR(VLOOKUP(D467,'Tabelas auxiliares'!$A$3:$B$62,2,FALSE),"")</f>
        <v>GABINETE REITORIA</v>
      </c>
      <c r="G467" s="33" t="str">
        <f>IFERROR(VLOOKUP($B467,'Tabelas auxiliares'!$A$66:$C$103,2,FALSE),"")</f>
        <v/>
      </c>
      <c r="H467" s="33" t="str">
        <f>IFERROR(VLOOKUP($B467,'Tabelas auxiliares'!$A$66:$C$103,3,FALSE),"")</f>
        <v/>
      </c>
      <c r="I467" t="s">
        <v>2959</v>
      </c>
      <c r="J467" t="s">
        <v>2960</v>
      </c>
      <c r="K467" t="s">
        <v>2961</v>
      </c>
      <c r="L467" t="s">
        <v>2962</v>
      </c>
      <c r="M467" t="s">
        <v>545</v>
      </c>
      <c r="N467" t="s">
        <v>569</v>
      </c>
      <c r="O467" t="s">
        <v>570</v>
      </c>
      <c r="P467" t="s">
        <v>571</v>
      </c>
      <c r="Q467" t="s">
        <v>549</v>
      </c>
      <c r="R467" t="s">
        <v>545</v>
      </c>
      <c r="S467" t="s">
        <v>550</v>
      </c>
      <c r="T467" t="s">
        <v>150</v>
      </c>
      <c r="U467" t="s">
        <v>1149</v>
      </c>
      <c r="V467" t="s">
        <v>988</v>
      </c>
      <c r="W467" t="s">
        <v>989</v>
      </c>
      <c r="X467" t="s">
        <v>2963</v>
      </c>
      <c r="Y467" s="33" t="str">
        <f t="shared" si="7"/>
        <v>3</v>
      </c>
      <c r="Z467" s="33" t="str">
        <f>IF(T467="","",IF(AND(T467&lt;&gt;'Tabelas auxiliares'!$B$240,T467&lt;&gt;'Tabelas auxiliares'!$B$241),"FOLHA DE PESSOAL",IF(Y467='Tabelas auxiliares'!$A$241,"CUSTEIO",IF(Y467='Tabelas auxiliares'!$A$240,"INVESTIMENTO","ERRO - VERIFICAR"))))</f>
        <v>CUSTEIO</v>
      </c>
      <c r="AA467" s="26">
        <v>5</v>
      </c>
      <c r="AB467" s="26"/>
      <c r="AC467">
        <v>5</v>
      </c>
    </row>
    <row r="468" spans="1:31" x14ac:dyDescent="0.25">
      <c r="A468" t="s">
        <v>538</v>
      </c>
      <c r="B468" t="s">
        <v>254</v>
      </c>
      <c r="C468" t="s">
        <v>537</v>
      </c>
      <c r="D468" t="s">
        <v>42</v>
      </c>
      <c r="E468" t="s">
        <v>105</v>
      </c>
      <c r="F468" s="33" t="str">
        <f>IFERROR(VLOOKUP(D468,'Tabelas auxiliares'!$A$3:$B$62,2,FALSE),"")</f>
        <v>CCNH - CENTRO DE CIÊNCIAS NATURAIS E HUMANAS</v>
      </c>
      <c r="G468" s="33" t="str">
        <f>IFERROR(VLOOKUP($B468,'Tabelas auxiliares'!$A$66:$C$103,2,FALSE),"")</f>
        <v/>
      </c>
      <c r="H468" s="33" t="str">
        <f>IFERROR(VLOOKUP($B468,'Tabelas auxiliares'!$A$66:$C$103,3,FALSE),"")</f>
        <v/>
      </c>
      <c r="I468" t="s">
        <v>2964</v>
      </c>
      <c r="J468" t="s">
        <v>2965</v>
      </c>
      <c r="K468" t="s">
        <v>2966</v>
      </c>
      <c r="L468" t="s">
        <v>2967</v>
      </c>
      <c r="M468" t="s">
        <v>545</v>
      </c>
      <c r="N468" t="s">
        <v>569</v>
      </c>
      <c r="O468" t="s">
        <v>570</v>
      </c>
      <c r="P468" t="s">
        <v>571</v>
      </c>
      <c r="Q468" t="s">
        <v>549</v>
      </c>
      <c r="R468" t="s">
        <v>545</v>
      </c>
      <c r="S468" t="s">
        <v>550</v>
      </c>
      <c r="T468" t="s">
        <v>150</v>
      </c>
      <c r="U468" t="s">
        <v>1149</v>
      </c>
      <c r="V468" t="s">
        <v>988</v>
      </c>
      <c r="W468" t="s">
        <v>989</v>
      </c>
      <c r="X468" t="s">
        <v>2968</v>
      </c>
      <c r="Y468" s="33" t="str">
        <f t="shared" si="7"/>
        <v>3</v>
      </c>
      <c r="Z468" s="33" t="str">
        <f>IF(T468="","",IF(AND(T468&lt;&gt;'Tabelas auxiliares'!$B$240,T468&lt;&gt;'Tabelas auxiliares'!$B$241),"FOLHA DE PESSOAL",IF(Y468='Tabelas auxiliares'!$A$241,"CUSTEIO",IF(Y468='Tabelas auxiliares'!$A$240,"INVESTIMENTO","ERRO - VERIFICAR"))))</f>
        <v>CUSTEIO</v>
      </c>
      <c r="AA468" s="26">
        <v>311.11</v>
      </c>
      <c r="AB468" s="26"/>
      <c r="AC468">
        <v>311.11</v>
      </c>
      <c r="AE468" s="26"/>
    </row>
    <row r="469" spans="1:31" x14ac:dyDescent="0.25">
      <c r="A469" t="s">
        <v>538</v>
      </c>
      <c r="B469" t="s">
        <v>254</v>
      </c>
      <c r="C469" t="s">
        <v>537</v>
      </c>
      <c r="D469" t="s">
        <v>56</v>
      </c>
      <c r="E469" t="s">
        <v>105</v>
      </c>
      <c r="F469" s="33" t="str">
        <f>IFERROR(VLOOKUP(D469,'Tabelas auxiliares'!$A$3:$B$62,2,FALSE),"")</f>
        <v>PROAD - PASSAGENS * D.U.C</v>
      </c>
      <c r="G469" s="33" t="str">
        <f>IFERROR(VLOOKUP($B469,'Tabelas auxiliares'!$A$66:$C$103,2,FALSE),"")</f>
        <v/>
      </c>
      <c r="H469" s="33" t="str">
        <f>IFERROR(VLOOKUP($B469,'Tabelas auxiliares'!$A$66:$C$103,3,FALSE),"")</f>
        <v/>
      </c>
      <c r="I469" t="s">
        <v>2479</v>
      </c>
      <c r="J469" t="s">
        <v>2969</v>
      </c>
      <c r="K469" t="s">
        <v>2970</v>
      </c>
      <c r="L469" t="s">
        <v>2971</v>
      </c>
      <c r="M469" t="s">
        <v>545</v>
      </c>
      <c r="N469" t="s">
        <v>569</v>
      </c>
      <c r="O469" t="s">
        <v>570</v>
      </c>
      <c r="P469" t="s">
        <v>571</v>
      </c>
      <c r="Q469" t="s">
        <v>549</v>
      </c>
      <c r="R469" t="s">
        <v>545</v>
      </c>
      <c r="S469" t="s">
        <v>550</v>
      </c>
      <c r="T469" t="s">
        <v>150</v>
      </c>
      <c r="U469" t="s">
        <v>1149</v>
      </c>
      <c r="V469" t="s">
        <v>2972</v>
      </c>
      <c r="W469" t="s">
        <v>2973</v>
      </c>
      <c r="X469" t="s">
        <v>2974</v>
      </c>
      <c r="Y469" s="33" t="str">
        <f t="shared" si="7"/>
        <v>3</v>
      </c>
      <c r="Z469" s="33" t="str">
        <f>IF(T469="","",IF(AND(T469&lt;&gt;'Tabelas auxiliares'!$B$240,T469&lt;&gt;'Tabelas auxiliares'!$B$241),"FOLHA DE PESSOAL",IF(Y469='Tabelas auxiliares'!$A$241,"CUSTEIO",IF(Y469='Tabelas auxiliares'!$A$240,"INVESTIMENTO","ERRO - VERIFICAR"))))</f>
        <v>CUSTEIO</v>
      </c>
      <c r="AA469" s="26">
        <v>459.11</v>
      </c>
      <c r="AB469" s="26"/>
      <c r="AC469">
        <v>459.11</v>
      </c>
      <c r="AE469" s="26"/>
    </row>
    <row r="470" spans="1:31" x14ac:dyDescent="0.25">
      <c r="A470" t="s">
        <v>538</v>
      </c>
      <c r="B470" t="s">
        <v>254</v>
      </c>
      <c r="C470" t="s">
        <v>537</v>
      </c>
      <c r="D470" t="s">
        <v>56</v>
      </c>
      <c r="E470" t="s">
        <v>105</v>
      </c>
      <c r="F470" s="33" t="str">
        <f>IFERROR(VLOOKUP(D470,'Tabelas auxiliares'!$A$3:$B$62,2,FALSE),"")</f>
        <v>PROAD - PASSAGENS * D.U.C</v>
      </c>
      <c r="G470" s="33" t="str">
        <f>IFERROR(VLOOKUP($B470,'Tabelas auxiliares'!$A$66:$C$103,2,FALSE),"")</f>
        <v/>
      </c>
      <c r="H470" s="33" t="str">
        <f>IFERROR(VLOOKUP($B470,'Tabelas auxiliares'!$A$66:$C$103,3,FALSE),"")</f>
        <v/>
      </c>
      <c r="I470" t="s">
        <v>2479</v>
      </c>
      <c r="J470" t="s">
        <v>2975</v>
      </c>
      <c r="K470" t="s">
        <v>2976</v>
      </c>
      <c r="L470" t="s">
        <v>2977</v>
      </c>
      <c r="M470" t="s">
        <v>545</v>
      </c>
      <c r="N470" t="s">
        <v>569</v>
      </c>
      <c r="O470" t="s">
        <v>570</v>
      </c>
      <c r="P470" t="s">
        <v>571</v>
      </c>
      <c r="Q470" t="s">
        <v>549</v>
      </c>
      <c r="R470" t="s">
        <v>545</v>
      </c>
      <c r="S470" t="s">
        <v>550</v>
      </c>
      <c r="T470" t="s">
        <v>150</v>
      </c>
      <c r="U470" t="s">
        <v>1149</v>
      </c>
      <c r="V470" t="s">
        <v>2972</v>
      </c>
      <c r="W470" t="s">
        <v>2973</v>
      </c>
      <c r="X470" t="s">
        <v>2978</v>
      </c>
      <c r="Y470" s="33" t="str">
        <f t="shared" si="7"/>
        <v>3</v>
      </c>
      <c r="Z470" s="33" t="str">
        <f>IF(T470="","",IF(AND(T470&lt;&gt;'Tabelas auxiliares'!$B$240,T470&lt;&gt;'Tabelas auxiliares'!$B$241),"FOLHA DE PESSOAL",IF(Y470='Tabelas auxiliares'!$A$241,"CUSTEIO",IF(Y470='Tabelas auxiliares'!$A$240,"INVESTIMENTO","ERRO - VERIFICAR"))))</f>
        <v>CUSTEIO</v>
      </c>
      <c r="AA470" s="26">
        <v>1248.42</v>
      </c>
      <c r="AB470" s="26"/>
      <c r="AC470">
        <v>1248.42</v>
      </c>
      <c r="AE470" s="26"/>
    </row>
    <row r="471" spans="1:31" x14ac:dyDescent="0.25">
      <c r="A471" t="s">
        <v>538</v>
      </c>
      <c r="B471" t="s">
        <v>254</v>
      </c>
      <c r="C471" t="s">
        <v>537</v>
      </c>
      <c r="D471" t="s">
        <v>56</v>
      </c>
      <c r="E471" t="s">
        <v>105</v>
      </c>
      <c r="F471" s="33" t="str">
        <f>IFERROR(VLOOKUP(D471,'Tabelas auxiliares'!$A$3:$B$62,2,FALSE),"")</f>
        <v>PROAD - PASSAGENS * D.U.C</v>
      </c>
      <c r="G471" s="33" t="str">
        <f>IFERROR(VLOOKUP($B471,'Tabelas auxiliares'!$A$66:$C$103,2,FALSE),"")</f>
        <v/>
      </c>
      <c r="H471" s="33" t="str">
        <f>IFERROR(VLOOKUP($B471,'Tabelas auxiliares'!$A$66:$C$103,3,FALSE),"")</f>
        <v/>
      </c>
      <c r="I471" t="s">
        <v>1995</v>
      </c>
      <c r="J471" t="s">
        <v>2969</v>
      </c>
      <c r="K471" t="s">
        <v>2979</v>
      </c>
      <c r="L471" t="s">
        <v>2971</v>
      </c>
      <c r="M471" t="s">
        <v>545</v>
      </c>
      <c r="N471" t="s">
        <v>569</v>
      </c>
      <c r="O471" t="s">
        <v>570</v>
      </c>
      <c r="P471" t="s">
        <v>571</v>
      </c>
      <c r="Q471" t="s">
        <v>549</v>
      </c>
      <c r="R471" t="s">
        <v>545</v>
      </c>
      <c r="S471" t="s">
        <v>1148</v>
      </c>
      <c r="T471" t="s">
        <v>150</v>
      </c>
      <c r="U471" t="s">
        <v>1149</v>
      </c>
      <c r="V471" t="s">
        <v>2972</v>
      </c>
      <c r="W471" t="s">
        <v>2973</v>
      </c>
      <c r="X471" t="s">
        <v>2980</v>
      </c>
      <c r="Y471" s="33" t="str">
        <f t="shared" si="7"/>
        <v>3</v>
      </c>
      <c r="Z471" s="33" t="str">
        <f>IF(T471="","",IF(AND(T471&lt;&gt;'Tabelas auxiliares'!$B$240,T471&lt;&gt;'Tabelas auxiliares'!$B$241),"FOLHA DE PESSOAL",IF(Y471='Tabelas auxiliares'!$A$241,"CUSTEIO",IF(Y471='Tabelas auxiliares'!$A$240,"INVESTIMENTO","ERRO - VERIFICAR"))))</f>
        <v>CUSTEIO</v>
      </c>
      <c r="AA471" s="26">
        <v>1905</v>
      </c>
      <c r="AB471" s="26"/>
      <c r="AC471">
        <v>1905</v>
      </c>
      <c r="AE471" s="26"/>
    </row>
    <row r="472" spans="1:31" x14ac:dyDescent="0.25">
      <c r="A472" t="s">
        <v>538</v>
      </c>
      <c r="B472" t="s">
        <v>254</v>
      </c>
      <c r="C472" t="s">
        <v>537</v>
      </c>
      <c r="D472" t="s">
        <v>56</v>
      </c>
      <c r="E472" t="s">
        <v>105</v>
      </c>
      <c r="F472" s="33" t="str">
        <f>IFERROR(VLOOKUP(D472,'Tabelas auxiliares'!$A$3:$B$62,2,FALSE),"")</f>
        <v>PROAD - PASSAGENS * D.U.C</v>
      </c>
      <c r="G472" s="33" t="str">
        <f>IFERROR(VLOOKUP($B472,'Tabelas auxiliares'!$A$66:$C$103,2,FALSE),"")</f>
        <v/>
      </c>
      <c r="H472" s="33" t="str">
        <f>IFERROR(VLOOKUP($B472,'Tabelas auxiliares'!$A$66:$C$103,3,FALSE),"")</f>
        <v/>
      </c>
      <c r="I472" t="s">
        <v>1538</v>
      </c>
      <c r="J472" t="s">
        <v>1539</v>
      </c>
      <c r="K472" t="s">
        <v>2981</v>
      </c>
      <c r="L472" t="s">
        <v>1541</v>
      </c>
      <c r="M472" t="s">
        <v>1542</v>
      </c>
      <c r="N472" t="s">
        <v>569</v>
      </c>
      <c r="O472" t="s">
        <v>570</v>
      </c>
      <c r="P472" t="s">
        <v>571</v>
      </c>
      <c r="Q472" t="s">
        <v>549</v>
      </c>
      <c r="R472" t="s">
        <v>545</v>
      </c>
      <c r="S472" t="s">
        <v>550</v>
      </c>
      <c r="T472" t="s">
        <v>150</v>
      </c>
      <c r="U472" t="s">
        <v>572</v>
      </c>
      <c r="V472" t="s">
        <v>2982</v>
      </c>
      <c r="W472" t="s">
        <v>2983</v>
      </c>
      <c r="X472" t="s">
        <v>2984</v>
      </c>
      <c r="Y472" s="33" t="str">
        <f t="shared" si="7"/>
        <v>3</v>
      </c>
      <c r="Z472" s="33" t="str">
        <f>IF(T472="","",IF(AND(T472&lt;&gt;'Tabelas auxiliares'!$B$240,T472&lt;&gt;'Tabelas auxiliares'!$B$241),"FOLHA DE PESSOAL",IF(Y472='Tabelas auxiliares'!$A$241,"CUSTEIO",IF(Y472='Tabelas auxiliares'!$A$240,"INVESTIMENTO","ERRO - VERIFICAR"))))</f>
        <v>CUSTEIO</v>
      </c>
      <c r="AA472" s="26">
        <v>56658.05</v>
      </c>
      <c r="AB472" s="26"/>
      <c r="AC472">
        <v>46354.79</v>
      </c>
      <c r="AD472">
        <v>285.75</v>
      </c>
      <c r="AE472" s="26">
        <v>10017.51</v>
      </c>
    </row>
    <row r="473" spans="1:31" x14ac:dyDescent="0.25">
      <c r="F473" s="33" t="str">
        <f>IFERROR(VLOOKUP(D473,'Tabelas auxiliares'!$A$3:$B$62,2,FALSE),"")</f>
        <v/>
      </c>
      <c r="G473" s="33" t="str">
        <f>IFERROR(VLOOKUP($B473,'Tabelas auxiliares'!$A$66:$C$103,2,FALSE),"")</f>
        <v/>
      </c>
      <c r="H473" s="33" t="str">
        <f>IFERROR(VLOOKUP($B473,'Tabelas auxiliares'!$A$66:$C$103,3,FALSE),"")</f>
        <v/>
      </c>
      <c r="Y473" s="33" t="str">
        <f t="shared" si="7"/>
        <v/>
      </c>
      <c r="Z473" s="33" t="str">
        <f>IF(T473="","",IF(AND(T473&lt;&gt;'Tabelas auxiliares'!$B$240,T473&lt;&gt;'Tabelas auxiliares'!$B$241),"FOLHA DE PESSOAL",IF(Y473='Tabelas auxiliares'!$A$241,"CUSTEIO",IF(Y473='Tabelas auxiliares'!$A$240,"INVESTIMENTO","ERRO - VERIFICAR"))))</f>
        <v/>
      </c>
      <c r="AA473" s="26"/>
      <c r="AB473" s="26"/>
    </row>
    <row r="474" spans="1:31" x14ac:dyDescent="0.25">
      <c r="F474" s="33" t="str">
        <f>IFERROR(VLOOKUP(D474,'Tabelas auxiliares'!$A$3:$B$62,2,FALSE),"")</f>
        <v/>
      </c>
      <c r="G474" s="33" t="str">
        <f>IFERROR(VLOOKUP($B474,'Tabelas auxiliares'!$A$66:$C$103,2,FALSE),"")</f>
        <v/>
      </c>
      <c r="H474" s="33" t="str">
        <f>IFERROR(VLOOKUP($B474,'Tabelas auxiliares'!$A$66:$C$103,3,FALSE),"")</f>
        <v/>
      </c>
      <c r="Y474" s="33" t="str">
        <f t="shared" si="7"/>
        <v/>
      </c>
      <c r="Z474" s="33" t="str">
        <f>IF(T474="","",IF(AND(T474&lt;&gt;'Tabelas auxiliares'!$B$240,T474&lt;&gt;'Tabelas auxiliares'!$B$241),"FOLHA DE PESSOAL",IF(Y474='Tabelas auxiliares'!$A$241,"CUSTEIO",IF(Y474='Tabelas auxiliares'!$A$240,"INVESTIMENTO","ERRO - VERIFICAR"))))</f>
        <v/>
      </c>
      <c r="AA474" s="26"/>
      <c r="AB474" s="26"/>
    </row>
    <row r="475" spans="1:31" x14ac:dyDescent="0.25">
      <c r="F475" s="33" t="str">
        <f>IFERROR(VLOOKUP(D475,'Tabelas auxiliares'!$A$3:$B$62,2,FALSE),"")</f>
        <v/>
      </c>
      <c r="G475" s="33" t="str">
        <f>IFERROR(VLOOKUP($B475,'Tabelas auxiliares'!$A$66:$C$103,2,FALSE),"")</f>
        <v/>
      </c>
      <c r="H475" s="33" t="str">
        <f>IFERROR(VLOOKUP($B475,'Tabelas auxiliares'!$A$66:$C$103,3,FALSE),"")</f>
        <v/>
      </c>
      <c r="Y475" s="33" t="str">
        <f t="shared" si="7"/>
        <v/>
      </c>
      <c r="Z475" s="33" t="str">
        <f>IF(T475="","",IF(AND(T475&lt;&gt;'Tabelas auxiliares'!$B$240,T475&lt;&gt;'Tabelas auxiliares'!$B$241),"FOLHA DE PESSOAL",IF(Y475='Tabelas auxiliares'!$A$241,"CUSTEIO",IF(Y475='Tabelas auxiliares'!$A$240,"INVESTIMENTO","ERRO - VERIFICAR"))))</f>
        <v/>
      </c>
      <c r="AA475" s="26"/>
      <c r="AB475" s="26"/>
      <c r="AC475" s="26"/>
    </row>
    <row r="476" spans="1:31" x14ac:dyDescent="0.25">
      <c r="F476" s="33" t="str">
        <f>IFERROR(VLOOKUP(D476,'Tabelas auxiliares'!$A$3:$B$62,2,FALSE),"")</f>
        <v/>
      </c>
      <c r="G476" s="33" t="str">
        <f>IFERROR(VLOOKUP($B476,'Tabelas auxiliares'!$A$66:$C$103,2,FALSE),"")</f>
        <v/>
      </c>
      <c r="H476" s="33" t="str">
        <f>IFERROR(VLOOKUP($B476,'Tabelas auxiliares'!$A$66:$C$103,3,FALSE),"")</f>
        <v/>
      </c>
      <c r="Y476" s="33" t="str">
        <f t="shared" si="7"/>
        <v/>
      </c>
      <c r="Z476" s="33" t="str">
        <f>IF(T476="","",IF(AND(T476&lt;&gt;'Tabelas auxiliares'!$B$240,T476&lt;&gt;'Tabelas auxiliares'!$B$241),"FOLHA DE PESSOAL",IF(Y476='Tabelas auxiliares'!$A$241,"CUSTEIO",IF(Y476='Tabelas auxiliares'!$A$240,"INVESTIMENTO","ERRO - VERIFICAR"))))</f>
        <v/>
      </c>
      <c r="AA476" s="26"/>
      <c r="AB476" s="26"/>
      <c r="AE476" s="26"/>
    </row>
    <row r="477" spans="1:31" x14ac:dyDescent="0.25">
      <c r="F477" s="33" t="str">
        <f>IFERROR(VLOOKUP(D477,'Tabelas auxiliares'!$A$3:$B$62,2,FALSE),"")</f>
        <v/>
      </c>
      <c r="G477" s="33" t="str">
        <f>IFERROR(VLOOKUP($B477,'Tabelas auxiliares'!$A$66:$C$103,2,FALSE),"")</f>
        <v/>
      </c>
      <c r="H477" s="33" t="str">
        <f>IFERROR(VLOOKUP($B477,'Tabelas auxiliares'!$A$66:$C$103,3,FALSE),"")</f>
        <v/>
      </c>
      <c r="Y477" s="33" t="str">
        <f t="shared" si="7"/>
        <v/>
      </c>
      <c r="Z477" s="33" t="str">
        <f>IF(T477="","",IF(AND(T477&lt;&gt;'Tabelas auxiliares'!$B$240,T477&lt;&gt;'Tabelas auxiliares'!$B$241),"FOLHA DE PESSOAL",IF(Y477='Tabelas auxiliares'!$A$241,"CUSTEIO",IF(Y477='Tabelas auxiliares'!$A$240,"INVESTIMENTO","ERRO - VERIFICAR"))))</f>
        <v/>
      </c>
      <c r="AA477" s="26"/>
      <c r="AB477" s="26"/>
      <c r="AE477" s="26"/>
    </row>
    <row r="478" spans="1:31" x14ac:dyDescent="0.25">
      <c r="F478" s="33" t="str">
        <f>IFERROR(VLOOKUP(D478,'Tabelas auxiliares'!$A$3:$B$62,2,FALSE),"")</f>
        <v/>
      </c>
      <c r="G478" s="33" t="str">
        <f>IFERROR(VLOOKUP($B478,'Tabelas auxiliares'!$A$66:$C$103,2,FALSE),"")</f>
        <v/>
      </c>
      <c r="H478" s="33" t="str">
        <f>IFERROR(VLOOKUP($B478,'Tabelas auxiliares'!$A$66:$C$103,3,FALSE),"")</f>
        <v/>
      </c>
      <c r="Y478" s="33" t="str">
        <f t="shared" si="7"/>
        <v/>
      </c>
      <c r="Z478" s="33" t="str">
        <f>IF(T478="","",IF(AND(T478&lt;&gt;'Tabelas auxiliares'!$B$240,T478&lt;&gt;'Tabelas auxiliares'!$B$241),"FOLHA DE PESSOAL",IF(Y478='Tabelas auxiliares'!$A$241,"CUSTEIO",IF(Y478='Tabelas auxiliares'!$A$240,"INVESTIMENTO","ERRO - VERIFICAR"))))</f>
        <v/>
      </c>
      <c r="AA478" s="26"/>
      <c r="AB478" s="26"/>
    </row>
    <row r="479" spans="1:31" x14ac:dyDescent="0.25">
      <c r="F479" s="33" t="str">
        <f>IFERROR(VLOOKUP(D479,'Tabelas auxiliares'!$A$3:$B$62,2,FALSE),"")</f>
        <v/>
      </c>
      <c r="G479" s="33" t="str">
        <f>IFERROR(VLOOKUP($B479,'Tabelas auxiliares'!$A$66:$C$103,2,FALSE),"")</f>
        <v/>
      </c>
      <c r="H479" s="33" t="str">
        <f>IFERROR(VLOOKUP($B479,'Tabelas auxiliares'!$A$66:$C$103,3,FALSE),"")</f>
        <v/>
      </c>
      <c r="Y479" s="33" t="str">
        <f t="shared" si="7"/>
        <v/>
      </c>
      <c r="Z479" s="33" t="str">
        <f>IF(T479="","",IF(AND(T479&lt;&gt;'Tabelas auxiliares'!$B$240,T479&lt;&gt;'Tabelas auxiliares'!$B$241),"FOLHA DE PESSOAL",IF(Y479='Tabelas auxiliares'!$A$241,"CUSTEIO",IF(Y479='Tabelas auxiliares'!$A$240,"INVESTIMENTO","ERRO - VERIFICAR"))))</f>
        <v/>
      </c>
      <c r="AA479" s="26"/>
      <c r="AB479" s="26"/>
      <c r="AC479" s="26"/>
      <c r="AD479" s="26"/>
      <c r="AE479" s="26"/>
    </row>
    <row r="480" spans="1:31" x14ac:dyDescent="0.25">
      <c r="F480" s="33" t="str">
        <f>IFERROR(VLOOKUP(D480,'Tabelas auxiliares'!$A$3:$B$62,2,FALSE),"")</f>
        <v/>
      </c>
      <c r="G480" s="33" t="str">
        <f>IFERROR(VLOOKUP($B480,'Tabelas auxiliares'!$A$66:$C$103,2,FALSE),"")</f>
        <v/>
      </c>
      <c r="H480" s="33" t="str">
        <f>IFERROR(VLOOKUP($B480,'Tabelas auxiliares'!$A$66:$C$103,3,FALSE),"")</f>
        <v/>
      </c>
      <c r="Y480" s="33" t="str">
        <f t="shared" si="7"/>
        <v/>
      </c>
      <c r="Z480" s="33" t="str">
        <f>IF(T480="","",IF(AND(T480&lt;&gt;'Tabelas auxiliares'!$B$240,T480&lt;&gt;'Tabelas auxiliares'!$B$241),"FOLHA DE PESSOAL",IF(Y480='Tabelas auxiliares'!$A$241,"CUSTEIO",IF(Y480='Tabelas auxiliares'!$A$240,"INVESTIMENTO","ERRO - VERIFICAR"))))</f>
        <v/>
      </c>
      <c r="AA480" s="26"/>
      <c r="AB480" s="26"/>
      <c r="AC480" s="26"/>
      <c r="AE480" s="26"/>
    </row>
    <row r="481" spans="6:31" x14ac:dyDescent="0.25">
      <c r="F481" s="33" t="str">
        <f>IFERROR(VLOOKUP(D481,'Tabelas auxiliares'!$A$3:$B$62,2,FALSE),"")</f>
        <v/>
      </c>
      <c r="G481" s="33" t="str">
        <f>IFERROR(VLOOKUP($B481,'Tabelas auxiliares'!$A$66:$C$103,2,FALSE),"")</f>
        <v/>
      </c>
      <c r="H481" s="33" t="str">
        <f>IFERROR(VLOOKUP($B481,'Tabelas auxiliares'!$A$66:$C$103,3,FALSE),"")</f>
        <v/>
      </c>
      <c r="Y481" s="33" t="str">
        <f t="shared" si="7"/>
        <v/>
      </c>
      <c r="Z481" s="33" t="str">
        <f>IF(T481="","",IF(AND(T481&lt;&gt;'Tabelas auxiliares'!$B$240,T481&lt;&gt;'Tabelas auxiliares'!$B$241),"FOLHA DE PESSOAL",IF(Y481='Tabelas auxiliares'!$A$241,"CUSTEIO",IF(Y481='Tabelas auxiliares'!$A$240,"INVESTIMENTO","ERRO - VERIFICAR"))))</f>
        <v/>
      </c>
      <c r="AA481" s="26"/>
      <c r="AB481" s="26"/>
    </row>
    <row r="482" spans="6:31" x14ac:dyDescent="0.25">
      <c r="F482" s="33" t="str">
        <f>IFERROR(VLOOKUP(D482,'Tabelas auxiliares'!$A$3:$B$62,2,FALSE),"")</f>
        <v/>
      </c>
      <c r="G482" s="33" t="str">
        <f>IFERROR(VLOOKUP($B482,'Tabelas auxiliares'!$A$66:$C$103,2,FALSE),"")</f>
        <v/>
      </c>
      <c r="H482" s="33" t="str">
        <f>IFERROR(VLOOKUP($B482,'Tabelas auxiliares'!$A$66:$C$103,3,FALSE),"")</f>
        <v/>
      </c>
      <c r="Y482" s="33" t="str">
        <f t="shared" si="7"/>
        <v/>
      </c>
      <c r="Z482" s="33" t="str">
        <f>IF(T482="","",IF(AND(T482&lt;&gt;'Tabelas auxiliares'!$B$240,T482&lt;&gt;'Tabelas auxiliares'!$B$241),"FOLHA DE PESSOAL",IF(Y482='Tabelas auxiliares'!$A$241,"CUSTEIO",IF(Y482='Tabelas auxiliares'!$A$240,"INVESTIMENTO","ERRO - VERIFICAR"))))</f>
        <v/>
      </c>
      <c r="AA482" s="26"/>
      <c r="AB482" s="26"/>
    </row>
    <row r="483" spans="6:31" x14ac:dyDescent="0.25">
      <c r="F483" s="33" t="str">
        <f>IFERROR(VLOOKUP(D483,'Tabelas auxiliares'!$A$3:$B$62,2,FALSE),"")</f>
        <v/>
      </c>
      <c r="G483" s="33" t="str">
        <f>IFERROR(VLOOKUP($B483,'Tabelas auxiliares'!$A$66:$C$103,2,FALSE),"")</f>
        <v/>
      </c>
      <c r="H483" s="33" t="str">
        <f>IFERROR(VLOOKUP($B483,'Tabelas auxiliares'!$A$66:$C$103,3,FALSE),"")</f>
        <v/>
      </c>
      <c r="Y483" s="33" t="str">
        <f t="shared" si="7"/>
        <v/>
      </c>
      <c r="Z483" s="33" t="str">
        <f>IF(T483="","",IF(AND(T483&lt;&gt;'Tabelas auxiliares'!$B$240,T483&lt;&gt;'Tabelas auxiliares'!$B$241),"FOLHA DE PESSOAL",IF(Y483='Tabelas auxiliares'!$A$241,"CUSTEIO",IF(Y483='Tabelas auxiliares'!$A$240,"INVESTIMENTO","ERRO - VERIFICAR"))))</f>
        <v/>
      </c>
      <c r="AA483" s="26"/>
      <c r="AB483" s="26"/>
      <c r="AC483" s="26"/>
      <c r="AD483" s="26"/>
      <c r="AE483" s="26"/>
    </row>
    <row r="484" spans="6:31" x14ac:dyDescent="0.25">
      <c r="F484" s="33" t="str">
        <f>IFERROR(VLOOKUP(D484,'Tabelas auxiliares'!$A$3:$B$62,2,FALSE),"")</f>
        <v/>
      </c>
      <c r="G484" s="33" t="str">
        <f>IFERROR(VLOOKUP($B484,'Tabelas auxiliares'!$A$66:$C$103,2,FALSE),"")</f>
        <v/>
      </c>
      <c r="H484" s="33" t="str">
        <f>IFERROR(VLOOKUP($B484,'Tabelas auxiliares'!$A$66:$C$103,3,FALSE),"")</f>
        <v/>
      </c>
      <c r="Y484" s="33" t="str">
        <f t="shared" si="7"/>
        <v/>
      </c>
      <c r="Z484" s="33" t="str">
        <f>IF(T484="","",IF(AND(T484&lt;&gt;'Tabelas auxiliares'!$B$240,T484&lt;&gt;'Tabelas auxiliares'!$B$241),"FOLHA DE PESSOAL",IF(Y484='Tabelas auxiliares'!$A$241,"CUSTEIO",IF(Y484='Tabelas auxiliares'!$A$240,"INVESTIMENTO","ERRO - VERIFICAR"))))</f>
        <v/>
      </c>
      <c r="AA484" s="26"/>
      <c r="AB484" s="26"/>
      <c r="AE484" s="26"/>
    </row>
    <row r="485" spans="6:31" x14ac:dyDescent="0.25">
      <c r="F485" s="33" t="str">
        <f>IFERROR(VLOOKUP(D485,'Tabelas auxiliares'!$A$3:$B$62,2,FALSE),"")</f>
        <v/>
      </c>
      <c r="G485" s="33" t="str">
        <f>IFERROR(VLOOKUP($B485,'Tabelas auxiliares'!$A$66:$C$103,2,FALSE),"")</f>
        <v/>
      </c>
      <c r="H485" s="33" t="str">
        <f>IFERROR(VLOOKUP($B485,'Tabelas auxiliares'!$A$66:$C$103,3,FALSE),"")</f>
        <v/>
      </c>
      <c r="Y485" s="33" t="str">
        <f t="shared" si="7"/>
        <v/>
      </c>
      <c r="Z485" s="33" t="str">
        <f>IF(T485="","",IF(AND(T485&lt;&gt;'Tabelas auxiliares'!$B$240,T485&lt;&gt;'Tabelas auxiliares'!$B$241),"FOLHA DE PESSOAL",IF(Y485='Tabelas auxiliares'!$A$241,"CUSTEIO",IF(Y485='Tabelas auxiliares'!$A$240,"INVESTIMENTO","ERRO - VERIFICAR"))))</f>
        <v/>
      </c>
      <c r="AA485" s="26"/>
      <c r="AB485" s="26"/>
      <c r="AE485" s="26"/>
    </row>
    <row r="486" spans="6:31" x14ac:dyDescent="0.25">
      <c r="F486" s="33" t="str">
        <f>IFERROR(VLOOKUP(D486,'Tabelas auxiliares'!$A$3:$B$62,2,FALSE),"")</f>
        <v/>
      </c>
      <c r="G486" s="33" t="str">
        <f>IFERROR(VLOOKUP($B486,'Tabelas auxiliares'!$A$66:$C$103,2,FALSE),"")</f>
        <v/>
      </c>
      <c r="H486" s="33" t="str">
        <f>IFERROR(VLOOKUP($B486,'Tabelas auxiliares'!$A$66:$C$103,3,FALSE),"")</f>
        <v/>
      </c>
      <c r="Y486" s="33" t="str">
        <f t="shared" si="7"/>
        <v/>
      </c>
      <c r="Z486" s="33" t="str">
        <f>IF(T486="","",IF(AND(T486&lt;&gt;'Tabelas auxiliares'!$B$240,T486&lt;&gt;'Tabelas auxiliares'!$B$241),"FOLHA DE PESSOAL",IF(Y486='Tabelas auxiliares'!$A$241,"CUSTEIO",IF(Y486='Tabelas auxiliares'!$A$240,"INVESTIMENTO","ERRO - VERIFICAR"))))</f>
        <v/>
      </c>
      <c r="AA486" s="26"/>
      <c r="AB486" s="26"/>
      <c r="AE486" s="26"/>
    </row>
    <row r="487" spans="6:31" x14ac:dyDescent="0.25">
      <c r="F487" s="33" t="str">
        <f>IFERROR(VLOOKUP(D487,'Tabelas auxiliares'!$A$3:$B$62,2,FALSE),"")</f>
        <v/>
      </c>
      <c r="G487" s="33" t="str">
        <f>IFERROR(VLOOKUP($B487,'Tabelas auxiliares'!$A$66:$C$103,2,FALSE),"")</f>
        <v/>
      </c>
      <c r="H487" s="33" t="str">
        <f>IFERROR(VLOOKUP($B487,'Tabelas auxiliares'!$A$66:$C$103,3,FALSE),"")</f>
        <v/>
      </c>
      <c r="Y487" s="33" t="str">
        <f t="shared" si="7"/>
        <v/>
      </c>
      <c r="Z487" s="33" t="str">
        <f>IF(T487="","",IF(AND(T487&lt;&gt;'Tabelas auxiliares'!$B$240,T487&lt;&gt;'Tabelas auxiliares'!$B$241),"FOLHA DE PESSOAL",IF(Y487='Tabelas auxiliares'!$A$241,"CUSTEIO",IF(Y487='Tabelas auxiliares'!$A$240,"INVESTIMENTO","ERRO - VERIFICAR"))))</f>
        <v/>
      </c>
      <c r="AA487" s="26"/>
      <c r="AB487" s="26"/>
      <c r="AC487" s="26"/>
      <c r="AE487" s="26"/>
    </row>
    <row r="488" spans="6:31" x14ac:dyDescent="0.25">
      <c r="F488" s="33" t="str">
        <f>IFERROR(VLOOKUP(D488,'Tabelas auxiliares'!$A$3:$B$62,2,FALSE),"")</f>
        <v/>
      </c>
      <c r="G488" s="33" t="str">
        <f>IFERROR(VLOOKUP($B488,'Tabelas auxiliares'!$A$66:$C$103,2,FALSE),"")</f>
        <v/>
      </c>
      <c r="H488" s="33" t="str">
        <f>IFERROR(VLOOKUP($B488,'Tabelas auxiliares'!$A$66:$C$103,3,FALSE),"")</f>
        <v/>
      </c>
      <c r="Y488" s="33" t="str">
        <f t="shared" si="7"/>
        <v/>
      </c>
      <c r="Z488" s="33" t="str">
        <f>IF(T488="","",IF(AND(T488&lt;&gt;'Tabelas auxiliares'!$B$240,T488&lt;&gt;'Tabelas auxiliares'!$B$241),"FOLHA DE PESSOAL",IF(Y488='Tabelas auxiliares'!$A$241,"CUSTEIO",IF(Y488='Tabelas auxiliares'!$A$240,"INVESTIMENTO","ERRO - VERIFICAR"))))</f>
        <v/>
      </c>
      <c r="AA488" s="26"/>
      <c r="AB488" s="26"/>
      <c r="AE488" s="26"/>
    </row>
    <row r="489" spans="6:31" x14ac:dyDescent="0.25">
      <c r="F489" s="33" t="str">
        <f>IFERROR(VLOOKUP(D489,'Tabelas auxiliares'!$A$3:$B$62,2,FALSE),"")</f>
        <v/>
      </c>
      <c r="G489" s="33" t="str">
        <f>IFERROR(VLOOKUP($B489,'Tabelas auxiliares'!$A$66:$C$103,2,FALSE),"")</f>
        <v/>
      </c>
      <c r="H489" s="33" t="str">
        <f>IFERROR(VLOOKUP($B489,'Tabelas auxiliares'!$A$66:$C$103,3,FALSE),"")</f>
        <v/>
      </c>
      <c r="Y489" s="33" t="str">
        <f t="shared" si="7"/>
        <v/>
      </c>
      <c r="Z489" s="33" t="str">
        <f>IF(T489="","",IF(AND(T489&lt;&gt;'Tabelas auxiliares'!$B$240,T489&lt;&gt;'Tabelas auxiliares'!$B$241),"FOLHA DE PESSOAL",IF(Y489='Tabelas auxiliares'!$A$241,"CUSTEIO",IF(Y489='Tabelas auxiliares'!$A$240,"INVESTIMENTO","ERRO - VERIFICAR"))))</f>
        <v/>
      </c>
      <c r="AA489" s="26"/>
      <c r="AB489" s="26"/>
      <c r="AE489" s="26"/>
    </row>
    <row r="490" spans="6:31" x14ac:dyDescent="0.25">
      <c r="F490" s="33" t="str">
        <f>IFERROR(VLOOKUP(D490,'Tabelas auxiliares'!$A$3:$B$62,2,FALSE),"")</f>
        <v/>
      </c>
      <c r="G490" s="33" t="str">
        <f>IFERROR(VLOOKUP($B490,'Tabelas auxiliares'!$A$66:$C$103,2,FALSE),"")</f>
        <v/>
      </c>
      <c r="H490" s="33" t="str">
        <f>IFERROR(VLOOKUP($B490,'Tabelas auxiliares'!$A$66:$C$103,3,FALSE),"")</f>
        <v/>
      </c>
      <c r="Y490" s="33" t="str">
        <f t="shared" si="7"/>
        <v/>
      </c>
      <c r="Z490" s="33" t="str">
        <f>IF(T490="","",IF(AND(T490&lt;&gt;'Tabelas auxiliares'!$B$240,T490&lt;&gt;'Tabelas auxiliares'!$B$241),"FOLHA DE PESSOAL",IF(Y490='Tabelas auxiliares'!$A$241,"CUSTEIO",IF(Y490='Tabelas auxiliares'!$A$240,"INVESTIMENTO","ERRO - VERIFICAR"))))</f>
        <v/>
      </c>
      <c r="AA490" s="26"/>
      <c r="AB490" s="26"/>
    </row>
    <row r="491" spans="6:31" x14ac:dyDescent="0.25">
      <c r="F491" s="33" t="str">
        <f>IFERROR(VLOOKUP(D491,'Tabelas auxiliares'!$A$3:$B$62,2,FALSE),"")</f>
        <v/>
      </c>
      <c r="G491" s="33" t="str">
        <f>IFERROR(VLOOKUP($B491,'Tabelas auxiliares'!$A$66:$C$103,2,FALSE),"")</f>
        <v/>
      </c>
      <c r="H491" s="33" t="str">
        <f>IFERROR(VLOOKUP($B491,'Tabelas auxiliares'!$A$66:$C$103,3,FALSE),"")</f>
        <v/>
      </c>
      <c r="Y491" s="33" t="str">
        <f t="shared" si="7"/>
        <v/>
      </c>
      <c r="Z491" s="33" t="str">
        <f>IF(T491="","",IF(AND(T491&lt;&gt;'Tabelas auxiliares'!$B$240,T491&lt;&gt;'Tabelas auxiliares'!$B$241),"FOLHA DE PESSOAL",IF(Y491='Tabelas auxiliares'!$A$241,"CUSTEIO",IF(Y491='Tabelas auxiliares'!$A$240,"INVESTIMENTO","ERRO - VERIFICAR"))))</f>
        <v/>
      </c>
      <c r="AA491" s="26"/>
      <c r="AB491" s="26"/>
    </row>
    <row r="492" spans="6:31" x14ac:dyDescent="0.25">
      <c r="F492" s="33" t="str">
        <f>IFERROR(VLOOKUP(D492,'Tabelas auxiliares'!$A$3:$B$62,2,FALSE),"")</f>
        <v/>
      </c>
      <c r="G492" s="33" t="str">
        <f>IFERROR(VLOOKUP($B492,'Tabelas auxiliares'!$A$66:$C$103,2,FALSE),"")</f>
        <v/>
      </c>
      <c r="H492" s="33" t="str">
        <f>IFERROR(VLOOKUP($B492,'Tabelas auxiliares'!$A$66:$C$103,3,FALSE),"")</f>
        <v/>
      </c>
      <c r="Y492" s="33" t="str">
        <f t="shared" si="7"/>
        <v/>
      </c>
      <c r="Z492" s="33" t="str">
        <f>IF(T492="","",IF(AND(T492&lt;&gt;'Tabelas auxiliares'!$B$240,T492&lt;&gt;'Tabelas auxiliares'!$B$241),"FOLHA DE PESSOAL",IF(Y492='Tabelas auxiliares'!$A$241,"CUSTEIO",IF(Y492='Tabelas auxiliares'!$A$240,"INVESTIMENTO","ERRO - VERIFICAR"))))</f>
        <v/>
      </c>
      <c r="AA492" s="26"/>
      <c r="AB492" s="26"/>
    </row>
    <row r="493" spans="6:31" x14ac:dyDescent="0.25">
      <c r="F493" s="33" t="str">
        <f>IFERROR(VLOOKUP(D493,'Tabelas auxiliares'!$A$3:$B$62,2,FALSE),"")</f>
        <v/>
      </c>
      <c r="G493" s="33" t="str">
        <f>IFERROR(VLOOKUP($B493,'Tabelas auxiliares'!$A$66:$C$103,2,FALSE),"")</f>
        <v/>
      </c>
      <c r="H493" s="33" t="str">
        <f>IFERROR(VLOOKUP($B493,'Tabelas auxiliares'!$A$66:$C$103,3,FALSE),"")</f>
        <v/>
      </c>
      <c r="Y493" s="33" t="str">
        <f t="shared" si="7"/>
        <v/>
      </c>
      <c r="Z493" s="33" t="str">
        <f>IF(T493="","",IF(AND(T493&lt;&gt;'Tabelas auxiliares'!$B$240,T493&lt;&gt;'Tabelas auxiliares'!$B$241),"FOLHA DE PESSOAL",IF(Y493='Tabelas auxiliares'!$A$241,"CUSTEIO",IF(Y493='Tabelas auxiliares'!$A$240,"INVESTIMENTO","ERRO - VERIFICAR"))))</f>
        <v/>
      </c>
      <c r="AA493" s="26"/>
      <c r="AB493" s="26"/>
    </row>
    <row r="494" spans="6:31" x14ac:dyDescent="0.25">
      <c r="F494" s="33" t="str">
        <f>IFERROR(VLOOKUP(D494,'Tabelas auxiliares'!$A$3:$B$62,2,FALSE),"")</f>
        <v/>
      </c>
      <c r="G494" s="33" t="str">
        <f>IFERROR(VLOOKUP($B494,'Tabelas auxiliares'!$A$66:$C$103,2,FALSE),"")</f>
        <v/>
      </c>
      <c r="H494" s="33" t="str">
        <f>IFERROR(VLOOKUP($B494,'Tabelas auxiliares'!$A$66:$C$103,3,FALSE),"")</f>
        <v/>
      </c>
      <c r="Y494" s="33" t="str">
        <f t="shared" si="7"/>
        <v/>
      </c>
      <c r="Z494" s="33" t="str">
        <f>IF(T494="","",IF(AND(T494&lt;&gt;'Tabelas auxiliares'!$B$240,T494&lt;&gt;'Tabelas auxiliares'!$B$241),"FOLHA DE PESSOAL",IF(Y494='Tabelas auxiliares'!$A$241,"CUSTEIO",IF(Y494='Tabelas auxiliares'!$A$240,"INVESTIMENTO","ERRO - VERIFICAR"))))</f>
        <v/>
      </c>
      <c r="AA494" s="26"/>
      <c r="AB494" s="26"/>
      <c r="AC494" s="26"/>
    </row>
    <row r="495" spans="6:31" x14ac:dyDescent="0.25">
      <c r="F495" s="33" t="str">
        <f>IFERROR(VLOOKUP(D495,'Tabelas auxiliares'!$A$3:$B$62,2,FALSE),"")</f>
        <v/>
      </c>
      <c r="G495" s="33" t="str">
        <f>IFERROR(VLOOKUP($B495,'Tabelas auxiliares'!$A$66:$C$103,2,FALSE),"")</f>
        <v/>
      </c>
      <c r="H495" s="33" t="str">
        <f>IFERROR(VLOOKUP($B495,'Tabelas auxiliares'!$A$66:$C$103,3,FALSE),"")</f>
        <v/>
      </c>
      <c r="Y495" s="33" t="str">
        <f t="shared" si="7"/>
        <v/>
      </c>
      <c r="Z495" s="33" t="str">
        <f>IF(T495="","",IF(AND(T495&lt;&gt;'Tabelas auxiliares'!$B$240,T495&lt;&gt;'Tabelas auxiliares'!$B$241),"FOLHA DE PESSOAL",IF(Y495='Tabelas auxiliares'!$A$241,"CUSTEIO",IF(Y495='Tabelas auxiliares'!$A$240,"INVESTIMENTO","ERRO - VERIFICAR"))))</f>
        <v/>
      </c>
      <c r="AA495" s="26"/>
      <c r="AB495" s="26"/>
      <c r="AC495" s="26"/>
    </row>
    <row r="496" spans="6:31" x14ac:dyDescent="0.25">
      <c r="F496" s="33" t="str">
        <f>IFERROR(VLOOKUP(D496,'Tabelas auxiliares'!$A$3:$B$62,2,FALSE),"")</f>
        <v/>
      </c>
      <c r="G496" s="33" t="str">
        <f>IFERROR(VLOOKUP($B496,'Tabelas auxiliares'!$A$66:$C$103,2,FALSE),"")</f>
        <v/>
      </c>
      <c r="H496" s="33" t="str">
        <f>IFERROR(VLOOKUP($B496,'Tabelas auxiliares'!$A$66:$C$103,3,FALSE),"")</f>
        <v/>
      </c>
      <c r="Y496" s="33" t="str">
        <f t="shared" si="7"/>
        <v/>
      </c>
      <c r="Z496" s="33" t="str">
        <f>IF(T496="","",IF(AND(T496&lt;&gt;'Tabelas auxiliares'!$B$240,T496&lt;&gt;'Tabelas auxiliares'!$B$241),"FOLHA DE PESSOAL",IF(Y496='Tabelas auxiliares'!$A$241,"CUSTEIO",IF(Y496='Tabelas auxiliares'!$A$240,"INVESTIMENTO","ERRO - VERIFICAR"))))</f>
        <v/>
      </c>
      <c r="AA496" s="26"/>
      <c r="AB496" s="26"/>
      <c r="AC496" s="26"/>
    </row>
    <row r="497" spans="6:31" x14ac:dyDescent="0.25">
      <c r="F497" s="33" t="str">
        <f>IFERROR(VLOOKUP(D497,'Tabelas auxiliares'!$A$3:$B$62,2,FALSE),"")</f>
        <v/>
      </c>
      <c r="G497" s="33" t="str">
        <f>IFERROR(VLOOKUP($B497,'Tabelas auxiliares'!$A$66:$C$103,2,FALSE),"")</f>
        <v/>
      </c>
      <c r="H497" s="33" t="str">
        <f>IFERROR(VLOOKUP($B497,'Tabelas auxiliares'!$A$66:$C$103,3,FALSE),"")</f>
        <v/>
      </c>
      <c r="Y497" s="33" t="str">
        <f t="shared" si="7"/>
        <v/>
      </c>
      <c r="Z497" s="33" t="str">
        <f>IF(T497="","",IF(AND(T497&lt;&gt;'Tabelas auxiliares'!$B$240,T497&lt;&gt;'Tabelas auxiliares'!$B$241),"FOLHA DE PESSOAL",IF(Y497='Tabelas auxiliares'!$A$241,"CUSTEIO",IF(Y497='Tabelas auxiliares'!$A$240,"INVESTIMENTO","ERRO - VERIFICAR"))))</f>
        <v/>
      </c>
      <c r="AA497" s="26"/>
      <c r="AB497" s="26"/>
      <c r="AC497" s="26"/>
    </row>
    <row r="498" spans="6:31" x14ac:dyDescent="0.25">
      <c r="F498" s="33" t="str">
        <f>IFERROR(VLOOKUP(D498,'Tabelas auxiliares'!$A$3:$B$62,2,FALSE),"")</f>
        <v/>
      </c>
      <c r="G498" s="33" t="str">
        <f>IFERROR(VLOOKUP($B498,'Tabelas auxiliares'!$A$66:$C$103,2,FALSE),"")</f>
        <v/>
      </c>
      <c r="H498" s="33" t="str">
        <f>IFERROR(VLOOKUP($B498,'Tabelas auxiliares'!$A$66:$C$103,3,FALSE),"")</f>
        <v/>
      </c>
      <c r="Y498" s="33" t="str">
        <f t="shared" si="7"/>
        <v/>
      </c>
      <c r="Z498" s="33" t="str">
        <f>IF(T498="","",IF(AND(T498&lt;&gt;'Tabelas auxiliares'!$B$240,T498&lt;&gt;'Tabelas auxiliares'!$B$241),"FOLHA DE PESSOAL",IF(Y498='Tabelas auxiliares'!$A$241,"CUSTEIO",IF(Y498='Tabelas auxiliares'!$A$240,"INVESTIMENTO","ERRO - VERIFICAR"))))</f>
        <v/>
      </c>
      <c r="AA498" s="26"/>
      <c r="AB498" s="26"/>
      <c r="AC498" s="26"/>
    </row>
    <row r="499" spans="6:31" x14ac:dyDescent="0.25">
      <c r="F499" s="33" t="str">
        <f>IFERROR(VLOOKUP(D499,'Tabelas auxiliares'!$A$3:$B$62,2,FALSE),"")</f>
        <v/>
      </c>
      <c r="G499" s="33" t="str">
        <f>IFERROR(VLOOKUP($B499,'Tabelas auxiliares'!$A$66:$C$103,2,FALSE),"")</f>
        <v/>
      </c>
      <c r="H499" s="33" t="str">
        <f>IFERROR(VLOOKUP($B499,'Tabelas auxiliares'!$A$66:$C$103,3,FALSE),"")</f>
        <v/>
      </c>
      <c r="Y499" s="33" t="str">
        <f t="shared" si="7"/>
        <v/>
      </c>
      <c r="Z499" s="33" t="str">
        <f>IF(T499="","",IF(AND(T499&lt;&gt;'Tabelas auxiliares'!$B$240,T499&lt;&gt;'Tabelas auxiliares'!$B$241),"FOLHA DE PESSOAL",IF(Y499='Tabelas auxiliares'!$A$241,"CUSTEIO",IF(Y499='Tabelas auxiliares'!$A$240,"INVESTIMENTO","ERRO - VERIFICAR"))))</f>
        <v/>
      </c>
      <c r="AA499" s="26"/>
      <c r="AB499" s="26"/>
      <c r="AC499" s="26"/>
    </row>
    <row r="500" spans="6:31" x14ac:dyDescent="0.25">
      <c r="F500" s="33" t="str">
        <f>IFERROR(VLOOKUP(D500,'Tabelas auxiliares'!$A$3:$B$62,2,FALSE),"")</f>
        <v/>
      </c>
      <c r="G500" s="33" t="str">
        <f>IFERROR(VLOOKUP($B500,'Tabelas auxiliares'!$A$66:$C$103,2,FALSE),"")</f>
        <v/>
      </c>
      <c r="H500" s="33" t="str">
        <f>IFERROR(VLOOKUP($B500,'Tabelas auxiliares'!$A$66:$C$103,3,FALSE),"")</f>
        <v/>
      </c>
      <c r="Y500" s="33" t="str">
        <f t="shared" si="7"/>
        <v/>
      </c>
      <c r="Z500" s="33" t="str">
        <f>IF(T500="","",IF(AND(T500&lt;&gt;'Tabelas auxiliares'!$B$240,T500&lt;&gt;'Tabelas auxiliares'!$B$241),"FOLHA DE PESSOAL",IF(Y500='Tabelas auxiliares'!$A$241,"CUSTEIO",IF(Y500='Tabelas auxiliares'!$A$240,"INVESTIMENTO","ERRO - VERIFICAR"))))</f>
        <v/>
      </c>
      <c r="AA500" s="26"/>
      <c r="AB500" s="26"/>
      <c r="AC500" s="26"/>
      <c r="AE500" s="26"/>
    </row>
    <row r="501" spans="6:31" x14ac:dyDescent="0.25">
      <c r="F501" s="33" t="str">
        <f>IFERROR(VLOOKUP(D501,'Tabelas auxiliares'!$A$3:$B$62,2,FALSE),"")</f>
        <v/>
      </c>
      <c r="G501" s="33" t="str">
        <f>IFERROR(VLOOKUP($B501,'Tabelas auxiliares'!$A$66:$C$103,2,FALSE),"")</f>
        <v/>
      </c>
      <c r="H501" s="33" t="str">
        <f>IFERROR(VLOOKUP($B501,'Tabelas auxiliares'!$A$66:$C$103,3,FALSE),"")</f>
        <v/>
      </c>
      <c r="Y501" s="33" t="str">
        <f t="shared" si="7"/>
        <v/>
      </c>
      <c r="Z501" s="33" t="str">
        <f>IF(T501="","",IF(AND(T501&lt;&gt;'Tabelas auxiliares'!$B$240,T501&lt;&gt;'Tabelas auxiliares'!$B$241),"FOLHA DE PESSOAL",IF(Y501='Tabelas auxiliares'!$A$241,"CUSTEIO",IF(Y501='Tabelas auxiliares'!$A$240,"INVESTIMENTO","ERRO - VERIFICAR"))))</f>
        <v/>
      </c>
      <c r="AA501" s="26"/>
      <c r="AB501" s="26"/>
      <c r="AC501" s="26"/>
      <c r="AE501" s="26"/>
    </row>
    <row r="502" spans="6:31" x14ac:dyDescent="0.25">
      <c r="F502" s="33" t="str">
        <f>IFERROR(VLOOKUP(D502,'Tabelas auxiliares'!$A$3:$B$62,2,FALSE),"")</f>
        <v/>
      </c>
      <c r="G502" s="33" t="str">
        <f>IFERROR(VLOOKUP($B502,'Tabelas auxiliares'!$A$66:$C$103,2,FALSE),"")</f>
        <v/>
      </c>
      <c r="H502" s="33" t="str">
        <f>IFERROR(VLOOKUP($B502,'Tabelas auxiliares'!$A$66:$C$103,3,FALSE),"")</f>
        <v/>
      </c>
      <c r="Y502" s="33" t="str">
        <f t="shared" si="7"/>
        <v/>
      </c>
      <c r="Z502" s="33" t="str">
        <f>IF(T502="","",IF(AND(T502&lt;&gt;'Tabelas auxiliares'!$B$240,T502&lt;&gt;'Tabelas auxiliares'!$B$241),"FOLHA DE PESSOAL",IF(Y502='Tabelas auxiliares'!$A$241,"CUSTEIO",IF(Y502='Tabelas auxiliares'!$A$240,"INVESTIMENTO","ERRO - VERIFICAR"))))</f>
        <v/>
      </c>
      <c r="AE502" s="26"/>
    </row>
    <row r="503" spans="6:31" x14ac:dyDescent="0.25">
      <c r="F503" s="33" t="str">
        <f>IFERROR(VLOOKUP(D503,'Tabelas auxiliares'!$A$3:$B$62,2,FALSE),"")</f>
        <v/>
      </c>
      <c r="G503" s="33" t="str">
        <f>IFERROR(VLOOKUP($B503,'Tabelas auxiliares'!$A$66:$C$103,2,FALSE),"")</f>
        <v/>
      </c>
      <c r="H503" s="33" t="str">
        <f>IFERROR(VLOOKUP($B503,'Tabelas auxiliares'!$A$66:$C$103,3,FALSE),"")</f>
        <v/>
      </c>
      <c r="Y503" s="33" t="str">
        <f t="shared" si="7"/>
        <v/>
      </c>
      <c r="Z503" s="33" t="str">
        <f>IF(T503="","",IF(AND(T503&lt;&gt;'Tabelas auxiliares'!$B$240,T503&lt;&gt;'Tabelas auxiliares'!$B$241),"FOLHA DE PESSOAL",IF(Y503='Tabelas auxiliares'!$A$241,"CUSTEIO",IF(Y503='Tabelas auxiliares'!$A$240,"INVESTIMENTO","ERRO - VERIFICAR"))))</f>
        <v/>
      </c>
      <c r="AA503" s="26"/>
      <c r="AB503" s="26"/>
      <c r="AC503" s="26"/>
      <c r="AD503" s="26"/>
      <c r="AE503" s="26"/>
    </row>
    <row r="504" spans="6:31" x14ac:dyDescent="0.25">
      <c r="F504" s="33" t="str">
        <f>IFERROR(VLOOKUP(D504,'Tabelas auxiliares'!$A$3:$B$62,2,FALSE),"")</f>
        <v/>
      </c>
      <c r="G504" s="33" t="str">
        <f>IFERROR(VLOOKUP($B504,'Tabelas auxiliares'!$A$66:$C$103,2,FALSE),"")</f>
        <v/>
      </c>
      <c r="H504" s="33" t="str">
        <f>IFERROR(VLOOKUP($B504,'Tabelas auxiliares'!$A$66:$C$103,3,FALSE),"")</f>
        <v/>
      </c>
      <c r="Y504" s="33" t="str">
        <f t="shared" si="7"/>
        <v/>
      </c>
      <c r="Z504" s="33" t="str">
        <f>IF(T504="","",IF(AND(T504&lt;&gt;'Tabelas auxiliares'!$B$240,T504&lt;&gt;'Tabelas auxiliares'!$B$241),"FOLHA DE PESSOAL",IF(Y504='Tabelas auxiliares'!$A$241,"CUSTEIO",IF(Y504='Tabelas auxiliares'!$A$240,"INVESTIMENTO","ERRO - VERIFICAR"))))</f>
        <v/>
      </c>
      <c r="AA504" s="26"/>
      <c r="AB504" s="26"/>
      <c r="AC504" s="26"/>
      <c r="AE504" s="26"/>
    </row>
    <row r="505" spans="6:31" x14ac:dyDescent="0.25">
      <c r="F505" s="33" t="str">
        <f>IFERROR(VLOOKUP(D505,'Tabelas auxiliares'!$A$3:$B$62,2,FALSE),"")</f>
        <v/>
      </c>
      <c r="G505" s="33" t="str">
        <f>IFERROR(VLOOKUP($B505,'Tabelas auxiliares'!$A$66:$C$103,2,FALSE),"")</f>
        <v/>
      </c>
      <c r="H505" s="33" t="str">
        <f>IFERROR(VLOOKUP($B505,'Tabelas auxiliares'!$A$66:$C$103,3,FALSE),"")</f>
        <v/>
      </c>
      <c r="Y505" s="33" t="str">
        <f t="shared" si="7"/>
        <v/>
      </c>
      <c r="Z505" s="33" t="str">
        <f>IF(T505="","",IF(AND(T505&lt;&gt;'Tabelas auxiliares'!$B$240,T505&lt;&gt;'Tabelas auxiliares'!$B$241),"FOLHA DE PESSOAL",IF(Y505='Tabelas auxiliares'!$A$241,"CUSTEIO",IF(Y505='Tabelas auxiliares'!$A$240,"INVESTIMENTO","ERRO - VERIFICAR"))))</f>
        <v/>
      </c>
      <c r="AA505" s="26"/>
      <c r="AB505" s="26"/>
    </row>
    <row r="506" spans="6:31" x14ac:dyDescent="0.25">
      <c r="F506" s="33" t="str">
        <f>IFERROR(VLOOKUP(D506,'Tabelas auxiliares'!$A$3:$B$62,2,FALSE),"")</f>
        <v/>
      </c>
      <c r="G506" s="33" t="str">
        <f>IFERROR(VLOOKUP($B506,'Tabelas auxiliares'!$A$66:$C$103,2,FALSE),"")</f>
        <v/>
      </c>
      <c r="H506" s="33" t="str">
        <f>IFERROR(VLOOKUP($B506,'Tabelas auxiliares'!$A$66:$C$103,3,FALSE),"")</f>
        <v/>
      </c>
      <c r="Y506" s="33" t="str">
        <f t="shared" si="7"/>
        <v/>
      </c>
      <c r="Z506" s="33" t="str">
        <f>IF(T506="","",IF(AND(T506&lt;&gt;'Tabelas auxiliares'!$B$240,T506&lt;&gt;'Tabelas auxiliares'!$B$241),"FOLHA DE PESSOAL",IF(Y506='Tabelas auxiliares'!$A$241,"CUSTEIO",IF(Y506='Tabelas auxiliares'!$A$240,"INVESTIMENTO","ERRO - VERIFICAR"))))</f>
        <v/>
      </c>
      <c r="AA506" s="26"/>
      <c r="AB506" s="26"/>
      <c r="AC506" s="26"/>
    </row>
    <row r="507" spans="6:31" x14ac:dyDescent="0.25">
      <c r="F507" s="33" t="str">
        <f>IFERROR(VLOOKUP(D507,'Tabelas auxiliares'!$A$3:$B$62,2,FALSE),"")</f>
        <v/>
      </c>
      <c r="G507" s="33" t="str">
        <f>IFERROR(VLOOKUP($B507,'Tabelas auxiliares'!$A$66:$C$103,2,FALSE),"")</f>
        <v/>
      </c>
      <c r="H507" s="33" t="str">
        <f>IFERROR(VLOOKUP($B507,'Tabelas auxiliares'!$A$66:$C$103,3,FALSE),"")</f>
        <v/>
      </c>
      <c r="Y507" s="33" t="str">
        <f t="shared" si="7"/>
        <v/>
      </c>
      <c r="Z507" s="33" t="str">
        <f>IF(T507="","",IF(AND(T507&lt;&gt;'Tabelas auxiliares'!$B$240,T507&lt;&gt;'Tabelas auxiliares'!$B$241),"FOLHA DE PESSOAL",IF(Y507='Tabelas auxiliares'!$A$241,"CUSTEIO",IF(Y507='Tabelas auxiliares'!$A$240,"INVESTIMENTO","ERRO - VERIFICAR"))))</f>
        <v/>
      </c>
      <c r="AA507" s="26"/>
      <c r="AB507" s="26"/>
      <c r="AC507" s="26"/>
    </row>
    <row r="508" spans="6:31" x14ac:dyDescent="0.25">
      <c r="F508" s="33" t="str">
        <f>IFERROR(VLOOKUP(D508,'Tabelas auxiliares'!$A$3:$B$62,2,FALSE),"")</f>
        <v/>
      </c>
      <c r="G508" s="33" t="str">
        <f>IFERROR(VLOOKUP($B508,'Tabelas auxiliares'!$A$66:$C$103,2,FALSE),"")</f>
        <v/>
      </c>
      <c r="H508" s="33" t="str">
        <f>IFERROR(VLOOKUP($B508,'Tabelas auxiliares'!$A$66:$C$103,3,FALSE),"")</f>
        <v/>
      </c>
      <c r="Y508" s="33" t="str">
        <f t="shared" si="7"/>
        <v/>
      </c>
      <c r="Z508" s="33" t="str">
        <f>IF(T508="","",IF(AND(T508&lt;&gt;'Tabelas auxiliares'!$B$240,T508&lt;&gt;'Tabelas auxiliares'!$B$241),"FOLHA DE PESSOAL",IF(Y508='Tabelas auxiliares'!$A$241,"CUSTEIO",IF(Y508='Tabelas auxiliares'!$A$240,"INVESTIMENTO","ERRO - VERIFICAR"))))</f>
        <v/>
      </c>
      <c r="AA508" s="26"/>
      <c r="AB508" s="26"/>
    </row>
    <row r="509" spans="6:31" x14ac:dyDescent="0.25">
      <c r="F509" s="33" t="str">
        <f>IFERROR(VLOOKUP(D509,'Tabelas auxiliares'!$A$3:$B$62,2,FALSE),"")</f>
        <v/>
      </c>
      <c r="G509" s="33" t="str">
        <f>IFERROR(VLOOKUP($B509,'Tabelas auxiliares'!$A$66:$C$103,2,FALSE),"")</f>
        <v/>
      </c>
      <c r="H509" s="33" t="str">
        <f>IFERROR(VLOOKUP($B509,'Tabelas auxiliares'!$A$66:$C$103,3,FALSE),"")</f>
        <v/>
      </c>
      <c r="Y509" s="33" t="str">
        <f t="shared" si="7"/>
        <v/>
      </c>
      <c r="Z509" s="33" t="str">
        <f>IF(T509="","",IF(AND(T509&lt;&gt;'Tabelas auxiliares'!$B$240,T509&lt;&gt;'Tabelas auxiliares'!$B$241),"FOLHA DE PESSOAL",IF(Y509='Tabelas auxiliares'!$A$241,"CUSTEIO",IF(Y509='Tabelas auxiliares'!$A$240,"INVESTIMENTO","ERRO - VERIFICAR"))))</f>
        <v/>
      </c>
      <c r="AA509" s="26"/>
      <c r="AB509" s="26"/>
    </row>
    <row r="510" spans="6:31" x14ac:dyDescent="0.25">
      <c r="F510" s="33" t="str">
        <f>IFERROR(VLOOKUP(D510,'Tabelas auxiliares'!$A$3:$B$62,2,FALSE),"")</f>
        <v/>
      </c>
      <c r="G510" s="33" t="str">
        <f>IFERROR(VLOOKUP($B510,'Tabelas auxiliares'!$A$66:$C$103,2,FALSE),"")</f>
        <v/>
      </c>
      <c r="H510" s="33" t="str">
        <f>IFERROR(VLOOKUP($B510,'Tabelas auxiliares'!$A$66:$C$103,3,FALSE),"")</f>
        <v/>
      </c>
      <c r="Y510" s="33" t="str">
        <f t="shared" si="7"/>
        <v/>
      </c>
      <c r="Z510" s="33" t="str">
        <f>IF(T510="","",IF(AND(T510&lt;&gt;'Tabelas auxiliares'!$B$240,T510&lt;&gt;'Tabelas auxiliares'!$B$241),"FOLHA DE PESSOAL",IF(Y510='Tabelas auxiliares'!$A$241,"CUSTEIO",IF(Y510='Tabelas auxiliares'!$A$240,"INVESTIMENTO","ERRO - VERIFICAR"))))</f>
        <v/>
      </c>
      <c r="AA510" s="26"/>
      <c r="AB510" s="26"/>
    </row>
    <row r="511" spans="6:31" x14ac:dyDescent="0.25">
      <c r="F511" s="33" t="str">
        <f>IFERROR(VLOOKUP(D511,'Tabelas auxiliares'!$A$3:$B$62,2,FALSE),"")</f>
        <v/>
      </c>
      <c r="G511" s="33" t="str">
        <f>IFERROR(VLOOKUP($B511,'Tabelas auxiliares'!$A$66:$C$103,2,FALSE),"")</f>
        <v/>
      </c>
      <c r="H511" s="33" t="str">
        <f>IFERROR(VLOOKUP($B511,'Tabelas auxiliares'!$A$66:$C$103,3,FALSE),"")</f>
        <v/>
      </c>
      <c r="Y511" s="33" t="str">
        <f t="shared" si="7"/>
        <v/>
      </c>
      <c r="Z511" s="33" t="str">
        <f>IF(T511="","",IF(AND(T511&lt;&gt;'Tabelas auxiliares'!$B$240,T511&lt;&gt;'Tabelas auxiliares'!$B$241),"FOLHA DE PESSOAL",IF(Y511='Tabelas auxiliares'!$A$241,"CUSTEIO",IF(Y511='Tabelas auxiliares'!$A$240,"INVESTIMENTO","ERRO - VERIFICAR"))))</f>
        <v/>
      </c>
      <c r="AA511" s="26"/>
      <c r="AB511" s="26"/>
    </row>
    <row r="512" spans="6:31" x14ac:dyDescent="0.25">
      <c r="F512" s="33" t="str">
        <f>IFERROR(VLOOKUP(D512,'Tabelas auxiliares'!$A$3:$B$62,2,FALSE),"")</f>
        <v/>
      </c>
      <c r="G512" s="33" t="str">
        <f>IFERROR(VLOOKUP($B512,'Tabelas auxiliares'!$A$66:$C$103,2,FALSE),"")</f>
        <v/>
      </c>
      <c r="H512" s="33" t="str">
        <f>IFERROR(VLOOKUP($B512,'Tabelas auxiliares'!$A$66:$C$103,3,FALSE),"")</f>
        <v/>
      </c>
      <c r="Y512" s="33" t="str">
        <f t="shared" si="7"/>
        <v/>
      </c>
      <c r="Z512" s="33" t="str">
        <f>IF(T512="","",IF(AND(T512&lt;&gt;'Tabelas auxiliares'!$B$240,T512&lt;&gt;'Tabelas auxiliares'!$B$241),"FOLHA DE PESSOAL",IF(Y512='Tabelas auxiliares'!$A$241,"CUSTEIO",IF(Y512='Tabelas auxiliares'!$A$240,"INVESTIMENTO","ERRO - VERIFICAR"))))</f>
        <v/>
      </c>
      <c r="AA512" s="26"/>
      <c r="AB512" s="26"/>
    </row>
    <row r="513" spans="6:31" x14ac:dyDescent="0.25">
      <c r="F513" s="33" t="str">
        <f>IFERROR(VLOOKUP(D513,'Tabelas auxiliares'!$A$3:$B$62,2,FALSE),"")</f>
        <v/>
      </c>
      <c r="G513" s="33" t="str">
        <f>IFERROR(VLOOKUP($B513,'Tabelas auxiliares'!$A$66:$C$103,2,FALSE),"")</f>
        <v/>
      </c>
      <c r="H513" s="33" t="str">
        <f>IFERROR(VLOOKUP($B513,'Tabelas auxiliares'!$A$66:$C$103,3,FALSE),"")</f>
        <v/>
      </c>
      <c r="Y513" s="33" t="str">
        <f t="shared" si="7"/>
        <v/>
      </c>
      <c r="Z513" s="33" t="str">
        <f>IF(T513="","",IF(AND(T513&lt;&gt;'Tabelas auxiliares'!$B$240,T513&lt;&gt;'Tabelas auxiliares'!$B$241),"FOLHA DE PESSOAL",IF(Y513='Tabelas auxiliares'!$A$241,"CUSTEIO",IF(Y513='Tabelas auxiliares'!$A$240,"INVESTIMENTO","ERRO - VERIFICAR"))))</f>
        <v/>
      </c>
      <c r="AA513" s="26"/>
      <c r="AB513" s="26"/>
      <c r="AE513" s="26"/>
    </row>
    <row r="514" spans="6:31" x14ac:dyDescent="0.25">
      <c r="F514" s="33" t="str">
        <f>IFERROR(VLOOKUP(D514,'Tabelas auxiliares'!$A$3:$B$62,2,FALSE),"")</f>
        <v/>
      </c>
      <c r="G514" s="33" t="str">
        <f>IFERROR(VLOOKUP($B514,'Tabelas auxiliares'!$A$66:$C$103,2,FALSE),"")</f>
        <v/>
      </c>
      <c r="H514" s="33" t="str">
        <f>IFERROR(VLOOKUP($B514,'Tabelas auxiliares'!$A$66:$C$103,3,FALSE),"")</f>
        <v/>
      </c>
      <c r="Y514" s="33" t="str">
        <f t="shared" si="7"/>
        <v/>
      </c>
      <c r="Z514" s="33" t="str">
        <f>IF(T514="","",IF(AND(T514&lt;&gt;'Tabelas auxiliares'!$B$240,T514&lt;&gt;'Tabelas auxiliares'!$B$241),"FOLHA DE PESSOAL",IF(Y514='Tabelas auxiliares'!$A$241,"CUSTEIO",IF(Y514='Tabelas auxiliares'!$A$240,"INVESTIMENTO","ERRO - VERIFICAR"))))</f>
        <v/>
      </c>
      <c r="AA514" s="26"/>
      <c r="AB514" s="26"/>
      <c r="AE514" s="26"/>
    </row>
    <row r="515" spans="6:31" x14ac:dyDescent="0.25">
      <c r="F515" s="33" t="str">
        <f>IFERROR(VLOOKUP(D515,'Tabelas auxiliares'!$A$3:$B$62,2,FALSE),"")</f>
        <v/>
      </c>
      <c r="G515" s="33" t="str">
        <f>IFERROR(VLOOKUP($B515,'Tabelas auxiliares'!$A$66:$C$103,2,FALSE),"")</f>
        <v/>
      </c>
      <c r="H515" s="33" t="str">
        <f>IFERROR(VLOOKUP($B515,'Tabelas auxiliares'!$A$66:$C$103,3,FALSE),"")</f>
        <v/>
      </c>
      <c r="Y515" s="33" t="str">
        <f t="shared" si="7"/>
        <v/>
      </c>
      <c r="Z515" s="33" t="str">
        <f>IF(T515="","",IF(AND(T515&lt;&gt;'Tabelas auxiliares'!$B$240,T515&lt;&gt;'Tabelas auxiliares'!$B$241),"FOLHA DE PESSOAL",IF(Y515='Tabelas auxiliares'!$A$241,"CUSTEIO",IF(Y515='Tabelas auxiliares'!$A$240,"INVESTIMENTO","ERRO - VERIFICAR"))))</f>
        <v/>
      </c>
      <c r="AA515" s="26"/>
      <c r="AB515" s="26"/>
      <c r="AC515" s="26"/>
      <c r="AD515" s="26"/>
      <c r="AE515" s="26"/>
    </row>
    <row r="516" spans="6:31" x14ac:dyDescent="0.25">
      <c r="F516" s="33" t="str">
        <f>IFERROR(VLOOKUP(D516,'Tabelas auxiliares'!$A$3:$B$62,2,FALSE),"")</f>
        <v/>
      </c>
      <c r="G516" s="33" t="str">
        <f>IFERROR(VLOOKUP($B516,'Tabelas auxiliares'!$A$66:$C$103,2,FALSE),"")</f>
        <v/>
      </c>
      <c r="H516" s="33" t="str">
        <f>IFERROR(VLOOKUP($B516,'Tabelas auxiliares'!$A$66:$C$103,3,FALSE),"")</f>
        <v/>
      </c>
      <c r="Y516" s="33" t="str">
        <f t="shared" ref="Y516:Y579" si="8">LEFT(V516,1)</f>
        <v/>
      </c>
      <c r="Z516" s="33" t="str">
        <f>IF(T516="","",IF(AND(T516&lt;&gt;'Tabelas auxiliares'!$B$240,T516&lt;&gt;'Tabelas auxiliares'!$B$241),"FOLHA DE PESSOAL",IF(Y516='Tabelas auxiliares'!$A$241,"CUSTEIO",IF(Y516='Tabelas auxiliares'!$A$240,"INVESTIMENTO","ERRO - VERIFICAR"))))</f>
        <v/>
      </c>
      <c r="AA516" s="26"/>
      <c r="AB516" s="26"/>
      <c r="AC516" s="26"/>
    </row>
    <row r="517" spans="6:31" x14ac:dyDescent="0.25">
      <c r="F517" s="33" t="str">
        <f>IFERROR(VLOOKUP(D517,'Tabelas auxiliares'!$A$3:$B$62,2,FALSE),"")</f>
        <v/>
      </c>
      <c r="G517" s="33" t="str">
        <f>IFERROR(VLOOKUP($B517,'Tabelas auxiliares'!$A$66:$C$103,2,FALSE),"")</f>
        <v/>
      </c>
      <c r="H517" s="33" t="str">
        <f>IFERROR(VLOOKUP($B517,'Tabelas auxiliares'!$A$66:$C$103,3,FALSE),"")</f>
        <v/>
      </c>
      <c r="Y517" s="33" t="str">
        <f t="shared" si="8"/>
        <v/>
      </c>
      <c r="Z517" s="33" t="str">
        <f>IF(T517="","",IF(AND(T517&lt;&gt;'Tabelas auxiliares'!$B$240,T517&lt;&gt;'Tabelas auxiliares'!$B$241),"FOLHA DE PESSOAL",IF(Y517='Tabelas auxiliares'!$A$241,"CUSTEIO",IF(Y517='Tabelas auxiliares'!$A$240,"INVESTIMENTO","ERRO - VERIFICAR"))))</f>
        <v/>
      </c>
      <c r="AA517" s="26"/>
      <c r="AB517" s="26"/>
      <c r="AC517" s="26"/>
    </row>
    <row r="518" spans="6:31" x14ac:dyDescent="0.25">
      <c r="F518" s="33" t="str">
        <f>IFERROR(VLOOKUP(D518,'Tabelas auxiliares'!$A$3:$B$62,2,FALSE),"")</f>
        <v/>
      </c>
      <c r="G518" s="33" t="str">
        <f>IFERROR(VLOOKUP($B518,'Tabelas auxiliares'!$A$66:$C$103,2,FALSE),"")</f>
        <v/>
      </c>
      <c r="H518" s="33" t="str">
        <f>IFERROR(VLOOKUP($B518,'Tabelas auxiliares'!$A$66:$C$103,3,FALSE),"")</f>
        <v/>
      </c>
      <c r="Y518" s="33" t="str">
        <f t="shared" si="8"/>
        <v/>
      </c>
      <c r="Z518" s="33" t="str">
        <f>IF(T518="","",IF(AND(T518&lt;&gt;'Tabelas auxiliares'!$B$240,T518&lt;&gt;'Tabelas auxiliares'!$B$241),"FOLHA DE PESSOAL",IF(Y518='Tabelas auxiliares'!$A$241,"CUSTEIO",IF(Y518='Tabelas auxiliares'!$A$240,"INVESTIMENTO","ERRO - VERIFICAR"))))</f>
        <v/>
      </c>
      <c r="AA518" s="26"/>
      <c r="AB518" s="26"/>
      <c r="AD518" s="26"/>
      <c r="AE518" s="26"/>
    </row>
    <row r="519" spans="6:31" x14ac:dyDescent="0.25">
      <c r="F519" s="33" t="str">
        <f>IFERROR(VLOOKUP(D519,'Tabelas auxiliares'!$A$3:$B$62,2,FALSE),"")</f>
        <v/>
      </c>
      <c r="G519" s="33" t="str">
        <f>IFERROR(VLOOKUP($B519,'Tabelas auxiliares'!$A$66:$C$103,2,FALSE),"")</f>
        <v/>
      </c>
      <c r="H519" s="33" t="str">
        <f>IFERROR(VLOOKUP($B519,'Tabelas auxiliares'!$A$66:$C$103,3,FALSE),"")</f>
        <v/>
      </c>
      <c r="Y519" s="33" t="str">
        <f t="shared" si="8"/>
        <v/>
      </c>
      <c r="Z519" s="33" t="str">
        <f>IF(T519="","",IF(AND(T519&lt;&gt;'Tabelas auxiliares'!$B$240,T519&lt;&gt;'Tabelas auxiliares'!$B$241),"FOLHA DE PESSOAL",IF(Y519='Tabelas auxiliares'!$A$241,"CUSTEIO",IF(Y519='Tabelas auxiliares'!$A$240,"INVESTIMENTO","ERRO - VERIFICAR"))))</f>
        <v/>
      </c>
      <c r="AA519" s="26"/>
      <c r="AB519" s="26"/>
      <c r="AE519" s="26"/>
    </row>
    <row r="520" spans="6:31" x14ac:dyDescent="0.25">
      <c r="F520" s="33" t="str">
        <f>IFERROR(VLOOKUP(D520,'Tabelas auxiliares'!$A$3:$B$62,2,FALSE),"")</f>
        <v/>
      </c>
      <c r="G520" s="33" t="str">
        <f>IFERROR(VLOOKUP($B520,'Tabelas auxiliares'!$A$66:$C$103,2,FALSE),"")</f>
        <v/>
      </c>
      <c r="H520" s="33" t="str">
        <f>IFERROR(VLOOKUP($B520,'Tabelas auxiliares'!$A$66:$C$103,3,FALSE),"")</f>
        <v/>
      </c>
      <c r="Y520" s="33" t="str">
        <f t="shared" si="8"/>
        <v/>
      </c>
      <c r="Z520" s="33" t="str">
        <f>IF(T520="","",IF(AND(T520&lt;&gt;'Tabelas auxiliares'!$B$240,T520&lt;&gt;'Tabelas auxiliares'!$B$241),"FOLHA DE PESSOAL",IF(Y520='Tabelas auxiliares'!$A$241,"CUSTEIO",IF(Y520='Tabelas auxiliares'!$A$240,"INVESTIMENTO","ERRO - VERIFICAR"))))</f>
        <v/>
      </c>
      <c r="AA520" s="26"/>
      <c r="AB520" s="26"/>
      <c r="AC520" s="26"/>
      <c r="AE520" s="26"/>
    </row>
    <row r="521" spans="6:31" x14ac:dyDescent="0.25">
      <c r="F521" s="33" t="str">
        <f>IFERROR(VLOOKUP(D521,'Tabelas auxiliares'!$A$3:$B$62,2,FALSE),"")</f>
        <v/>
      </c>
      <c r="G521" s="33" t="str">
        <f>IFERROR(VLOOKUP($B521,'Tabelas auxiliares'!$A$66:$C$103,2,FALSE),"")</f>
        <v/>
      </c>
      <c r="H521" s="33" t="str">
        <f>IFERROR(VLOOKUP($B521,'Tabelas auxiliares'!$A$66:$C$103,3,FALSE),"")</f>
        <v/>
      </c>
      <c r="Y521" s="33" t="str">
        <f t="shared" si="8"/>
        <v/>
      </c>
      <c r="Z521" s="33" t="str">
        <f>IF(T521="","",IF(AND(T521&lt;&gt;'Tabelas auxiliares'!$B$240,T521&lt;&gt;'Tabelas auxiliares'!$B$241),"FOLHA DE PESSOAL",IF(Y521='Tabelas auxiliares'!$A$241,"CUSTEIO",IF(Y521='Tabelas auxiliares'!$A$240,"INVESTIMENTO","ERRO - VERIFICAR"))))</f>
        <v/>
      </c>
      <c r="AA521" s="47"/>
      <c r="AB521" s="47"/>
    </row>
    <row r="522" spans="6:31" x14ac:dyDescent="0.25">
      <c r="F522" s="33" t="str">
        <f>IFERROR(VLOOKUP(D522,'Tabelas auxiliares'!$A$3:$B$62,2,FALSE),"")</f>
        <v/>
      </c>
      <c r="G522" s="33" t="str">
        <f>IFERROR(VLOOKUP($B522,'Tabelas auxiliares'!$A$66:$C$103,2,FALSE),"")</f>
        <v/>
      </c>
      <c r="H522" s="33" t="str">
        <f>IFERROR(VLOOKUP($B522,'Tabelas auxiliares'!$A$66:$C$103,3,FALSE),"")</f>
        <v/>
      </c>
      <c r="Y522" s="33" t="str">
        <f t="shared" si="8"/>
        <v/>
      </c>
      <c r="Z522" s="33" t="str">
        <f>IF(T522="","",IF(AND(T522&lt;&gt;'Tabelas auxiliares'!$B$240,T522&lt;&gt;'Tabelas auxiliares'!$B$241),"FOLHA DE PESSOAL",IF(Y522='Tabelas auxiliares'!$A$241,"CUSTEIO",IF(Y522='Tabelas auxiliares'!$A$240,"INVESTIMENTO","ERRO - VERIFICAR"))))</f>
        <v/>
      </c>
      <c r="AA522" s="47"/>
      <c r="AB522" s="47"/>
    </row>
    <row r="523" spans="6:31" x14ac:dyDescent="0.25">
      <c r="F523" s="33" t="str">
        <f>IFERROR(VLOOKUP(D523,'Tabelas auxiliares'!$A$3:$B$62,2,FALSE),"")</f>
        <v/>
      </c>
      <c r="G523" s="33" t="str">
        <f>IFERROR(VLOOKUP($B523,'Tabelas auxiliares'!$A$66:$C$103,2,FALSE),"")</f>
        <v/>
      </c>
      <c r="H523" s="33" t="str">
        <f>IFERROR(VLOOKUP($B523,'Tabelas auxiliares'!$A$66:$C$103,3,FALSE),"")</f>
        <v/>
      </c>
      <c r="Y523" s="33" t="str">
        <f t="shared" si="8"/>
        <v/>
      </c>
      <c r="Z523" s="33" t="str">
        <f>IF(T523="","",IF(AND(T523&lt;&gt;'Tabelas auxiliares'!$B$240,T523&lt;&gt;'Tabelas auxiliares'!$B$241),"FOLHA DE PESSOAL",IF(Y523='Tabelas auxiliares'!$A$241,"CUSTEIO",IF(Y523='Tabelas auxiliares'!$A$240,"INVESTIMENTO","ERRO - VERIFICAR"))))</f>
        <v/>
      </c>
      <c r="AA523" s="47"/>
      <c r="AB523" s="47"/>
    </row>
    <row r="524" spans="6:31" x14ac:dyDescent="0.25">
      <c r="F524" s="33" t="str">
        <f>IFERROR(VLOOKUP(D524,'Tabelas auxiliares'!$A$3:$B$62,2,FALSE),"")</f>
        <v/>
      </c>
      <c r="G524" s="33" t="str">
        <f>IFERROR(VLOOKUP($B524,'Tabelas auxiliares'!$A$66:$C$103,2,FALSE),"")</f>
        <v/>
      </c>
      <c r="H524" s="33" t="str">
        <f>IFERROR(VLOOKUP($B524,'Tabelas auxiliares'!$A$66:$C$103,3,FALSE),"")</f>
        <v/>
      </c>
      <c r="Y524" s="33" t="str">
        <f t="shared" si="8"/>
        <v/>
      </c>
      <c r="Z524" s="33" t="str">
        <f>IF(T524="","",IF(AND(T524&lt;&gt;'Tabelas auxiliares'!$B$240,T524&lt;&gt;'Tabelas auxiliares'!$B$241),"FOLHA DE PESSOAL",IF(Y524='Tabelas auxiliares'!$A$241,"CUSTEIO",IF(Y524='Tabelas auxiliares'!$A$240,"INVESTIMENTO","ERRO - VERIFICAR"))))</f>
        <v/>
      </c>
      <c r="AA524" s="47"/>
      <c r="AB524" s="47"/>
    </row>
    <row r="525" spans="6:31" x14ac:dyDescent="0.25">
      <c r="F525" s="33" t="str">
        <f>IFERROR(VLOOKUP(D525,'Tabelas auxiliares'!$A$3:$B$62,2,FALSE),"")</f>
        <v/>
      </c>
      <c r="G525" s="33" t="str">
        <f>IFERROR(VLOOKUP($B525,'Tabelas auxiliares'!$A$66:$C$103,2,FALSE),"")</f>
        <v/>
      </c>
      <c r="H525" s="33" t="str">
        <f>IFERROR(VLOOKUP($B525,'Tabelas auxiliares'!$A$66:$C$103,3,FALSE),"")</f>
        <v/>
      </c>
      <c r="Y525" s="33" t="str">
        <f t="shared" si="8"/>
        <v/>
      </c>
      <c r="Z525" s="33" t="str">
        <f>IF(T525="","",IF(AND(T525&lt;&gt;'Tabelas auxiliares'!$B$240,T525&lt;&gt;'Tabelas auxiliares'!$B$241),"FOLHA DE PESSOAL",IF(Y525='Tabelas auxiliares'!$A$241,"CUSTEIO",IF(Y525='Tabelas auxiliares'!$A$240,"INVESTIMENTO","ERRO - VERIFICAR"))))</f>
        <v/>
      </c>
      <c r="AA525" s="47"/>
      <c r="AB525" s="47"/>
    </row>
    <row r="526" spans="6:31" x14ac:dyDescent="0.25">
      <c r="F526" s="33" t="str">
        <f>IFERROR(VLOOKUP(D526,'Tabelas auxiliares'!$A$3:$B$62,2,FALSE),"")</f>
        <v/>
      </c>
      <c r="G526" s="33" t="str">
        <f>IFERROR(VLOOKUP($B526,'Tabelas auxiliares'!$A$66:$C$103,2,FALSE),"")</f>
        <v/>
      </c>
      <c r="H526" s="33" t="str">
        <f>IFERROR(VLOOKUP($B526,'Tabelas auxiliares'!$A$66:$C$103,3,FALSE),"")</f>
        <v/>
      </c>
      <c r="Y526" s="33" t="str">
        <f t="shared" si="8"/>
        <v/>
      </c>
      <c r="Z526" s="33" t="str">
        <f>IF(T526="","",IF(AND(T526&lt;&gt;'Tabelas auxiliares'!$B$240,T526&lt;&gt;'Tabelas auxiliares'!$B$241),"FOLHA DE PESSOAL",IF(Y526='Tabelas auxiliares'!$A$241,"CUSTEIO",IF(Y526='Tabelas auxiliares'!$A$240,"INVESTIMENTO","ERRO - VERIFICAR"))))</f>
        <v/>
      </c>
      <c r="AA526" s="47"/>
      <c r="AB526" s="47"/>
    </row>
    <row r="527" spans="6:31" x14ac:dyDescent="0.25">
      <c r="F527" s="33" t="str">
        <f>IFERROR(VLOOKUP(D527,'Tabelas auxiliares'!$A$3:$B$62,2,FALSE),"")</f>
        <v/>
      </c>
      <c r="G527" s="33" t="str">
        <f>IFERROR(VLOOKUP($B527,'Tabelas auxiliares'!$A$66:$C$103,2,FALSE),"")</f>
        <v/>
      </c>
      <c r="H527" s="33" t="str">
        <f>IFERROR(VLOOKUP($B527,'Tabelas auxiliares'!$A$66:$C$103,3,FALSE),"")</f>
        <v/>
      </c>
      <c r="Y527" s="33" t="str">
        <f t="shared" si="8"/>
        <v/>
      </c>
      <c r="Z527" s="33" t="str">
        <f>IF(T527="","",IF(AND(T527&lt;&gt;'Tabelas auxiliares'!$B$240,T527&lt;&gt;'Tabelas auxiliares'!$B$241),"FOLHA DE PESSOAL",IF(Y527='Tabelas auxiliares'!$A$241,"CUSTEIO",IF(Y527='Tabelas auxiliares'!$A$240,"INVESTIMENTO","ERRO - VERIFICAR"))))</f>
        <v/>
      </c>
      <c r="AA527" s="47"/>
      <c r="AB527" s="47"/>
    </row>
    <row r="528" spans="6:31" x14ac:dyDescent="0.25">
      <c r="F528" s="33" t="str">
        <f>IFERROR(VLOOKUP(D528,'Tabelas auxiliares'!$A$3:$B$62,2,FALSE),"")</f>
        <v/>
      </c>
      <c r="G528" s="33" t="str">
        <f>IFERROR(VLOOKUP($B528,'Tabelas auxiliares'!$A$66:$C$103,2,FALSE),"")</f>
        <v/>
      </c>
      <c r="H528" s="33" t="str">
        <f>IFERROR(VLOOKUP($B528,'Tabelas auxiliares'!$A$66:$C$103,3,FALSE),"")</f>
        <v/>
      </c>
      <c r="Y528" s="33" t="str">
        <f t="shared" si="8"/>
        <v/>
      </c>
      <c r="Z528" s="33" t="str">
        <f>IF(T528="","",IF(AND(T528&lt;&gt;'Tabelas auxiliares'!$B$240,T528&lt;&gt;'Tabelas auxiliares'!$B$241),"FOLHA DE PESSOAL",IF(Y528='Tabelas auxiliares'!$A$241,"CUSTEIO",IF(Y528='Tabelas auxiliares'!$A$240,"INVESTIMENTO","ERRO - VERIFICAR"))))</f>
        <v/>
      </c>
      <c r="AA528" s="47"/>
      <c r="AB528" s="47"/>
    </row>
    <row r="529" spans="6:28" x14ac:dyDescent="0.25">
      <c r="F529" s="33" t="str">
        <f>IFERROR(VLOOKUP(D529,'Tabelas auxiliares'!$A$3:$B$62,2,FALSE),"")</f>
        <v/>
      </c>
      <c r="G529" s="33" t="str">
        <f>IFERROR(VLOOKUP($B529,'Tabelas auxiliares'!$A$66:$C$103,2,FALSE),"")</f>
        <v/>
      </c>
      <c r="H529" s="33" t="str">
        <f>IFERROR(VLOOKUP($B529,'Tabelas auxiliares'!$A$66:$C$103,3,FALSE),"")</f>
        <v/>
      </c>
      <c r="Y529" s="33" t="str">
        <f t="shared" si="8"/>
        <v/>
      </c>
      <c r="Z529" s="33" t="str">
        <f>IF(T529="","",IF(AND(T529&lt;&gt;'Tabelas auxiliares'!$B$240,T529&lt;&gt;'Tabelas auxiliares'!$B$241),"FOLHA DE PESSOAL",IF(Y529='Tabelas auxiliares'!$A$241,"CUSTEIO",IF(Y529='Tabelas auxiliares'!$A$240,"INVESTIMENTO","ERRO - VERIFICAR"))))</f>
        <v/>
      </c>
      <c r="AA529" s="47"/>
      <c r="AB529" s="47"/>
    </row>
    <row r="530" spans="6:28" x14ac:dyDescent="0.25">
      <c r="F530" s="33" t="str">
        <f>IFERROR(VLOOKUP(D530,'Tabelas auxiliares'!$A$3:$B$62,2,FALSE),"")</f>
        <v/>
      </c>
      <c r="G530" s="33" t="str">
        <f>IFERROR(VLOOKUP($B530,'Tabelas auxiliares'!$A$66:$C$103,2,FALSE),"")</f>
        <v/>
      </c>
      <c r="H530" s="33" t="str">
        <f>IFERROR(VLOOKUP($B530,'Tabelas auxiliares'!$A$66:$C$103,3,FALSE),"")</f>
        <v/>
      </c>
      <c r="Y530" s="33" t="str">
        <f t="shared" si="8"/>
        <v/>
      </c>
      <c r="Z530" s="33" t="str">
        <f>IF(T530="","",IF(AND(T530&lt;&gt;'Tabelas auxiliares'!$B$240,T530&lt;&gt;'Tabelas auxiliares'!$B$241),"FOLHA DE PESSOAL",IF(Y530='Tabelas auxiliares'!$A$241,"CUSTEIO",IF(Y530='Tabelas auxiliares'!$A$240,"INVESTIMENTO","ERRO - VERIFICAR"))))</f>
        <v/>
      </c>
      <c r="AA530" s="47"/>
      <c r="AB530" s="47"/>
    </row>
    <row r="531" spans="6:28" x14ac:dyDescent="0.25">
      <c r="F531" s="33" t="str">
        <f>IFERROR(VLOOKUP(D531,'Tabelas auxiliares'!$A$3:$B$62,2,FALSE),"")</f>
        <v/>
      </c>
      <c r="G531" s="33" t="str">
        <f>IFERROR(VLOOKUP($B531,'Tabelas auxiliares'!$A$66:$C$103,2,FALSE),"")</f>
        <v/>
      </c>
      <c r="H531" s="33" t="str">
        <f>IFERROR(VLOOKUP($B531,'Tabelas auxiliares'!$A$66:$C$103,3,FALSE),"")</f>
        <v/>
      </c>
      <c r="Y531" s="33" t="str">
        <f t="shared" si="8"/>
        <v/>
      </c>
      <c r="Z531" s="33" t="str">
        <f>IF(T531="","",IF(AND(T531&lt;&gt;'Tabelas auxiliares'!$B$240,T531&lt;&gt;'Tabelas auxiliares'!$B$241),"FOLHA DE PESSOAL",IF(Y531='Tabelas auxiliares'!$A$241,"CUSTEIO",IF(Y531='Tabelas auxiliares'!$A$240,"INVESTIMENTO","ERRO - VERIFICAR"))))</f>
        <v/>
      </c>
      <c r="AA531" s="47"/>
      <c r="AB531" s="47"/>
    </row>
    <row r="532" spans="6:28" x14ac:dyDescent="0.25">
      <c r="F532" s="33" t="str">
        <f>IFERROR(VLOOKUP(D532,'Tabelas auxiliares'!$A$3:$B$62,2,FALSE),"")</f>
        <v/>
      </c>
      <c r="G532" s="33" t="str">
        <f>IFERROR(VLOOKUP($B532,'Tabelas auxiliares'!$A$66:$C$103,2,FALSE),"")</f>
        <v/>
      </c>
      <c r="H532" s="33" t="str">
        <f>IFERROR(VLOOKUP($B532,'Tabelas auxiliares'!$A$66:$C$103,3,FALSE),"")</f>
        <v/>
      </c>
      <c r="Y532" s="33" t="str">
        <f t="shared" si="8"/>
        <v/>
      </c>
      <c r="Z532" s="33" t="str">
        <f>IF(T532="","",IF(AND(T532&lt;&gt;'Tabelas auxiliares'!$B$240,T532&lt;&gt;'Tabelas auxiliares'!$B$241),"FOLHA DE PESSOAL",IF(Y532='Tabelas auxiliares'!$A$241,"CUSTEIO",IF(Y532='Tabelas auxiliares'!$A$240,"INVESTIMENTO","ERRO - VERIFICAR"))))</f>
        <v/>
      </c>
      <c r="AA532" s="47"/>
      <c r="AB532" s="47"/>
    </row>
    <row r="533" spans="6:28" x14ac:dyDescent="0.25">
      <c r="F533" s="33" t="str">
        <f>IFERROR(VLOOKUP(D533,'Tabelas auxiliares'!$A$3:$B$62,2,FALSE),"")</f>
        <v/>
      </c>
      <c r="G533" s="33" t="str">
        <f>IFERROR(VLOOKUP($B533,'Tabelas auxiliares'!$A$66:$C$103,2,FALSE),"")</f>
        <v/>
      </c>
      <c r="H533" s="33" t="str">
        <f>IFERROR(VLOOKUP($B533,'Tabelas auxiliares'!$A$66:$C$103,3,FALSE),"")</f>
        <v/>
      </c>
      <c r="Y533" s="33" t="str">
        <f t="shared" si="8"/>
        <v/>
      </c>
      <c r="Z533" s="33" t="str">
        <f>IF(T533="","",IF(AND(T533&lt;&gt;'Tabelas auxiliares'!$B$240,T533&lt;&gt;'Tabelas auxiliares'!$B$241),"FOLHA DE PESSOAL",IF(Y533='Tabelas auxiliares'!$A$241,"CUSTEIO",IF(Y533='Tabelas auxiliares'!$A$240,"INVESTIMENTO","ERRO - VERIFICAR"))))</f>
        <v/>
      </c>
      <c r="AA533" s="47"/>
      <c r="AB533" s="47"/>
    </row>
    <row r="534" spans="6:28" x14ac:dyDescent="0.25">
      <c r="F534" s="33" t="str">
        <f>IFERROR(VLOOKUP(D534,'Tabelas auxiliares'!$A$3:$B$62,2,FALSE),"")</f>
        <v/>
      </c>
      <c r="G534" s="33" t="str">
        <f>IFERROR(VLOOKUP($B534,'Tabelas auxiliares'!$A$66:$C$103,2,FALSE),"")</f>
        <v/>
      </c>
      <c r="H534" s="33" t="str">
        <f>IFERROR(VLOOKUP($B534,'Tabelas auxiliares'!$A$66:$C$103,3,FALSE),"")</f>
        <v/>
      </c>
      <c r="Y534" s="33" t="str">
        <f t="shared" si="8"/>
        <v/>
      </c>
      <c r="Z534" s="33" t="str">
        <f>IF(T534="","",IF(AND(T534&lt;&gt;'Tabelas auxiliares'!$B$240,T534&lt;&gt;'Tabelas auxiliares'!$B$241),"FOLHA DE PESSOAL",IF(Y534='Tabelas auxiliares'!$A$241,"CUSTEIO",IF(Y534='Tabelas auxiliares'!$A$240,"INVESTIMENTO","ERRO - VERIFICAR"))))</f>
        <v/>
      </c>
      <c r="AA534" s="47"/>
      <c r="AB534" s="47"/>
    </row>
    <row r="535" spans="6:28" x14ac:dyDescent="0.25">
      <c r="F535" s="33" t="str">
        <f>IFERROR(VLOOKUP(D535,'Tabelas auxiliares'!$A$3:$B$62,2,FALSE),"")</f>
        <v/>
      </c>
      <c r="G535" s="33" t="str">
        <f>IFERROR(VLOOKUP($B535,'Tabelas auxiliares'!$A$66:$C$103,2,FALSE),"")</f>
        <v/>
      </c>
      <c r="H535" s="33" t="str">
        <f>IFERROR(VLOOKUP($B535,'Tabelas auxiliares'!$A$66:$C$103,3,FALSE),"")</f>
        <v/>
      </c>
      <c r="Y535" s="33" t="str">
        <f t="shared" si="8"/>
        <v/>
      </c>
      <c r="Z535" s="33" t="str">
        <f>IF(T535="","",IF(AND(T535&lt;&gt;'Tabelas auxiliares'!$B$240,T535&lt;&gt;'Tabelas auxiliares'!$B$241),"FOLHA DE PESSOAL",IF(Y535='Tabelas auxiliares'!$A$241,"CUSTEIO",IF(Y535='Tabelas auxiliares'!$A$240,"INVESTIMENTO","ERRO - VERIFICAR"))))</f>
        <v/>
      </c>
      <c r="AA535" s="47"/>
      <c r="AB535" s="47"/>
    </row>
    <row r="536" spans="6:28" x14ac:dyDescent="0.25">
      <c r="F536" s="33" t="str">
        <f>IFERROR(VLOOKUP(D536,'Tabelas auxiliares'!$A$3:$B$62,2,FALSE),"")</f>
        <v/>
      </c>
      <c r="G536" s="33" t="str">
        <f>IFERROR(VLOOKUP($B536,'Tabelas auxiliares'!$A$66:$C$103,2,FALSE),"")</f>
        <v/>
      </c>
      <c r="H536" s="33" t="str">
        <f>IFERROR(VLOOKUP($B536,'Tabelas auxiliares'!$A$66:$C$103,3,FALSE),"")</f>
        <v/>
      </c>
      <c r="Y536" s="33" t="str">
        <f t="shared" si="8"/>
        <v/>
      </c>
      <c r="Z536" s="33" t="str">
        <f>IF(T536="","",IF(AND(T536&lt;&gt;'Tabelas auxiliares'!$B$240,T536&lt;&gt;'Tabelas auxiliares'!$B$241),"FOLHA DE PESSOAL",IF(Y536='Tabelas auxiliares'!$A$241,"CUSTEIO",IF(Y536='Tabelas auxiliares'!$A$240,"INVESTIMENTO","ERRO - VERIFICAR"))))</f>
        <v/>
      </c>
      <c r="AA536" s="47"/>
      <c r="AB536" s="47"/>
    </row>
    <row r="537" spans="6:28" x14ac:dyDescent="0.25">
      <c r="F537" s="33" t="str">
        <f>IFERROR(VLOOKUP(D537,'Tabelas auxiliares'!$A$3:$B$62,2,FALSE),"")</f>
        <v/>
      </c>
      <c r="G537" s="33" t="str">
        <f>IFERROR(VLOOKUP($B537,'Tabelas auxiliares'!$A$66:$C$103,2,FALSE),"")</f>
        <v/>
      </c>
      <c r="H537" s="33" t="str">
        <f>IFERROR(VLOOKUP($B537,'Tabelas auxiliares'!$A$66:$C$103,3,FALSE),"")</f>
        <v/>
      </c>
      <c r="Y537" s="33" t="str">
        <f t="shared" si="8"/>
        <v/>
      </c>
      <c r="Z537" s="33" t="str">
        <f>IF(T537="","",IF(AND(T537&lt;&gt;'Tabelas auxiliares'!$B$240,T537&lt;&gt;'Tabelas auxiliares'!$B$241),"FOLHA DE PESSOAL",IF(Y537='Tabelas auxiliares'!$A$241,"CUSTEIO",IF(Y537='Tabelas auxiliares'!$A$240,"INVESTIMENTO","ERRO - VERIFICAR"))))</f>
        <v/>
      </c>
      <c r="AA537" s="47"/>
      <c r="AB537" s="47"/>
    </row>
    <row r="538" spans="6:28" x14ac:dyDescent="0.25">
      <c r="F538" s="33" t="str">
        <f>IFERROR(VLOOKUP(D538,'Tabelas auxiliares'!$A$3:$B$62,2,FALSE),"")</f>
        <v/>
      </c>
      <c r="G538" s="33" t="str">
        <f>IFERROR(VLOOKUP($B538,'Tabelas auxiliares'!$A$66:$C$103,2,FALSE),"")</f>
        <v/>
      </c>
      <c r="H538" s="33" t="str">
        <f>IFERROR(VLOOKUP($B538,'Tabelas auxiliares'!$A$66:$C$103,3,FALSE),"")</f>
        <v/>
      </c>
      <c r="Y538" s="33" t="str">
        <f t="shared" si="8"/>
        <v/>
      </c>
      <c r="Z538" s="33" t="str">
        <f>IF(T538="","",IF(AND(T538&lt;&gt;'Tabelas auxiliares'!$B$240,T538&lt;&gt;'Tabelas auxiliares'!$B$241),"FOLHA DE PESSOAL",IF(Y538='Tabelas auxiliares'!$A$241,"CUSTEIO",IF(Y538='Tabelas auxiliares'!$A$240,"INVESTIMENTO","ERRO - VERIFICAR"))))</f>
        <v/>
      </c>
      <c r="AA538" s="47"/>
      <c r="AB538" s="47"/>
    </row>
    <row r="539" spans="6:28" x14ac:dyDescent="0.25">
      <c r="F539" s="33" t="str">
        <f>IFERROR(VLOOKUP(D539,'Tabelas auxiliares'!$A$3:$B$62,2,FALSE),"")</f>
        <v/>
      </c>
      <c r="G539" s="33" t="str">
        <f>IFERROR(VLOOKUP($B539,'Tabelas auxiliares'!$A$66:$C$103,2,FALSE),"")</f>
        <v/>
      </c>
      <c r="H539" s="33" t="str">
        <f>IFERROR(VLOOKUP($B539,'Tabelas auxiliares'!$A$66:$C$103,3,FALSE),"")</f>
        <v/>
      </c>
      <c r="Y539" s="33" t="str">
        <f t="shared" si="8"/>
        <v/>
      </c>
      <c r="Z539" s="33" t="str">
        <f>IF(T539="","",IF(AND(T539&lt;&gt;'Tabelas auxiliares'!$B$240,T539&lt;&gt;'Tabelas auxiliares'!$B$241),"FOLHA DE PESSOAL",IF(Y539='Tabelas auxiliares'!$A$241,"CUSTEIO",IF(Y539='Tabelas auxiliares'!$A$240,"INVESTIMENTO","ERRO - VERIFICAR"))))</f>
        <v/>
      </c>
      <c r="AA539" s="47"/>
      <c r="AB539" s="47"/>
    </row>
    <row r="540" spans="6:28" x14ac:dyDescent="0.25">
      <c r="F540" s="33" t="str">
        <f>IFERROR(VLOOKUP(D540,'Tabelas auxiliares'!$A$3:$B$62,2,FALSE),"")</f>
        <v/>
      </c>
      <c r="G540" s="33" t="str">
        <f>IFERROR(VLOOKUP($B540,'Tabelas auxiliares'!$A$66:$C$103,2,FALSE),"")</f>
        <v/>
      </c>
      <c r="H540" s="33" t="str">
        <f>IFERROR(VLOOKUP($B540,'Tabelas auxiliares'!$A$66:$C$103,3,FALSE),"")</f>
        <v/>
      </c>
      <c r="Y540" s="33" t="str">
        <f t="shared" si="8"/>
        <v/>
      </c>
      <c r="Z540" s="33" t="str">
        <f>IF(T540="","",IF(AND(T540&lt;&gt;'Tabelas auxiliares'!$B$240,T540&lt;&gt;'Tabelas auxiliares'!$B$241),"FOLHA DE PESSOAL",IF(Y540='Tabelas auxiliares'!$A$241,"CUSTEIO",IF(Y540='Tabelas auxiliares'!$A$240,"INVESTIMENTO","ERRO - VERIFICAR"))))</f>
        <v/>
      </c>
      <c r="AA540" s="47"/>
      <c r="AB540" s="47"/>
    </row>
    <row r="541" spans="6:28" x14ac:dyDescent="0.25">
      <c r="F541" s="33" t="str">
        <f>IFERROR(VLOOKUP(D541,'Tabelas auxiliares'!$A$3:$B$62,2,FALSE),"")</f>
        <v/>
      </c>
      <c r="G541" s="33" t="str">
        <f>IFERROR(VLOOKUP($B541,'Tabelas auxiliares'!$A$66:$C$103,2,FALSE),"")</f>
        <v/>
      </c>
      <c r="H541" s="33" t="str">
        <f>IFERROR(VLOOKUP($B541,'Tabelas auxiliares'!$A$66:$C$103,3,FALSE),"")</f>
        <v/>
      </c>
      <c r="Y541" s="33" t="str">
        <f t="shared" si="8"/>
        <v/>
      </c>
      <c r="Z541" s="33" t="str">
        <f>IF(T541="","",IF(AND(T541&lt;&gt;'Tabelas auxiliares'!$B$240,T541&lt;&gt;'Tabelas auxiliares'!$B$241),"FOLHA DE PESSOAL",IF(Y541='Tabelas auxiliares'!$A$241,"CUSTEIO",IF(Y541='Tabelas auxiliares'!$A$240,"INVESTIMENTO","ERRO - VERIFICAR"))))</f>
        <v/>
      </c>
      <c r="AA541" s="47"/>
      <c r="AB541" s="47"/>
    </row>
    <row r="542" spans="6:28" x14ac:dyDescent="0.25">
      <c r="F542" s="33" t="str">
        <f>IFERROR(VLOOKUP(D542,'Tabelas auxiliares'!$A$3:$B$62,2,FALSE),"")</f>
        <v/>
      </c>
      <c r="G542" s="33" t="str">
        <f>IFERROR(VLOOKUP($B542,'Tabelas auxiliares'!$A$66:$C$103,2,FALSE),"")</f>
        <v/>
      </c>
      <c r="H542" s="33" t="str">
        <f>IFERROR(VLOOKUP($B542,'Tabelas auxiliares'!$A$66:$C$103,3,FALSE),"")</f>
        <v/>
      </c>
      <c r="Y542" s="33" t="str">
        <f t="shared" si="8"/>
        <v/>
      </c>
      <c r="Z542" s="33" t="str">
        <f>IF(T542="","",IF(AND(T542&lt;&gt;'Tabelas auxiliares'!$B$240,T542&lt;&gt;'Tabelas auxiliares'!$B$241),"FOLHA DE PESSOAL",IF(Y542='Tabelas auxiliares'!$A$241,"CUSTEIO",IF(Y542='Tabelas auxiliares'!$A$240,"INVESTIMENTO","ERRO - VERIFICAR"))))</f>
        <v/>
      </c>
      <c r="AA542" s="47"/>
      <c r="AB542" s="47"/>
    </row>
    <row r="543" spans="6:28" x14ac:dyDescent="0.25">
      <c r="F543" s="33" t="str">
        <f>IFERROR(VLOOKUP(D543,'Tabelas auxiliares'!$A$3:$B$62,2,FALSE),"")</f>
        <v/>
      </c>
      <c r="G543" s="33" t="str">
        <f>IFERROR(VLOOKUP($B543,'Tabelas auxiliares'!$A$66:$C$103,2,FALSE),"")</f>
        <v/>
      </c>
      <c r="H543" s="33" t="str">
        <f>IFERROR(VLOOKUP($B543,'Tabelas auxiliares'!$A$66:$C$103,3,FALSE),"")</f>
        <v/>
      </c>
      <c r="Y543" s="33" t="str">
        <f t="shared" si="8"/>
        <v/>
      </c>
      <c r="Z543" s="33" t="str">
        <f>IF(T543="","",IF(AND(T543&lt;&gt;'Tabelas auxiliares'!$B$240,T543&lt;&gt;'Tabelas auxiliares'!$B$241),"FOLHA DE PESSOAL",IF(Y543='Tabelas auxiliares'!$A$241,"CUSTEIO",IF(Y543='Tabelas auxiliares'!$A$240,"INVESTIMENTO","ERRO - VERIFICAR"))))</f>
        <v/>
      </c>
      <c r="AA543" s="47"/>
      <c r="AB543" s="47"/>
    </row>
    <row r="544" spans="6:28" x14ac:dyDescent="0.25">
      <c r="F544" s="33" t="str">
        <f>IFERROR(VLOOKUP(D544,'Tabelas auxiliares'!$A$3:$B$62,2,FALSE),"")</f>
        <v/>
      </c>
      <c r="G544" s="33" t="str">
        <f>IFERROR(VLOOKUP($B544,'Tabelas auxiliares'!$A$66:$C$103,2,FALSE),"")</f>
        <v/>
      </c>
      <c r="H544" s="33" t="str">
        <f>IFERROR(VLOOKUP($B544,'Tabelas auxiliares'!$A$66:$C$103,3,FALSE),"")</f>
        <v/>
      </c>
      <c r="Y544" s="33" t="str">
        <f t="shared" si="8"/>
        <v/>
      </c>
      <c r="Z544" s="33" t="str">
        <f>IF(T544="","",IF(AND(T544&lt;&gt;'Tabelas auxiliares'!$B$240,T544&lt;&gt;'Tabelas auxiliares'!$B$241),"FOLHA DE PESSOAL",IF(Y544='Tabelas auxiliares'!$A$241,"CUSTEIO",IF(Y544='Tabelas auxiliares'!$A$240,"INVESTIMENTO","ERRO - VERIFICAR"))))</f>
        <v/>
      </c>
      <c r="AA544" s="47"/>
      <c r="AB544" s="47"/>
    </row>
    <row r="545" spans="6:28" x14ac:dyDescent="0.25">
      <c r="F545" s="33" t="str">
        <f>IFERROR(VLOOKUP(D545,'Tabelas auxiliares'!$A$3:$B$62,2,FALSE),"")</f>
        <v/>
      </c>
      <c r="G545" s="33" t="str">
        <f>IFERROR(VLOOKUP($B545,'Tabelas auxiliares'!$A$66:$C$103,2,FALSE),"")</f>
        <v/>
      </c>
      <c r="H545" s="33" t="str">
        <f>IFERROR(VLOOKUP($B545,'Tabelas auxiliares'!$A$66:$C$103,3,FALSE),"")</f>
        <v/>
      </c>
      <c r="Y545" s="33" t="str">
        <f t="shared" si="8"/>
        <v/>
      </c>
      <c r="Z545" s="33" t="str">
        <f>IF(T545="","",IF(AND(T545&lt;&gt;'Tabelas auxiliares'!$B$240,T545&lt;&gt;'Tabelas auxiliares'!$B$241),"FOLHA DE PESSOAL",IF(Y545='Tabelas auxiliares'!$A$241,"CUSTEIO",IF(Y545='Tabelas auxiliares'!$A$240,"INVESTIMENTO","ERRO - VERIFICAR"))))</f>
        <v/>
      </c>
      <c r="AA545" s="47"/>
      <c r="AB545" s="47"/>
    </row>
    <row r="546" spans="6:28" x14ac:dyDescent="0.25">
      <c r="F546" s="33" t="str">
        <f>IFERROR(VLOOKUP(D546,'Tabelas auxiliares'!$A$3:$B$62,2,FALSE),"")</f>
        <v/>
      </c>
      <c r="G546" s="33" t="str">
        <f>IFERROR(VLOOKUP($B546,'Tabelas auxiliares'!$A$66:$C$103,2,FALSE),"")</f>
        <v/>
      </c>
      <c r="H546" s="33" t="str">
        <f>IFERROR(VLOOKUP($B546,'Tabelas auxiliares'!$A$66:$C$103,3,FALSE),"")</f>
        <v/>
      </c>
      <c r="Y546" s="33" t="str">
        <f t="shared" si="8"/>
        <v/>
      </c>
      <c r="Z546" s="33" t="str">
        <f>IF(T546="","",IF(AND(T546&lt;&gt;'Tabelas auxiliares'!$B$240,T546&lt;&gt;'Tabelas auxiliares'!$B$241),"FOLHA DE PESSOAL",IF(Y546='Tabelas auxiliares'!$A$241,"CUSTEIO",IF(Y546='Tabelas auxiliares'!$A$240,"INVESTIMENTO","ERRO - VERIFICAR"))))</f>
        <v/>
      </c>
      <c r="AA546" s="47"/>
      <c r="AB546" s="47"/>
    </row>
    <row r="547" spans="6:28" x14ac:dyDescent="0.25">
      <c r="F547" s="33" t="str">
        <f>IFERROR(VLOOKUP(D547,'Tabelas auxiliares'!$A$3:$B$62,2,FALSE),"")</f>
        <v/>
      </c>
      <c r="G547" s="33" t="str">
        <f>IFERROR(VLOOKUP($B547,'Tabelas auxiliares'!$A$66:$C$103,2,FALSE),"")</f>
        <v/>
      </c>
      <c r="H547" s="33" t="str">
        <f>IFERROR(VLOOKUP($B547,'Tabelas auxiliares'!$A$66:$C$103,3,FALSE),"")</f>
        <v/>
      </c>
      <c r="Y547" s="33" t="str">
        <f t="shared" si="8"/>
        <v/>
      </c>
      <c r="Z547" s="33" t="str">
        <f>IF(T547="","",IF(AND(T547&lt;&gt;'Tabelas auxiliares'!$B$240,T547&lt;&gt;'Tabelas auxiliares'!$B$241),"FOLHA DE PESSOAL",IF(Y547='Tabelas auxiliares'!$A$241,"CUSTEIO",IF(Y547='Tabelas auxiliares'!$A$240,"INVESTIMENTO","ERRO - VERIFICAR"))))</f>
        <v/>
      </c>
      <c r="AA547" s="47"/>
      <c r="AB547" s="47"/>
    </row>
    <row r="548" spans="6:28" x14ac:dyDescent="0.25">
      <c r="F548" s="33" t="str">
        <f>IFERROR(VLOOKUP(D548,'Tabelas auxiliares'!$A$3:$B$62,2,FALSE),"")</f>
        <v/>
      </c>
      <c r="G548" s="33" t="str">
        <f>IFERROR(VLOOKUP($B548,'Tabelas auxiliares'!$A$66:$C$103,2,FALSE),"")</f>
        <v/>
      </c>
      <c r="H548" s="33" t="str">
        <f>IFERROR(VLOOKUP($B548,'Tabelas auxiliares'!$A$66:$C$103,3,FALSE),"")</f>
        <v/>
      </c>
      <c r="Y548" s="33" t="str">
        <f t="shared" si="8"/>
        <v/>
      </c>
      <c r="Z548" s="33" t="str">
        <f>IF(T548="","",IF(AND(T548&lt;&gt;'Tabelas auxiliares'!$B$240,T548&lt;&gt;'Tabelas auxiliares'!$B$241),"FOLHA DE PESSOAL",IF(Y548='Tabelas auxiliares'!$A$241,"CUSTEIO",IF(Y548='Tabelas auxiliares'!$A$240,"INVESTIMENTO","ERRO - VERIFICAR"))))</f>
        <v/>
      </c>
      <c r="AA548" s="47"/>
      <c r="AB548" s="47"/>
    </row>
    <row r="549" spans="6:28" x14ac:dyDescent="0.25">
      <c r="F549" s="33" t="str">
        <f>IFERROR(VLOOKUP(D549,'Tabelas auxiliares'!$A$3:$B$62,2,FALSE),"")</f>
        <v/>
      </c>
      <c r="G549" s="33" t="str">
        <f>IFERROR(VLOOKUP($B549,'Tabelas auxiliares'!$A$66:$C$103,2,FALSE),"")</f>
        <v/>
      </c>
      <c r="H549" s="33" t="str">
        <f>IFERROR(VLOOKUP($B549,'Tabelas auxiliares'!$A$66:$C$103,3,FALSE),"")</f>
        <v/>
      </c>
      <c r="Y549" s="33" t="str">
        <f t="shared" si="8"/>
        <v/>
      </c>
      <c r="Z549" s="33" t="str">
        <f>IF(T549="","",IF(AND(T549&lt;&gt;'Tabelas auxiliares'!$B$240,T549&lt;&gt;'Tabelas auxiliares'!$B$241),"FOLHA DE PESSOAL",IF(Y549='Tabelas auxiliares'!$A$241,"CUSTEIO",IF(Y549='Tabelas auxiliares'!$A$240,"INVESTIMENTO","ERRO - VERIFICAR"))))</f>
        <v/>
      </c>
      <c r="AA549" s="47"/>
      <c r="AB549" s="47"/>
    </row>
    <row r="550" spans="6:28" x14ac:dyDescent="0.25">
      <c r="F550" s="33" t="str">
        <f>IFERROR(VLOOKUP(D550,'Tabelas auxiliares'!$A$3:$B$62,2,FALSE),"")</f>
        <v/>
      </c>
      <c r="G550" s="33" t="str">
        <f>IFERROR(VLOOKUP($B550,'Tabelas auxiliares'!$A$66:$C$103,2,FALSE),"")</f>
        <v/>
      </c>
      <c r="H550" s="33" t="str">
        <f>IFERROR(VLOOKUP($B550,'Tabelas auxiliares'!$A$66:$C$103,3,FALSE),"")</f>
        <v/>
      </c>
      <c r="Y550" s="33" t="str">
        <f t="shared" si="8"/>
        <v/>
      </c>
      <c r="Z550" s="33" t="str">
        <f>IF(T550="","",IF(AND(T550&lt;&gt;'Tabelas auxiliares'!$B$240,T550&lt;&gt;'Tabelas auxiliares'!$B$241),"FOLHA DE PESSOAL",IF(Y550='Tabelas auxiliares'!$A$241,"CUSTEIO",IF(Y550='Tabelas auxiliares'!$A$240,"INVESTIMENTO","ERRO - VERIFICAR"))))</f>
        <v/>
      </c>
      <c r="AA550" s="47"/>
      <c r="AB550" s="47"/>
    </row>
    <row r="551" spans="6:28" x14ac:dyDescent="0.25">
      <c r="F551" s="33" t="str">
        <f>IFERROR(VLOOKUP(D551,'Tabelas auxiliares'!$A$3:$B$62,2,FALSE),"")</f>
        <v/>
      </c>
      <c r="G551" s="33" t="str">
        <f>IFERROR(VLOOKUP($B551,'Tabelas auxiliares'!$A$66:$C$103,2,FALSE),"")</f>
        <v/>
      </c>
      <c r="H551" s="33" t="str">
        <f>IFERROR(VLOOKUP($B551,'Tabelas auxiliares'!$A$66:$C$103,3,FALSE),"")</f>
        <v/>
      </c>
      <c r="Y551" s="33" t="str">
        <f t="shared" si="8"/>
        <v/>
      </c>
      <c r="Z551" s="33" t="str">
        <f>IF(T551="","",IF(AND(T551&lt;&gt;'Tabelas auxiliares'!$B$240,T551&lt;&gt;'Tabelas auxiliares'!$B$241),"FOLHA DE PESSOAL",IF(Y551='Tabelas auxiliares'!$A$241,"CUSTEIO",IF(Y551='Tabelas auxiliares'!$A$240,"INVESTIMENTO","ERRO - VERIFICAR"))))</f>
        <v/>
      </c>
      <c r="AA551" s="47"/>
      <c r="AB551" s="47"/>
    </row>
    <row r="552" spans="6:28" x14ac:dyDescent="0.25">
      <c r="F552" s="33" t="str">
        <f>IFERROR(VLOOKUP(D552,'Tabelas auxiliares'!$A$3:$B$62,2,FALSE),"")</f>
        <v/>
      </c>
      <c r="G552" s="33" t="str">
        <f>IFERROR(VLOOKUP($B552,'Tabelas auxiliares'!$A$66:$C$103,2,FALSE),"")</f>
        <v/>
      </c>
      <c r="H552" s="33" t="str">
        <f>IFERROR(VLOOKUP($B552,'Tabelas auxiliares'!$A$66:$C$103,3,FALSE),"")</f>
        <v/>
      </c>
      <c r="Y552" s="33" t="str">
        <f t="shared" si="8"/>
        <v/>
      </c>
      <c r="Z552" s="33" t="str">
        <f>IF(T552="","",IF(AND(T552&lt;&gt;'Tabelas auxiliares'!$B$240,T552&lt;&gt;'Tabelas auxiliares'!$B$241),"FOLHA DE PESSOAL",IF(Y552='Tabelas auxiliares'!$A$241,"CUSTEIO",IF(Y552='Tabelas auxiliares'!$A$240,"INVESTIMENTO","ERRO - VERIFICAR"))))</f>
        <v/>
      </c>
      <c r="AA552" s="47"/>
      <c r="AB552" s="47"/>
    </row>
    <row r="553" spans="6:28" x14ac:dyDescent="0.25">
      <c r="F553" s="33" t="str">
        <f>IFERROR(VLOOKUP(D553,'Tabelas auxiliares'!$A$3:$B$62,2,FALSE),"")</f>
        <v/>
      </c>
      <c r="G553" s="33" t="str">
        <f>IFERROR(VLOOKUP($B553,'Tabelas auxiliares'!$A$66:$C$103,2,FALSE),"")</f>
        <v/>
      </c>
      <c r="H553" s="33" t="str">
        <f>IFERROR(VLOOKUP($B553,'Tabelas auxiliares'!$A$66:$C$103,3,FALSE),"")</f>
        <v/>
      </c>
      <c r="Y553" s="33" t="str">
        <f t="shared" si="8"/>
        <v/>
      </c>
      <c r="Z553" s="33" t="str">
        <f>IF(T553="","",IF(AND(T553&lt;&gt;'Tabelas auxiliares'!$B$240,T553&lt;&gt;'Tabelas auxiliares'!$B$241),"FOLHA DE PESSOAL",IF(Y553='Tabelas auxiliares'!$A$241,"CUSTEIO",IF(Y553='Tabelas auxiliares'!$A$240,"INVESTIMENTO","ERRO - VERIFICAR"))))</f>
        <v/>
      </c>
      <c r="AA553" s="47"/>
      <c r="AB553" s="47"/>
    </row>
    <row r="554" spans="6:28" x14ac:dyDescent="0.25">
      <c r="F554" s="33" t="str">
        <f>IFERROR(VLOOKUP(D554,'Tabelas auxiliares'!$A$3:$B$62,2,FALSE),"")</f>
        <v/>
      </c>
      <c r="G554" s="33" t="str">
        <f>IFERROR(VLOOKUP($B554,'Tabelas auxiliares'!$A$66:$C$103,2,FALSE),"")</f>
        <v/>
      </c>
      <c r="H554" s="33" t="str">
        <f>IFERROR(VLOOKUP($B554,'Tabelas auxiliares'!$A$66:$C$103,3,FALSE),"")</f>
        <v/>
      </c>
      <c r="Y554" s="33" t="str">
        <f t="shared" si="8"/>
        <v/>
      </c>
      <c r="Z554" s="33" t="str">
        <f>IF(T554="","",IF(AND(T554&lt;&gt;'Tabelas auxiliares'!$B$240,T554&lt;&gt;'Tabelas auxiliares'!$B$241),"FOLHA DE PESSOAL",IF(Y554='Tabelas auxiliares'!$A$241,"CUSTEIO",IF(Y554='Tabelas auxiliares'!$A$240,"INVESTIMENTO","ERRO - VERIFICAR"))))</f>
        <v/>
      </c>
      <c r="AA554" s="47"/>
      <c r="AB554" s="47"/>
    </row>
    <row r="555" spans="6:28" x14ac:dyDescent="0.25">
      <c r="F555" s="33" t="str">
        <f>IFERROR(VLOOKUP(D555,'Tabelas auxiliares'!$A$3:$B$62,2,FALSE),"")</f>
        <v/>
      </c>
      <c r="G555" s="33" t="str">
        <f>IFERROR(VLOOKUP($B555,'Tabelas auxiliares'!$A$66:$C$103,2,FALSE),"")</f>
        <v/>
      </c>
      <c r="H555" s="33" t="str">
        <f>IFERROR(VLOOKUP($B555,'Tabelas auxiliares'!$A$66:$C$103,3,FALSE),"")</f>
        <v/>
      </c>
      <c r="Y555" s="33" t="str">
        <f t="shared" si="8"/>
        <v/>
      </c>
      <c r="Z555" s="33" t="str">
        <f>IF(T555="","",IF(AND(T555&lt;&gt;'Tabelas auxiliares'!$B$240,T555&lt;&gt;'Tabelas auxiliares'!$B$241),"FOLHA DE PESSOAL",IF(Y555='Tabelas auxiliares'!$A$241,"CUSTEIO",IF(Y555='Tabelas auxiliares'!$A$240,"INVESTIMENTO","ERRO - VERIFICAR"))))</f>
        <v/>
      </c>
      <c r="AA555" s="47"/>
      <c r="AB555" s="47"/>
    </row>
    <row r="556" spans="6:28" x14ac:dyDescent="0.25">
      <c r="F556" s="33" t="str">
        <f>IFERROR(VLOOKUP(D556,'Tabelas auxiliares'!$A$3:$B$62,2,FALSE),"")</f>
        <v/>
      </c>
      <c r="G556" s="33" t="str">
        <f>IFERROR(VLOOKUP($B556,'Tabelas auxiliares'!$A$66:$C$103,2,FALSE),"")</f>
        <v/>
      </c>
      <c r="H556" s="33" t="str">
        <f>IFERROR(VLOOKUP($B556,'Tabelas auxiliares'!$A$66:$C$103,3,FALSE),"")</f>
        <v/>
      </c>
      <c r="Y556" s="33" t="str">
        <f t="shared" si="8"/>
        <v/>
      </c>
      <c r="Z556" s="33" t="str">
        <f>IF(T556="","",IF(AND(T556&lt;&gt;'Tabelas auxiliares'!$B$240,T556&lt;&gt;'Tabelas auxiliares'!$B$241),"FOLHA DE PESSOAL",IF(Y556='Tabelas auxiliares'!$A$241,"CUSTEIO",IF(Y556='Tabelas auxiliares'!$A$240,"INVESTIMENTO","ERRO - VERIFICAR"))))</f>
        <v/>
      </c>
      <c r="AA556" s="47"/>
      <c r="AB556" s="47"/>
    </row>
    <row r="557" spans="6:28" x14ac:dyDescent="0.25">
      <c r="F557" s="33" t="str">
        <f>IFERROR(VLOOKUP(D557,'Tabelas auxiliares'!$A$3:$B$62,2,FALSE),"")</f>
        <v/>
      </c>
      <c r="G557" s="33" t="str">
        <f>IFERROR(VLOOKUP($B557,'Tabelas auxiliares'!$A$66:$C$103,2,FALSE),"")</f>
        <v/>
      </c>
      <c r="H557" s="33" t="str">
        <f>IFERROR(VLOOKUP($B557,'Tabelas auxiliares'!$A$66:$C$103,3,FALSE),"")</f>
        <v/>
      </c>
      <c r="Y557" s="33" t="str">
        <f t="shared" si="8"/>
        <v/>
      </c>
      <c r="Z557" s="33" t="str">
        <f>IF(T557="","",IF(AND(T557&lt;&gt;'Tabelas auxiliares'!$B$240,T557&lt;&gt;'Tabelas auxiliares'!$B$241),"FOLHA DE PESSOAL",IF(Y557='Tabelas auxiliares'!$A$241,"CUSTEIO",IF(Y557='Tabelas auxiliares'!$A$240,"INVESTIMENTO","ERRO - VERIFICAR"))))</f>
        <v/>
      </c>
      <c r="AA557" s="47"/>
      <c r="AB557" s="47"/>
    </row>
    <row r="558" spans="6:28" x14ac:dyDescent="0.25">
      <c r="F558" s="33" t="str">
        <f>IFERROR(VLOOKUP(D558,'Tabelas auxiliares'!$A$3:$B$62,2,FALSE),"")</f>
        <v/>
      </c>
      <c r="G558" s="33" t="str">
        <f>IFERROR(VLOOKUP($B558,'Tabelas auxiliares'!$A$66:$C$103,2,FALSE),"")</f>
        <v/>
      </c>
      <c r="H558" s="33" t="str">
        <f>IFERROR(VLOOKUP($B558,'Tabelas auxiliares'!$A$66:$C$103,3,FALSE),"")</f>
        <v/>
      </c>
      <c r="Y558" s="33" t="str">
        <f t="shared" si="8"/>
        <v/>
      </c>
      <c r="Z558" s="33" t="str">
        <f>IF(T558="","",IF(AND(T558&lt;&gt;'Tabelas auxiliares'!$B$240,T558&lt;&gt;'Tabelas auxiliares'!$B$241),"FOLHA DE PESSOAL",IF(Y558='Tabelas auxiliares'!$A$241,"CUSTEIO",IF(Y558='Tabelas auxiliares'!$A$240,"INVESTIMENTO","ERRO - VERIFICAR"))))</f>
        <v/>
      </c>
      <c r="AA558" s="47"/>
      <c r="AB558" s="47"/>
    </row>
    <row r="559" spans="6:28" x14ac:dyDescent="0.25">
      <c r="F559" s="33" t="str">
        <f>IFERROR(VLOOKUP(D559,'Tabelas auxiliares'!$A$3:$B$62,2,FALSE),"")</f>
        <v/>
      </c>
      <c r="G559" s="33" t="str">
        <f>IFERROR(VLOOKUP($B559,'Tabelas auxiliares'!$A$66:$C$103,2,FALSE),"")</f>
        <v/>
      </c>
      <c r="H559" s="33" t="str">
        <f>IFERROR(VLOOKUP($B559,'Tabelas auxiliares'!$A$66:$C$103,3,FALSE),"")</f>
        <v/>
      </c>
      <c r="Y559" s="33" t="str">
        <f t="shared" si="8"/>
        <v/>
      </c>
      <c r="Z559" s="33" t="str">
        <f>IF(T559="","",IF(AND(T559&lt;&gt;'Tabelas auxiliares'!$B$240,T559&lt;&gt;'Tabelas auxiliares'!$B$241),"FOLHA DE PESSOAL",IF(Y559='Tabelas auxiliares'!$A$241,"CUSTEIO",IF(Y559='Tabelas auxiliares'!$A$240,"INVESTIMENTO","ERRO - VERIFICAR"))))</f>
        <v/>
      </c>
      <c r="AA559" s="47"/>
      <c r="AB559" s="47"/>
    </row>
    <row r="560" spans="6:28" x14ac:dyDescent="0.25">
      <c r="F560" s="33" t="str">
        <f>IFERROR(VLOOKUP(D560,'Tabelas auxiliares'!$A$3:$B$62,2,FALSE),"")</f>
        <v/>
      </c>
      <c r="G560" s="33" t="str">
        <f>IFERROR(VLOOKUP($B560,'Tabelas auxiliares'!$A$66:$C$103,2,FALSE),"")</f>
        <v/>
      </c>
      <c r="H560" s="33" t="str">
        <f>IFERROR(VLOOKUP($B560,'Tabelas auxiliares'!$A$66:$C$103,3,FALSE),"")</f>
        <v/>
      </c>
      <c r="Y560" s="33" t="str">
        <f t="shared" si="8"/>
        <v/>
      </c>
      <c r="Z560" s="33" t="str">
        <f>IF(T560="","",IF(AND(T560&lt;&gt;'Tabelas auxiliares'!$B$240,T560&lt;&gt;'Tabelas auxiliares'!$B$241),"FOLHA DE PESSOAL",IF(Y560='Tabelas auxiliares'!$A$241,"CUSTEIO",IF(Y560='Tabelas auxiliares'!$A$240,"INVESTIMENTO","ERRO - VERIFICAR"))))</f>
        <v/>
      </c>
      <c r="AA560" s="47"/>
      <c r="AB560" s="47"/>
    </row>
    <row r="561" spans="6:28" x14ac:dyDescent="0.25">
      <c r="F561" s="33" t="str">
        <f>IFERROR(VLOOKUP(D561,'Tabelas auxiliares'!$A$3:$B$62,2,FALSE),"")</f>
        <v/>
      </c>
      <c r="G561" s="33" t="str">
        <f>IFERROR(VLOOKUP($B561,'Tabelas auxiliares'!$A$66:$C$103,2,FALSE),"")</f>
        <v/>
      </c>
      <c r="H561" s="33" t="str">
        <f>IFERROR(VLOOKUP($B561,'Tabelas auxiliares'!$A$66:$C$103,3,FALSE),"")</f>
        <v/>
      </c>
      <c r="Y561" s="33" t="str">
        <f t="shared" si="8"/>
        <v/>
      </c>
      <c r="Z561" s="33" t="str">
        <f>IF(T561="","",IF(AND(T561&lt;&gt;'Tabelas auxiliares'!$B$240,T561&lt;&gt;'Tabelas auxiliares'!$B$241),"FOLHA DE PESSOAL",IF(Y561='Tabelas auxiliares'!$A$241,"CUSTEIO",IF(Y561='Tabelas auxiliares'!$A$240,"INVESTIMENTO","ERRO - VERIFICAR"))))</f>
        <v/>
      </c>
      <c r="AA561" s="47"/>
      <c r="AB561" s="47"/>
    </row>
    <row r="562" spans="6:28" x14ac:dyDescent="0.25">
      <c r="F562" s="33" t="str">
        <f>IFERROR(VLOOKUP(D562,'Tabelas auxiliares'!$A$3:$B$62,2,FALSE),"")</f>
        <v/>
      </c>
      <c r="G562" s="33" t="str">
        <f>IFERROR(VLOOKUP($B562,'Tabelas auxiliares'!$A$66:$C$103,2,FALSE),"")</f>
        <v/>
      </c>
      <c r="H562" s="33" t="str">
        <f>IFERROR(VLOOKUP($B562,'Tabelas auxiliares'!$A$66:$C$103,3,FALSE),"")</f>
        <v/>
      </c>
      <c r="Y562" s="33" t="str">
        <f t="shared" si="8"/>
        <v/>
      </c>
      <c r="Z562" s="33" t="str">
        <f>IF(T562="","",IF(AND(T562&lt;&gt;'Tabelas auxiliares'!$B$240,T562&lt;&gt;'Tabelas auxiliares'!$B$241),"FOLHA DE PESSOAL",IF(Y562='Tabelas auxiliares'!$A$241,"CUSTEIO",IF(Y562='Tabelas auxiliares'!$A$240,"INVESTIMENTO","ERRO - VERIFICAR"))))</f>
        <v/>
      </c>
      <c r="AA562" s="47"/>
      <c r="AB562" s="47"/>
    </row>
    <row r="563" spans="6:28" x14ac:dyDescent="0.25">
      <c r="F563" s="33" t="str">
        <f>IFERROR(VLOOKUP(D563,'Tabelas auxiliares'!$A$3:$B$62,2,FALSE),"")</f>
        <v/>
      </c>
      <c r="G563" s="33" t="str">
        <f>IFERROR(VLOOKUP($B563,'Tabelas auxiliares'!$A$66:$C$103,2,FALSE),"")</f>
        <v/>
      </c>
      <c r="H563" s="33" t="str">
        <f>IFERROR(VLOOKUP($B563,'Tabelas auxiliares'!$A$66:$C$103,3,FALSE),"")</f>
        <v/>
      </c>
      <c r="Y563" s="33" t="str">
        <f t="shared" si="8"/>
        <v/>
      </c>
      <c r="Z563" s="33" t="str">
        <f>IF(T563="","",IF(AND(T563&lt;&gt;'Tabelas auxiliares'!$B$240,T563&lt;&gt;'Tabelas auxiliares'!$B$241),"FOLHA DE PESSOAL",IF(Y563='Tabelas auxiliares'!$A$241,"CUSTEIO",IF(Y563='Tabelas auxiliares'!$A$240,"INVESTIMENTO","ERRO - VERIFICAR"))))</f>
        <v/>
      </c>
      <c r="AA563" s="47"/>
      <c r="AB563" s="47"/>
    </row>
    <row r="564" spans="6:28" x14ac:dyDescent="0.25">
      <c r="F564" s="33" t="str">
        <f>IFERROR(VLOOKUP(D564,'Tabelas auxiliares'!$A$3:$B$62,2,FALSE),"")</f>
        <v/>
      </c>
      <c r="G564" s="33" t="str">
        <f>IFERROR(VLOOKUP($B564,'Tabelas auxiliares'!$A$66:$C$103,2,FALSE),"")</f>
        <v/>
      </c>
      <c r="H564" s="33" t="str">
        <f>IFERROR(VLOOKUP($B564,'Tabelas auxiliares'!$A$66:$C$103,3,FALSE),"")</f>
        <v/>
      </c>
      <c r="Y564" s="33" t="str">
        <f t="shared" si="8"/>
        <v/>
      </c>
      <c r="Z564" s="33" t="str">
        <f>IF(T564="","",IF(AND(T564&lt;&gt;'Tabelas auxiliares'!$B$240,T564&lt;&gt;'Tabelas auxiliares'!$B$241),"FOLHA DE PESSOAL",IF(Y564='Tabelas auxiliares'!$A$241,"CUSTEIO",IF(Y564='Tabelas auxiliares'!$A$240,"INVESTIMENTO","ERRO - VERIFICAR"))))</f>
        <v/>
      </c>
      <c r="AA564" s="47"/>
      <c r="AB564" s="47"/>
    </row>
    <row r="565" spans="6:28" x14ac:dyDescent="0.25">
      <c r="F565" s="33" t="str">
        <f>IFERROR(VLOOKUP(D565,'Tabelas auxiliares'!$A$3:$B$62,2,FALSE),"")</f>
        <v/>
      </c>
      <c r="G565" s="33" t="str">
        <f>IFERROR(VLOOKUP($B565,'Tabelas auxiliares'!$A$66:$C$103,2,FALSE),"")</f>
        <v/>
      </c>
      <c r="H565" s="33" t="str">
        <f>IFERROR(VLOOKUP($B565,'Tabelas auxiliares'!$A$66:$C$103,3,FALSE),"")</f>
        <v/>
      </c>
      <c r="Y565" s="33" t="str">
        <f t="shared" si="8"/>
        <v/>
      </c>
      <c r="Z565" s="33" t="str">
        <f>IF(T565="","",IF(AND(T565&lt;&gt;'Tabelas auxiliares'!$B$240,T565&lt;&gt;'Tabelas auxiliares'!$B$241),"FOLHA DE PESSOAL",IF(Y565='Tabelas auxiliares'!$A$241,"CUSTEIO",IF(Y565='Tabelas auxiliares'!$A$240,"INVESTIMENTO","ERRO - VERIFICAR"))))</f>
        <v/>
      </c>
      <c r="AA565" s="47"/>
      <c r="AB565" s="47"/>
    </row>
    <row r="566" spans="6:28" x14ac:dyDescent="0.25">
      <c r="F566" s="33" t="str">
        <f>IFERROR(VLOOKUP(D566,'Tabelas auxiliares'!$A$3:$B$62,2,FALSE),"")</f>
        <v/>
      </c>
      <c r="G566" s="33" t="str">
        <f>IFERROR(VLOOKUP($B566,'Tabelas auxiliares'!$A$66:$C$103,2,FALSE),"")</f>
        <v/>
      </c>
      <c r="H566" s="33" t="str">
        <f>IFERROR(VLOOKUP($B566,'Tabelas auxiliares'!$A$66:$C$103,3,FALSE),"")</f>
        <v/>
      </c>
      <c r="Y566" s="33" t="str">
        <f t="shared" si="8"/>
        <v/>
      </c>
      <c r="Z566" s="33" t="str">
        <f>IF(T566="","",IF(AND(T566&lt;&gt;'Tabelas auxiliares'!$B$240,T566&lt;&gt;'Tabelas auxiliares'!$B$241),"FOLHA DE PESSOAL",IF(Y566='Tabelas auxiliares'!$A$241,"CUSTEIO",IF(Y566='Tabelas auxiliares'!$A$240,"INVESTIMENTO","ERRO - VERIFICAR"))))</f>
        <v/>
      </c>
      <c r="AA566" s="47"/>
      <c r="AB566" s="47"/>
    </row>
    <row r="567" spans="6:28" x14ac:dyDescent="0.25">
      <c r="F567" s="33" t="str">
        <f>IFERROR(VLOOKUP(D567,'Tabelas auxiliares'!$A$3:$B$62,2,FALSE),"")</f>
        <v/>
      </c>
      <c r="G567" s="33" t="str">
        <f>IFERROR(VLOOKUP($B567,'Tabelas auxiliares'!$A$66:$C$103,2,FALSE),"")</f>
        <v/>
      </c>
      <c r="H567" s="33" t="str">
        <f>IFERROR(VLOOKUP($B567,'Tabelas auxiliares'!$A$66:$C$103,3,FALSE),"")</f>
        <v/>
      </c>
      <c r="Y567" s="33" t="str">
        <f t="shared" si="8"/>
        <v/>
      </c>
      <c r="Z567" s="33" t="str">
        <f>IF(T567="","",IF(AND(T567&lt;&gt;'Tabelas auxiliares'!$B$240,T567&lt;&gt;'Tabelas auxiliares'!$B$241),"FOLHA DE PESSOAL",IF(Y567='Tabelas auxiliares'!$A$241,"CUSTEIO",IF(Y567='Tabelas auxiliares'!$A$240,"INVESTIMENTO","ERRO - VERIFICAR"))))</f>
        <v/>
      </c>
      <c r="AA567" s="47"/>
      <c r="AB567" s="47"/>
    </row>
    <row r="568" spans="6:28" x14ac:dyDescent="0.25">
      <c r="F568" s="33" t="str">
        <f>IFERROR(VLOOKUP(D568,'Tabelas auxiliares'!$A$3:$B$62,2,FALSE),"")</f>
        <v/>
      </c>
      <c r="G568" s="33" t="str">
        <f>IFERROR(VLOOKUP($B568,'Tabelas auxiliares'!$A$66:$C$103,2,FALSE),"")</f>
        <v/>
      </c>
      <c r="H568" s="33" t="str">
        <f>IFERROR(VLOOKUP($B568,'Tabelas auxiliares'!$A$66:$C$103,3,FALSE),"")</f>
        <v/>
      </c>
      <c r="Y568" s="33" t="str">
        <f t="shared" si="8"/>
        <v/>
      </c>
      <c r="Z568" s="33" t="str">
        <f>IF(T568="","",IF(AND(T568&lt;&gt;'Tabelas auxiliares'!$B$240,T568&lt;&gt;'Tabelas auxiliares'!$B$241),"FOLHA DE PESSOAL",IF(Y568='Tabelas auxiliares'!$A$241,"CUSTEIO",IF(Y568='Tabelas auxiliares'!$A$240,"INVESTIMENTO","ERRO - VERIFICAR"))))</f>
        <v/>
      </c>
      <c r="AA568" s="47"/>
      <c r="AB568" s="47"/>
    </row>
    <row r="569" spans="6:28" x14ac:dyDescent="0.25">
      <c r="F569" s="33" t="str">
        <f>IFERROR(VLOOKUP(D569,'Tabelas auxiliares'!$A$3:$B$62,2,FALSE),"")</f>
        <v/>
      </c>
      <c r="G569" s="33" t="str">
        <f>IFERROR(VLOOKUP($B569,'Tabelas auxiliares'!$A$66:$C$103,2,FALSE),"")</f>
        <v/>
      </c>
      <c r="H569" s="33" t="str">
        <f>IFERROR(VLOOKUP($B569,'Tabelas auxiliares'!$A$66:$C$103,3,FALSE),"")</f>
        <v/>
      </c>
      <c r="Y569" s="33" t="str">
        <f t="shared" si="8"/>
        <v/>
      </c>
      <c r="Z569" s="33" t="str">
        <f>IF(T569="","",IF(AND(T569&lt;&gt;'Tabelas auxiliares'!$B$240,T569&lt;&gt;'Tabelas auxiliares'!$B$241),"FOLHA DE PESSOAL",IF(Y569='Tabelas auxiliares'!$A$241,"CUSTEIO",IF(Y569='Tabelas auxiliares'!$A$240,"INVESTIMENTO","ERRO - VERIFICAR"))))</f>
        <v/>
      </c>
      <c r="AA569" s="47"/>
      <c r="AB569" s="47"/>
    </row>
    <row r="570" spans="6:28" x14ac:dyDescent="0.25">
      <c r="F570" s="33" t="str">
        <f>IFERROR(VLOOKUP(D570,'Tabelas auxiliares'!$A$3:$B$62,2,FALSE),"")</f>
        <v/>
      </c>
      <c r="G570" s="33" t="str">
        <f>IFERROR(VLOOKUP($B570,'Tabelas auxiliares'!$A$66:$C$103,2,FALSE),"")</f>
        <v/>
      </c>
      <c r="H570" s="33" t="str">
        <f>IFERROR(VLOOKUP($B570,'Tabelas auxiliares'!$A$66:$C$103,3,FALSE),"")</f>
        <v/>
      </c>
      <c r="Y570" s="33" t="str">
        <f t="shared" si="8"/>
        <v/>
      </c>
      <c r="Z570" s="33" t="str">
        <f>IF(T570="","",IF(AND(T570&lt;&gt;'Tabelas auxiliares'!$B$240,T570&lt;&gt;'Tabelas auxiliares'!$B$241),"FOLHA DE PESSOAL",IF(Y570='Tabelas auxiliares'!$A$241,"CUSTEIO",IF(Y570='Tabelas auxiliares'!$A$240,"INVESTIMENTO","ERRO - VERIFICAR"))))</f>
        <v/>
      </c>
      <c r="AA570" s="47"/>
      <c r="AB570" s="47"/>
    </row>
    <row r="571" spans="6:28" x14ac:dyDescent="0.25">
      <c r="F571" s="33" t="str">
        <f>IFERROR(VLOOKUP(D571,'Tabelas auxiliares'!$A$3:$B$62,2,FALSE),"")</f>
        <v/>
      </c>
      <c r="G571" s="33" t="str">
        <f>IFERROR(VLOOKUP($B571,'Tabelas auxiliares'!$A$66:$C$103,2,FALSE),"")</f>
        <v/>
      </c>
      <c r="H571" s="33" t="str">
        <f>IFERROR(VLOOKUP($B571,'Tabelas auxiliares'!$A$66:$C$103,3,FALSE),"")</f>
        <v/>
      </c>
      <c r="Y571" s="33" t="str">
        <f t="shared" si="8"/>
        <v/>
      </c>
      <c r="Z571" s="33" t="str">
        <f>IF(T571="","",IF(AND(T571&lt;&gt;'Tabelas auxiliares'!$B$240,T571&lt;&gt;'Tabelas auxiliares'!$B$241),"FOLHA DE PESSOAL",IF(Y571='Tabelas auxiliares'!$A$241,"CUSTEIO",IF(Y571='Tabelas auxiliares'!$A$240,"INVESTIMENTO","ERRO - VERIFICAR"))))</f>
        <v/>
      </c>
      <c r="AA571" s="47"/>
      <c r="AB571" s="47"/>
    </row>
    <row r="572" spans="6:28" x14ac:dyDescent="0.25">
      <c r="F572" s="33" t="str">
        <f>IFERROR(VLOOKUP(D572,'Tabelas auxiliares'!$A$3:$B$62,2,FALSE),"")</f>
        <v/>
      </c>
      <c r="G572" s="33" t="str">
        <f>IFERROR(VLOOKUP($B572,'Tabelas auxiliares'!$A$66:$C$103,2,FALSE),"")</f>
        <v/>
      </c>
      <c r="H572" s="33" t="str">
        <f>IFERROR(VLOOKUP($B572,'Tabelas auxiliares'!$A$66:$C$103,3,FALSE),"")</f>
        <v/>
      </c>
      <c r="Y572" s="33" t="str">
        <f t="shared" si="8"/>
        <v/>
      </c>
      <c r="Z572" s="33" t="str">
        <f>IF(T572="","",IF(AND(T572&lt;&gt;'Tabelas auxiliares'!$B$240,T572&lt;&gt;'Tabelas auxiliares'!$B$241),"FOLHA DE PESSOAL",IF(Y572='Tabelas auxiliares'!$A$241,"CUSTEIO",IF(Y572='Tabelas auxiliares'!$A$240,"INVESTIMENTO","ERRO - VERIFICAR"))))</f>
        <v/>
      </c>
      <c r="AA572" s="47"/>
      <c r="AB572" s="47"/>
    </row>
    <row r="573" spans="6:28" x14ac:dyDescent="0.25">
      <c r="F573" s="33" t="str">
        <f>IFERROR(VLOOKUP(D573,'Tabelas auxiliares'!$A$3:$B$62,2,FALSE),"")</f>
        <v/>
      </c>
      <c r="G573" s="33" t="str">
        <f>IFERROR(VLOOKUP($B573,'Tabelas auxiliares'!$A$66:$C$103,2,FALSE),"")</f>
        <v/>
      </c>
      <c r="H573" s="33" t="str">
        <f>IFERROR(VLOOKUP($B573,'Tabelas auxiliares'!$A$66:$C$103,3,FALSE),"")</f>
        <v/>
      </c>
      <c r="Y573" s="33" t="str">
        <f t="shared" si="8"/>
        <v/>
      </c>
      <c r="Z573" s="33" t="str">
        <f>IF(T573="","",IF(AND(T573&lt;&gt;'Tabelas auxiliares'!$B$240,T573&lt;&gt;'Tabelas auxiliares'!$B$241),"FOLHA DE PESSOAL",IF(Y573='Tabelas auxiliares'!$A$241,"CUSTEIO",IF(Y573='Tabelas auxiliares'!$A$240,"INVESTIMENTO","ERRO - VERIFICAR"))))</f>
        <v/>
      </c>
      <c r="AA573" s="47"/>
      <c r="AB573" s="47"/>
    </row>
    <row r="574" spans="6:28" x14ac:dyDescent="0.25">
      <c r="F574" s="33" t="str">
        <f>IFERROR(VLOOKUP(D574,'Tabelas auxiliares'!$A$3:$B$62,2,FALSE),"")</f>
        <v/>
      </c>
      <c r="G574" s="33" t="str">
        <f>IFERROR(VLOOKUP($B574,'Tabelas auxiliares'!$A$66:$C$103,2,FALSE),"")</f>
        <v/>
      </c>
      <c r="H574" s="33" t="str">
        <f>IFERROR(VLOOKUP($B574,'Tabelas auxiliares'!$A$66:$C$103,3,FALSE),"")</f>
        <v/>
      </c>
      <c r="Y574" s="33" t="str">
        <f t="shared" si="8"/>
        <v/>
      </c>
      <c r="Z574" s="33" t="str">
        <f>IF(T574="","",IF(AND(T574&lt;&gt;'Tabelas auxiliares'!$B$240,T574&lt;&gt;'Tabelas auxiliares'!$B$241),"FOLHA DE PESSOAL",IF(Y574='Tabelas auxiliares'!$A$241,"CUSTEIO",IF(Y574='Tabelas auxiliares'!$A$240,"INVESTIMENTO","ERRO - VERIFICAR"))))</f>
        <v/>
      </c>
      <c r="AA574" s="47"/>
      <c r="AB574" s="47"/>
    </row>
    <row r="575" spans="6:28" x14ac:dyDescent="0.25">
      <c r="F575" s="33" t="str">
        <f>IFERROR(VLOOKUP(D575,'Tabelas auxiliares'!$A$3:$B$62,2,FALSE),"")</f>
        <v/>
      </c>
      <c r="G575" s="33" t="str">
        <f>IFERROR(VLOOKUP($B575,'Tabelas auxiliares'!$A$66:$C$103,2,FALSE),"")</f>
        <v/>
      </c>
      <c r="H575" s="33" t="str">
        <f>IFERROR(VLOOKUP($B575,'Tabelas auxiliares'!$A$66:$C$103,3,FALSE),"")</f>
        <v/>
      </c>
      <c r="Y575" s="33" t="str">
        <f t="shared" si="8"/>
        <v/>
      </c>
      <c r="Z575" s="33" t="str">
        <f>IF(T575="","",IF(AND(T575&lt;&gt;'Tabelas auxiliares'!$B$240,T575&lt;&gt;'Tabelas auxiliares'!$B$241),"FOLHA DE PESSOAL",IF(Y575='Tabelas auxiliares'!$A$241,"CUSTEIO",IF(Y575='Tabelas auxiliares'!$A$240,"INVESTIMENTO","ERRO - VERIFICAR"))))</f>
        <v/>
      </c>
      <c r="AA575" s="47"/>
      <c r="AB575" s="47"/>
    </row>
    <row r="576" spans="6:28" x14ac:dyDescent="0.25">
      <c r="F576" s="33" t="str">
        <f>IFERROR(VLOOKUP(D576,'Tabelas auxiliares'!$A$3:$B$62,2,FALSE),"")</f>
        <v/>
      </c>
      <c r="G576" s="33" t="str">
        <f>IFERROR(VLOOKUP($B576,'Tabelas auxiliares'!$A$66:$C$103,2,FALSE),"")</f>
        <v/>
      </c>
      <c r="H576" s="33" t="str">
        <f>IFERROR(VLOOKUP($B576,'Tabelas auxiliares'!$A$66:$C$103,3,FALSE),"")</f>
        <v/>
      </c>
      <c r="Y576" s="33" t="str">
        <f t="shared" si="8"/>
        <v/>
      </c>
      <c r="Z576" s="33" t="str">
        <f>IF(T576="","",IF(AND(T576&lt;&gt;'Tabelas auxiliares'!$B$240,T576&lt;&gt;'Tabelas auxiliares'!$B$241),"FOLHA DE PESSOAL",IF(Y576='Tabelas auxiliares'!$A$241,"CUSTEIO",IF(Y576='Tabelas auxiliares'!$A$240,"INVESTIMENTO","ERRO - VERIFICAR"))))</f>
        <v/>
      </c>
      <c r="AA576" s="47"/>
      <c r="AB576" s="47"/>
    </row>
    <row r="577" spans="6:28" x14ac:dyDescent="0.25">
      <c r="F577" s="33" t="str">
        <f>IFERROR(VLOOKUP(D577,'Tabelas auxiliares'!$A$3:$B$62,2,FALSE),"")</f>
        <v/>
      </c>
      <c r="G577" s="33" t="str">
        <f>IFERROR(VLOOKUP($B577,'Tabelas auxiliares'!$A$66:$C$103,2,FALSE),"")</f>
        <v/>
      </c>
      <c r="H577" s="33" t="str">
        <f>IFERROR(VLOOKUP($B577,'Tabelas auxiliares'!$A$66:$C$103,3,FALSE),"")</f>
        <v/>
      </c>
      <c r="Y577" s="33" t="str">
        <f t="shared" si="8"/>
        <v/>
      </c>
      <c r="Z577" s="33" t="str">
        <f>IF(T577="","",IF(AND(T577&lt;&gt;'Tabelas auxiliares'!$B$240,T577&lt;&gt;'Tabelas auxiliares'!$B$241),"FOLHA DE PESSOAL",IF(Y577='Tabelas auxiliares'!$A$241,"CUSTEIO",IF(Y577='Tabelas auxiliares'!$A$240,"INVESTIMENTO","ERRO - VERIFICAR"))))</f>
        <v/>
      </c>
      <c r="AA577" s="47"/>
      <c r="AB577" s="47"/>
    </row>
    <row r="578" spans="6:28" x14ac:dyDescent="0.25">
      <c r="F578" s="33" t="str">
        <f>IFERROR(VLOOKUP(D578,'Tabelas auxiliares'!$A$3:$B$62,2,FALSE),"")</f>
        <v/>
      </c>
      <c r="G578" s="33" t="str">
        <f>IFERROR(VLOOKUP($B578,'Tabelas auxiliares'!$A$66:$C$103,2,FALSE),"")</f>
        <v/>
      </c>
      <c r="H578" s="33" t="str">
        <f>IFERROR(VLOOKUP($B578,'Tabelas auxiliares'!$A$66:$C$103,3,FALSE),"")</f>
        <v/>
      </c>
      <c r="Y578" s="33" t="str">
        <f t="shared" si="8"/>
        <v/>
      </c>
      <c r="Z578" s="33" t="str">
        <f>IF(T578="","",IF(AND(T578&lt;&gt;'Tabelas auxiliares'!$B$240,T578&lt;&gt;'Tabelas auxiliares'!$B$241),"FOLHA DE PESSOAL",IF(Y578='Tabelas auxiliares'!$A$241,"CUSTEIO",IF(Y578='Tabelas auxiliares'!$A$240,"INVESTIMENTO","ERRO - VERIFICAR"))))</f>
        <v/>
      </c>
      <c r="AA578" s="47"/>
      <c r="AB578" s="47"/>
    </row>
    <row r="579" spans="6:28" x14ac:dyDescent="0.25">
      <c r="F579" s="33" t="str">
        <f>IFERROR(VLOOKUP(D579,'Tabelas auxiliares'!$A$3:$B$62,2,FALSE),"")</f>
        <v/>
      </c>
      <c r="G579" s="33" t="str">
        <f>IFERROR(VLOOKUP($B579,'Tabelas auxiliares'!$A$66:$C$103,2,FALSE),"")</f>
        <v/>
      </c>
      <c r="H579" s="33" t="str">
        <f>IFERROR(VLOOKUP($B579,'Tabelas auxiliares'!$A$66:$C$103,3,FALSE),"")</f>
        <v/>
      </c>
      <c r="Y579" s="33" t="str">
        <f t="shared" si="8"/>
        <v/>
      </c>
      <c r="Z579" s="33" t="str">
        <f>IF(T579="","",IF(AND(T579&lt;&gt;'Tabelas auxiliares'!$B$240,T579&lt;&gt;'Tabelas auxiliares'!$B$241),"FOLHA DE PESSOAL",IF(Y579='Tabelas auxiliares'!$A$241,"CUSTEIO",IF(Y579='Tabelas auxiliares'!$A$240,"INVESTIMENTO","ERRO - VERIFICAR"))))</f>
        <v/>
      </c>
      <c r="AA579" s="47"/>
      <c r="AB579" s="47"/>
    </row>
    <row r="580" spans="6:28" x14ac:dyDescent="0.25">
      <c r="F580" s="33" t="str">
        <f>IFERROR(VLOOKUP(D580,'Tabelas auxiliares'!$A$3:$B$62,2,FALSE),"")</f>
        <v/>
      </c>
      <c r="G580" s="33" t="str">
        <f>IFERROR(VLOOKUP($B580,'Tabelas auxiliares'!$A$66:$C$103,2,FALSE),"")</f>
        <v/>
      </c>
      <c r="H580" s="33" t="str">
        <f>IFERROR(VLOOKUP($B580,'Tabelas auxiliares'!$A$66:$C$103,3,FALSE),"")</f>
        <v/>
      </c>
      <c r="Y580" s="33" t="str">
        <f t="shared" ref="Y580:Y643" si="9">LEFT(V580,1)</f>
        <v/>
      </c>
      <c r="Z580" s="33" t="str">
        <f>IF(T580="","",IF(AND(T580&lt;&gt;'Tabelas auxiliares'!$B$240,T580&lt;&gt;'Tabelas auxiliares'!$B$241),"FOLHA DE PESSOAL",IF(Y580='Tabelas auxiliares'!$A$241,"CUSTEIO",IF(Y580='Tabelas auxiliares'!$A$240,"INVESTIMENTO","ERRO - VERIFICAR"))))</f>
        <v/>
      </c>
      <c r="AA580" s="47"/>
      <c r="AB580" s="47"/>
    </row>
    <row r="581" spans="6:28" x14ac:dyDescent="0.25">
      <c r="F581" s="33" t="str">
        <f>IFERROR(VLOOKUP(D581,'Tabelas auxiliares'!$A$3:$B$62,2,FALSE),"")</f>
        <v/>
      </c>
      <c r="G581" s="33" t="str">
        <f>IFERROR(VLOOKUP($B581,'Tabelas auxiliares'!$A$66:$C$103,2,FALSE),"")</f>
        <v/>
      </c>
      <c r="H581" s="33" t="str">
        <f>IFERROR(VLOOKUP($B581,'Tabelas auxiliares'!$A$66:$C$103,3,FALSE),"")</f>
        <v/>
      </c>
      <c r="Y581" s="33" t="str">
        <f t="shared" si="9"/>
        <v/>
      </c>
      <c r="Z581" s="33" t="str">
        <f>IF(T581="","",IF(AND(T581&lt;&gt;'Tabelas auxiliares'!$B$240,T581&lt;&gt;'Tabelas auxiliares'!$B$241),"FOLHA DE PESSOAL",IF(Y581='Tabelas auxiliares'!$A$241,"CUSTEIO",IF(Y581='Tabelas auxiliares'!$A$240,"INVESTIMENTO","ERRO - VERIFICAR"))))</f>
        <v/>
      </c>
      <c r="AA581" s="47"/>
      <c r="AB581" s="47"/>
    </row>
    <row r="582" spans="6:28" x14ac:dyDescent="0.25">
      <c r="F582" s="33" t="str">
        <f>IFERROR(VLOOKUP(D582,'Tabelas auxiliares'!$A$3:$B$62,2,FALSE),"")</f>
        <v/>
      </c>
      <c r="G582" s="33" t="str">
        <f>IFERROR(VLOOKUP($B582,'Tabelas auxiliares'!$A$66:$C$103,2,FALSE),"")</f>
        <v/>
      </c>
      <c r="H582" s="33" t="str">
        <f>IFERROR(VLOOKUP($B582,'Tabelas auxiliares'!$A$66:$C$103,3,FALSE),"")</f>
        <v/>
      </c>
      <c r="Y582" s="33" t="str">
        <f t="shared" si="9"/>
        <v/>
      </c>
      <c r="Z582" s="33" t="str">
        <f>IF(T582="","",IF(AND(T582&lt;&gt;'Tabelas auxiliares'!$B$240,T582&lt;&gt;'Tabelas auxiliares'!$B$241),"FOLHA DE PESSOAL",IF(Y582='Tabelas auxiliares'!$A$241,"CUSTEIO",IF(Y582='Tabelas auxiliares'!$A$240,"INVESTIMENTO","ERRO - VERIFICAR"))))</f>
        <v/>
      </c>
      <c r="AA582" s="47"/>
      <c r="AB582" s="47"/>
    </row>
    <row r="583" spans="6:28" x14ac:dyDescent="0.25">
      <c r="F583" s="33" t="str">
        <f>IFERROR(VLOOKUP(D583,'Tabelas auxiliares'!$A$3:$B$62,2,FALSE),"")</f>
        <v/>
      </c>
      <c r="G583" s="33" t="str">
        <f>IFERROR(VLOOKUP($B583,'Tabelas auxiliares'!$A$66:$C$103,2,FALSE),"")</f>
        <v/>
      </c>
      <c r="H583" s="33" t="str">
        <f>IFERROR(VLOOKUP($B583,'Tabelas auxiliares'!$A$66:$C$103,3,FALSE),"")</f>
        <v/>
      </c>
      <c r="Y583" s="33" t="str">
        <f t="shared" si="9"/>
        <v/>
      </c>
      <c r="Z583" s="33" t="str">
        <f>IF(T583="","",IF(AND(T583&lt;&gt;'Tabelas auxiliares'!$B$240,T583&lt;&gt;'Tabelas auxiliares'!$B$241),"FOLHA DE PESSOAL",IF(Y583='Tabelas auxiliares'!$A$241,"CUSTEIO",IF(Y583='Tabelas auxiliares'!$A$240,"INVESTIMENTO","ERRO - VERIFICAR"))))</f>
        <v/>
      </c>
      <c r="AA583" s="47"/>
      <c r="AB583" s="47"/>
    </row>
    <row r="584" spans="6:28" x14ac:dyDescent="0.25">
      <c r="F584" s="33" t="str">
        <f>IFERROR(VLOOKUP(D584,'Tabelas auxiliares'!$A$3:$B$62,2,FALSE),"")</f>
        <v/>
      </c>
      <c r="G584" s="33" t="str">
        <f>IFERROR(VLOOKUP($B584,'Tabelas auxiliares'!$A$66:$C$103,2,FALSE),"")</f>
        <v/>
      </c>
      <c r="H584" s="33" t="str">
        <f>IFERROR(VLOOKUP($B584,'Tabelas auxiliares'!$A$66:$C$103,3,FALSE),"")</f>
        <v/>
      </c>
      <c r="Y584" s="33" t="str">
        <f t="shared" si="9"/>
        <v/>
      </c>
      <c r="Z584" s="33" t="str">
        <f>IF(T584="","",IF(AND(T584&lt;&gt;'Tabelas auxiliares'!$B$240,T584&lt;&gt;'Tabelas auxiliares'!$B$241),"FOLHA DE PESSOAL",IF(Y584='Tabelas auxiliares'!$A$241,"CUSTEIO",IF(Y584='Tabelas auxiliares'!$A$240,"INVESTIMENTO","ERRO - VERIFICAR"))))</f>
        <v/>
      </c>
      <c r="AA584" s="47"/>
      <c r="AB584" s="47"/>
    </row>
    <row r="585" spans="6:28" x14ac:dyDescent="0.25">
      <c r="F585" s="33" t="str">
        <f>IFERROR(VLOOKUP(D585,'Tabelas auxiliares'!$A$3:$B$62,2,FALSE),"")</f>
        <v/>
      </c>
      <c r="G585" s="33" t="str">
        <f>IFERROR(VLOOKUP($B585,'Tabelas auxiliares'!$A$66:$C$103,2,FALSE),"")</f>
        <v/>
      </c>
      <c r="H585" s="33" t="str">
        <f>IFERROR(VLOOKUP($B585,'Tabelas auxiliares'!$A$66:$C$103,3,FALSE),"")</f>
        <v/>
      </c>
      <c r="Y585" s="33" t="str">
        <f t="shared" si="9"/>
        <v/>
      </c>
      <c r="Z585" s="33" t="str">
        <f>IF(T585="","",IF(AND(T585&lt;&gt;'Tabelas auxiliares'!$B$240,T585&lt;&gt;'Tabelas auxiliares'!$B$241),"FOLHA DE PESSOAL",IF(Y585='Tabelas auxiliares'!$A$241,"CUSTEIO",IF(Y585='Tabelas auxiliares'!$A$240,"INVESTIMENTO","ERRO - VERIFICAR"))))</f>
        <v/>
      </c>
      <c r="AA585" s="47"/>
      <c r="AB585" s="47"/>
    </row>
    <row r="586" spans="6:28" x14ac:dyDescent="0.25">
      <c r="F586" s="33" t="str">
        <f>IFERROR(VLOOKUP(D586,'Tabelas auxiliares'!$A$3:$B$62,2,FALSE),"")</f>
        <v/>
      </c>
      <c r="G586" s="33" t="str">
        <f>IFERROR(VLOOKUP($B586,'Tabelas auxiliares'!$A$66:$C$103,2,FALSE),"")</f>
        <v/>
      </c>
      <c r="H586" s="33" t="str">
        <f>IFERROR(VLOOKUP($B586,'Tabelas auxiliares'!$A$66:$C$103,3,FALSE),"")</f>
        <v/>
      </c>
      <c r="Y586" s="33" t="str">
        <f t="shared" si="9"/>
        <v/>
      </c>
      <c r="Z586" s="33" t="str">
        <f>IF(T586="","",IF(AND(T586&lt;&gt;'Tabelas auxiliares'!$B$240,T586&lt;&gt;'Tabelas auxiliares'!$B$241),"FOLHA DE PESSOAL",IF(Y586='Tabelas auxiliares'!$A$241,"CUSTEIO",IF(Y586='Tabelas auxiliares'!$A$240,"INVESTIMENTO","ERRO - VERIFICAR"))))</f>
        <v/>
      </c>
      <c r="AA586" s="47"/>
      <c r="AB586" s="47"/>
    </row>
    <row r="587" spans="6:28" x14ac:dyDescent="0.25">
      <c r="F587" s="33" t="str">
        <f>IFERROR(VLOOKUP(D587,'Tabelas auxiliares'!$A$3:$B$62,2,FALSE),"")</f>
        <v/>
      </c>
      <c r="G587" s="33" t="str">
        <f>IFERROR(VLOOKUP($B587,'Tabelas auxiliares'!$A$66:$C$103,2,FALSE),"")</f>
        <v/>
      </c>
      <c r="H587" s="33" t="str">
        <f>IFERROR(VLOOKUP($B587,'Tabelas auxiliares'!$A$66:$C$103,3,FALSE),"")</f>
        <v/>
      </c>
      <c r="Y587" s="33" t="str">
        <f t="shared" si="9"/>
        <v/>
      </c>
      <c r="Z587" s="33" t="str">
        <f>IF(T587="","",IF(AND(T587&lt;&gt;'Tabelas auxiliares'!$B$240,T587&lt;&gt;'Tabelas auxiliares'!$B$241),"FOLHA DE PESSOAL",IF(Y587='Tabelas auxiliares'!$A$241,"CUSTEIO",IF(Y587='Tabelas auxiliares'!$A$240,"INVESTIMENTO","ERRO - VERIFICAR"))))</f>
        <v/>
      </c>
      <c r="AA587" s="47"/>
      <c r="AB587" s="47"/>
    </row>
    <row r="588" spans="6:28" x14ac:dyDescent="0.25">
      <c r="F588" s="33" t="str">
        <f>IFERROR(VLOOKUP(D588,'Tabelas auxiliares'!$A$3:$B$62,2,FALSE),"")</f>
        <v/>
      </c>
      <c r="G588" s="33" t="str">
        <f>IFERROR(VLOOKUP($B588,'Tabelas auxiliares'!$A$66:$C$103,2,FALSE),"")</f>
        <v/>
      </c>
      <c r="H588" s="33" t="str">
        <f>IFERROR(VLOOKUP($B588,'Tabelas auxiliares'!$A$66:$C$103,3,FALSE),"")</f>
        <v/>
      </c>
      <c r="Y588" s="33" t="str">
        <f t="shared" si="9"/>
        <v/>
      </c>
      <c r="Z588" s="33" t="str">
        <f>IF(T588="","",IF(AND(T588&lt;&gt;'Tabelas auxiliares'!$B$240,T588&lt;&gt;'Tabelas auxiliares'!$B$241),"FOLHA DE PESSOAL",IF(Y588='Tabelas auxiliares'!$A$241,"CUSTEIO",IF(Y588='Tabelas auxiliares'!$A$240,"INVESTIMENTO","ERRO - VERIFICAR"))))</f>
        <v/>
      </c>
      <c r="AA588" s="47"/>
      <c r="AB588" s="47"/>
    </row>
    <row r="589" spans="6:28" x14ac:dyDescent="0.25">
      <c r="F589" s="33" t="str">
        <f>IFERROR(VLOOKUP(D589,'Tabelas auxiliares'!$A$3:$B$62,2,FALSE),"")</f>
        <v/>
      </c>
      <c r="G589" s="33" t="str">
        <f>IFERROR(VLOOKUP($B589,'Tabelas auxiliares'!$A$66:$C$103,2,FALSE),"")</f>
        <v/>
      </c>
      <c r="H589" s="33" t="str">
        <f>IFERROR(VLOOKUP($B589,'Tabelas auxiliares'!$A$66:$C$103,3,FALSE),"")</f>
        <v/>
      </c>
      <c r="Y589" s="33" t="str">
        <f t="shared" si="9"/>
        <v/>
      </c>
      <c r="Z589" s="33" t="str">
        <f>IF(T589="","",IF(AND(T589&lt;&gt;'Tabelas auxiliares'!$B$240,T589&lt;&gt;'Tabelas auxiliares'!$B$241),"FOLHA DE PESSOAL",IF(Y589='Tabelas auxiliares'!$A$241,"CUSTEIO",IF(Y589='Tabelas auxiliares'!$A$240,"INVESTIMENTO","ERRO - VERIFICAR"))))</f>
        <v/>
      </c>
      <c r="AA589" s="47"/>
      <c r="AB589" s="47"/>
    </row>
    <row r="590" spans="6:28" x14ac:dyDescent="0.25">
      <c r="F590" s="33" t="str">
        <f>IFERROR(VLOOKUP(D590,'Tabelas auxiliares'!$A$3:$B$62,2,FALSE),"")</f>
        <v/>
      </c>
      <c r="G590" s="33" t="str">
        <f>IFERROR(VLOOKUP($B590,'Tabelas auxiliares'!$A$66:$C$103,2,FALSE),"")</f>
        <v/>
      </c>
      <c r="H590" s="33" t="str">
        <f>IFERROR(VLOOKUP($B590,'Tabelas auxiliares'!$A$66:$C$103,3,FALSE),"")</f>
        <v/>
      </c>
      <c r="Y590" s="33" t="str">
        <f t="shared" si="9"/>
        <v/>
      </c>
      <c r="Z590" s="33" t="str">
        <f>IF(T590="","",IF(AND(T590&lt;&gt;'Tabelas auxiliares'!$B$240,T590&lt;&gt;'Tabelas auxiliares'!$B$241),"FOLHA DE PESSOAL",IF(Y590='Tabelas auxiliares'!$A$241,"CUSTEIO",IF(Y590='Tabelas auxiliares'!$A$240,"INVESTIMENTO","ERRO - VERIFICAR"))))</f>
        <v/>
      </c>
      <c r="AA590" s="47"/>
      <c r="AB590" s="47"/>
    </row>
    <row r="591" spans="6:28" x14ac:dyDescent="0.25">
      <c r="F591" s="33" t="str">
        <f>IFERROR(VLOOKUP(D591,'Tabelas auxiliares'!$A$3:$B$62,2,FALSE),"")</f>
        <v/>
      </c>
      <c r="G591" s="33" t="str">
        <f>IFERROR(VLOOKUP($B591,'Tabelas auxiliares'!$A$66:$C$103,2,FALSE),"")</f>
        <v/>
      </c>
      <c r="H591" s="33" t="str">
        <f>IFERROR(VLOOKUP($B591,'Tabelas auxiliares'!$A$66:$C$103,3,FALSE),"")</f>
        <v/>
      </c>
      <c r="Y591" s="33" t="str">
        <f t="shared" si="9"/>
        <v/>
      </c>
      <c r="Z591" s="33" t="str">
        <f>IF(T591="","",IF(AND(T591&lt;&gt;'Tabelas auxiliares'!$B$240,T591&lt;&gt;'Tabelas auxiliares'!$B$241),"FOLHA DE PESSOAL",IF(Y591='Tabelas auxiliares'!$A$241,"CUSTEIO",IF(Y591='Tabelas auxiliares'!$A$240,"INVESTIMENTO","ERRO - VERIFICAR"))))</f>
        <v/>
      </c>
      <c r="AA591" s="47"/>
      <c r="AB591" s="47"/>
    </row>
    <row r="592" spans="6:28" x14ac:dyDescent="0.25">
      <c r="F592" s="33" t="str">
        <f>IFERROR(VLOOKUP(D592,'Tabelas auxiliares'!$A$3:$B$62,2,FALSE),"")</f>
        <v/>
      </c>
      <c r="G592" s="33" t="str">
        <f>IFERROR(VLOOKUP($B592,'Tabelas auxiliares'!$A$66:$C$103,2,FALSE),"")</f>
        <v/>
      </c>
      <c r="H592" s="33" t="str">
        <f>IFERROR(VLOOKUP($B592,'Tabelas auxiliares'!$A$66:$C$103,3,FALSE),"")</f>
        <v/>
      </c>
      <c r="Y592" s="33" t="str">
        <f t="shared" si="9"/>
        <v/>
      </c>
      <c r="Z592" s="33" t="str">
        <f>IF(T592="","",IF(AND(T592&lt;&gt;'Tabelas auxiliares'!$B$240,T592&lt;&gt;'Tabelas auxiliares'!$B$241),"FOLHA DE PESSOAL",IF(Y592='Tabelas auxiliares'!$A$241,"CUSTEIO",IF(Y592='Tabelas auxiliares'!$A$240,"INVESTIMENTO","ERRO - VERIFICAR"))))</f>
        <v/>
      </c>
      <c r="AA592" s="47"/>
      <c r="AB592" s="47"/>
    </row>
    <row r="593" spans="6:28" x14ac:dyDescent="0.25">
      <c r="F593" s="33" t="str">
        <f>IFERROR(VLOOKUP(D593,'Tabelas auxiliares'!$A$3:$B$62,2,FALSE),"")</f>
        <v/>
      </c>
      <c r="G593" s="33" t="str">
        <f>IFERROR(VLOOKUP($B593,'Tabelas auxiliares'!$A$66:$C$103,2,FALSE),"")</f>
        <v/>
      </c>
      <c r="H593" s="33" t="str">
        <f>IFERROR(VLOOKUP($B593,'Tabelas auxiliares'!$A$66:$C$103,3,FALSE),"")</f>
        <v/>
      </c>
      <c r="Y593" s="33" t="str">
        <f t="shared" si="9"/>
        <v/>
      </c>
      <c r="Z593" s="33" t="str">
        <f>IF(T593="","",IF(AND(T593&lt;&gt;'Tabelas auxiliares'!$B$240,T593&lt;&gt;'Tabelas auxiliares'!$B$241),"FOLHA DE PESSOAL",IF(Y593='Tabelas auxiliares'!$A$241,"CUSTEIO",IF(Y593='Tabelas auxiliares'!$A$240,"INVESTIMENTO","ERRO - VERIFICAR"))))</f>
        <v/>
      </c>
      <c r="AA593" s="47"/>
      <c r="AB593" s="47"/>
    </row>
    <row r="594" spans="6:28" x14ac:dyDescent="0.25">
      <c r="F594" s="33" t="str">
        <f>IFERROR(VLOOKUP(D594,'Tabelas auxiliares'!$A$3:$B$62,2,FALSE),"")</f>
        <v/>
      </c>
      <c r="G594" s="33" t="str">
        <f>IFERROR(VLOOKUP($B594,'Tabelas auxiliares'!$A$66:$C$103,2,FALSE),"")</f>
        <v/>
      </c>
      <c r="H594" s="33" t="str">
        <f>IFERROR(VLOOKUP($B594,'Tabelas auxiliares'!$A$66:$C$103,3,FALSE),"")</f>
        <v/>
      </c>
      <c r="Y594" s="33" t="str">
        <f t="shared" si="9"/>
        <v/>
      </c>
      <c r="Z594" s="33" t="str">
        <f>IF(T594="","",IF(AND(T594&lt;&gt;'Tabelas auxiliares'!$B$240,T594&lt;&gt;'Tabelas auxiliares'!$B$241),"FOLHA DE PESSOAL",IF(Y594='Tabelas auxiliares'!$A$241,"CUSTEIO",IF(Y594='Tabelas auxiliares'!$A$240,"INVESTIMENTO","ERRO - VERIFICAR"))))</f>
        <v/>
      </c>
      <c r="AA594" s="47"/>
      <c r="AB594" s="47"/>
    </row>
    <row r="595" spans="6:28" x14ac:dyDescent="0.25">
      <c r="F595" s="33" t="str">
        <f>IFERROR(VLOOKUP(D595,'Tabelas auxiliares'!$A$3:$B$62,2,FALSE),"")</f>
        <v/>
      </c>
      <c r="G595" s="33" t="str">
        <f>IFERROR(VLOOKUP($B595,'Tabelas auxiliares'!$A$66:$C$103,2,FALSE),"")</f>
        <v/>
      </c>
      <c r="H595" s="33" t="str">
        <f>IFERROR(VLOOKUP($B595,'Tabelas auxiliares'!$A$66:$C$103,3,FALSE),"")</f>
        <v/>
      </c>
      <c r="Y595" s="33" t="str">
        <f t="shared" si="9"/>
        <v/>
      </c>
      <c r="Z595" s="33" t="str">
        <f>IF(T595="","",IF(AND(T595&lt;&gt;'Tabelas auxiliares'!$B$240,T595&lt;&gt;'Tabelas auxiliares'!$B$241),"FOLHA DE PESSOAL",IF(Y595='Tabelas auxiliares'!$A$241,"CUSTEIO",IF(Y595='Tabelas auxiliares'!$A$240,"INVESTIMENTO","ERRO - VERIFICAR"))))</f>
        <v/>
      </c>
      <c r="AA595" s="47"/>
      <c r="AB595" s="47"/>
    </row>
    <row r="596" spans="6:28" x14ac:dyDescent="0.25">
      <c r="F596" s="33" t="str">
        <f>IFERROR(VLOOKUP(D596,'Tabelas auxiliares'!$A$3:$B$62,2,FALSE),"")</f>
        <v/>
      </c>
      <c r="G596" s="33" t="str">
        <f>IFERROR(VLOOKUP($B596,'Tabelas auxiliares'!$A$66:$C$103,2,FALSE),"")</f>
        <v/>
      </c>
      <c r="H596" s="33" t="str">
        <f>IFERROR(VLOOKUP($B596,'Tabelas auxiliares'!$A$66:$C$103,3,FALSE),"")</f>
        <v/>
      </c>
      <c r="Y596" s="33" t="str">
        <f t="shared" si="9"/>
        <v/>
      </c>
      <c r="Z596" s="33" t="str">
        <f>IF(T596="","",IF(AND(T596&lt;&gt;'Tabelas auxiliares'!$B$240,T596&lt;&gt;'Tabelas auxiliares'!$B$241),"FOLHA DE PESSOAL",IF(Y596='Tabelas auxiliares'!$A$241,"CUSTEIO",IF(Y596='Tabelas auxiliares'!$A$240,"INVESTIMENTO","ERRO - VERIFICAR"))))</f>
        <v/>
      </c>
      <c r="AA596" s="47"/>
      <c r="AB596" s="47"/>
    </row>
    <row r="597" spans="6:28" x14ac:dyDescent="0.25">
      <c r="F597" s="33" t="str">
        <f>IFERROR(VLOOKUP(D597,'Tabelas auxiliares'!$A$3:$B$62,2,FALSE),"")</f>
        <v/>
      </c>
      <c r="G597" s="33" t="str">
        <f>IFERROR(VLOOKUP($B597,'Tabelas auxiliares'!$A$66:$C$103,2,FALSE),"")</f>
        <v/>
      </c>
      <c r="H597" s="33" t="str">
        <f>IFERROR(VLOOKUP($B597,'Tabelas auxiliares'!$A$66:$C$103,3,FALSE),"")</f>
        <v/>
      </c>
      <c r="Y597" s="33" t="str">
        <f t="shared" si="9"/>
        <v/>
      </c>
      <c r="Z597" s="33" t="str">
        <f>IF(T597="","",IF(AND(T597&lt;&gt;'Tabelas auxiliares'!$B$240,T597&lt;&gt;'Tabelas auxiliares'!$B$241),"FOLHA DE PESSOAL",IF(Y597='Tabelas auxiliares'!$A$241,"CUSTEIO",IF(Y597='Tabelas auxiliares'!$A$240,"INVESTIMENTO","ERRO - VERIFICAR"))))</f>
        <v/>
      </c>
      <c r="AA597" s="47"/>
      <c r="AB597" s="47"/>
    </row>
    <row r="598" spans="6:28" x14ac:dyDescent="0.25">
      <c r="F598" s="33" t="str">
        <f>IFERROR(VLOOKUP(D598,'Tabelas auxiliares'!$A$3:$B$62,2,FALSE),"")</f>
        <v/>
      </c>
      <c r="G598" s="33" t="str">
        <f>IFERROR(VLOOKUP($B598,'Tabelas auxiliares'!$A$66:$C$103,2,FALSE),"")</f>
        <v/>
      </c>
      <c r="H598" s="33" t="str">
        <f>IFERROR(VLOOKUP($B598,'Tabelas auxiliares'!$A$66:$C$103,3,FALSE),"")</f>
        <v/>
      </c>
      <c r="Y598" s="33" t="str">
        <f t="shared" si="9"/>
        <v/>
      </c>
      <c r="Z598" s="33" t="str">
        <f>IF(T598="","",IF(AND(T598&lt;&gt;'Tabelas auxiliares'!$B$240,T598&lt;&gt;'Tabelas auxiliares'!$B$241),"FOLHA DE PESSOAL",IF(Y598='Tabelas auxiliares'!$A$241,"CUSTEIO",IF(Y598='Tabelas auxiliares'!$A$240,"INVESTIMENTO","ERRO - VERIFICAR"))))</f>
        <v/>
      </c>
      <c r="AA598" s="47"/>
      <c r="AB598" s="47"/>
    </row>
    <row r="599" spans="6:28" x14ac:dyDescent="0.25">
      <c r="F599" s="33" t="str">
        <f>IFERROR(VLOOKUP(D599,'Tabelas auxiliares'!$A$3:$B$62,2,FALSE),"")</f>
        <v/>
      </c>
      <c r="G599" s="33" t="str">
        <f>IFERROR(VLOOKUP($B599,'Tabelas auxiliares'!$A$66:$C$103,2,FALSE),"")</f>
        <v/>
      </c>
      <c r="H599" s="33" t="str">
        <f>IFERROR(VLOOKUP($B599,'Tabelas auxiliares'!$A$66:$C$103,3,FALSE),"")</f>
        <v/>
      </c>
      <c r="Y599" s="33" t="str">
        <f t="shared" si="9"/>
        <v/>
      </c>
      <c r="Z599" s="33" t="str">
        <f>IF(T599="","",IF(AND(T599&lt;&gt;'Tabelas auxiliares'!$B$240,T599&lt;&gt;'Tabelas auxiliares'!$B$241),"FOLHA DE PESSOAL",IF(Y599='Tabelas auxiliares'!$A$241,"CUSTEIO",IF(Y599='Tabelas auxiliares'!$A$240,"INVESTIMENTO","ERRO - VERIFICAR"))))</f>
        <v/>
      </c>
      <c r="AA599" s="47"/>
      <c r="AB599" s="47"/>
    </row>
    <row r="600" spans="6:28" x14ac:dyDescent="0.25">
      <c r="F600" s="33" t="str">
        <f>IFERROR(VLOOKUP(D600,'Tabelas auxiliares'!$A$3:$B$62,2,FALSE),"")</f>
        <v/>
      </c>
      <c r="G600" s="33" t="str">
        <f>IFERROR(VLOOKUP($B600,'Tabelas auxiliares'!$A$66:$C$103,2,FALSE),"")</f>
        <v/>
      </c>
      <c r="H600" s="33" t="str">
        <f>IFERROR(VLOOKUP($B600,'Tabelas auxiliares'!$A$66:$C$103,3,FALSE),"")</f>
        <v/>
      </c>
      <c r="Y600" s="33" t="str">
        <f t="shared" si="9"/>
        <v/>
      </c>
      <c r="Z600" s="33" t="str">
        <f>IF(T600="","",IF(AND(T600&lt;&gt;'Tabelas auxiliares'!$B$240,T600&lt;&gt;'Tabelas auxiliares'!$B$241),"FOLHA DE PESSOAL",IF(Y600='Tabelas auxiliares'!$A$241,"CUSTEIO",IF(Y600='Tabelas auxiliares'!$A$240,"INVESTIMENTO","ERRO - VERIFICAR"))))</f>
        <v/>
      </c>
      <c r="AA600" s="47"/>
      <c r="AB600" s="47"/>
    </row>
    <row r="601" spans="6:28" x14ac:dyDescent="0.25">
      <c r="F601" s="33" t="str">
        <f>IFERROR(VLOOKUP(D601,'Tabelas auxiliares'!$A$3:$B$62,2,FALSE),"")</f>
        <v/>
      </c>
      <c r="G601" s="33" t="str">
        <f>IFERROR(VLOOKUP($B601,'Tabelas auxiliares'!$A$66:$C$103,2,FALSE),"")</f>
        <v/>
      </c>
      <c r="H601" s="33" t="str">
        <f>IFERROR(VLOOKUP($B601,'Tabelas auxiliares'!$A$66:$C$103,3,FALSE),"")</f>
        <v/>
      </c>
      <c r="Y601" s="33" t="str">
        <f t="shared" si="9"/>
        <v/>
      </c>
      <c r="Z601" s="33" t="str">
        <f>IF(T601="","",IF(AND(T601&lt;&gt;'Tabelas auxiliares'!$B$240,T601&lt;&gt;'Tabelas auxiliares'!$B$241),"FOLHA DE PESSOAL",IF(Y601='Tabelas auxiliares'!$A$241,"CUSTEIO",IF(Y601='Tabelas auxiliares'!$A$240,"INVESTIMENTO","ERRO - VERIFICAR"))))</f>
        <v/>
      </c>
      <c r="AA601" s="47"/>
      <c r="AB601" s="47"/>
    </row>
    <row r="602" spans="6:28" x14ac:dyDescent="0.25">
      <c r="F602" s="33" t="str">
        <f>IFERROR(VLOOKUP(D602,'Tabelas auxiliares'!$A$3:$B$62,2,FALSE),"")</f>
        <v/>
      </c>
      <c r="G602" s="33" t="str">
        <f>IFERROR(VLOOKUP($B602,'Tabelas auxiliares'!$A$66:$C$103,2,FALSE),"")</f>
        <v/>
      </c>
      <c r="H602" s="33" t="str">
        <f>IFERROR(VLOOKUP($B602,'Tabelas auxiliares'!$A$66:$C$103,3,FALSE),"")</f>
        <v/>
      </c>
      <c r="Y602" s="33" t="str">
        <f t="shared" si="9"/>
        <v/>
      </c>
      <c r="Z602" s="33" t="str">
        <f>IF(T602="","",IF(AND(T602&lt;&gt;'Tabelas auxiliares'!$B$240,T602&lt;&gt;'Tabelas auxiliares'!$B$241),"FOLHA DE PESSOAL",IF(Y602='Tabelas auxiliares'!$A$241,"CUSTEIO",IF(Y602='Tabelas auxiliares'!$A$240,"INVESTIMENTO","ERRO - VERIFICAR"))))</f>
        <v/>
      </c>
      <c r="AA602" s="47"/>
      <c r="AB602" s="47"/>
    </row>
    <row r="603" spans="6:28" x14ac:dyDescent="0.25">
      <c r="F603" s="33" t="str">
        <f>IFERROR(VLOOKUP(D603,'Tabelas auxiliares'!$A$3:$B$62,2,FALSE),"")</f>
        <v/>
      </c>
      <c r="G603" s="33" t="str">
        <f>IFERROR(VLOOKUP($B603,'Tabelas auxiliares'!$A$66:$C$103,2,FALSE),"")</f>
        <v/>
      </c>
      <c r="H603" s="33" t="str">
        <f>IFERROR(VLOOKUP($B603,'Tabelas auxiliares'!$A$66:$C$103,3,FALSE),"")</f>
        <v/>
      </c>
      <c r="Y603" s="33" t="str">
        <f t="shared" si="9"/>
        <v/>
      </c>
      <c r="Z603" s="33" t="str">
        <f>IF(T603="","",IF(AND(T603&lt;&gt;'Tabelas auxiliares'!$B$240,T603&lt;&gt;'Tabelas auxiliares'!$B$241),"FOLHA DE PESSOAL",IF(Y603='Tabelas auxiliares'!$A$241,"CUSTEIO",IF(Y603='Tabelas auxiliares'!$A$240,"INVESTIMENTO","ERRO - VERIFICAR"))))</f>
        <v/>
      </c>
      <c r="AA603" s="47"/>
      <c r="AB603" s="47"/>
    </row>
    <row r="604" spans="6:28" x14ac:dyDescent="0.25">
      <c r="F604" s="33" t="str">
        <f>IFERROR(VLOOKUP(D604,'Tabelas auxiliares'!$A$3:$B$62,2,FALSE),"")</f>
        <v/>
      </c>
      <c r="G604" s="33" t="str">
        <f>IFERROR(VLOOKUP($B604,'Tabelas auxiliares'!$A$66:$C$103,2,FALSE),"")</f>
        <v/>
      </c>
      <c r="H604" s="33" t="str">
        <f>IFERROR(VLOOKUP($B604,'Tabelas auxiliares'!$A$66:$C$103,3,FALSE),"")</f>
        <v/>
      </c>
      <c r="Y604" s="33" t="str">
        <f t="shared" si="9"/>
        <v/>
      </c>
      <c r="Z604" s="33" t="str">
        <f>IF(T604="","",IF(AND(T604&lt;&gt;'Tabelas auxiliares'!$B$240,T604&lt;&gt;'Tabelas auxiliares'!$B$241),"FOLHA DE PESSOAL",IF(Y604='Tabelas auxiliares'!$A$241,"CUSTEIO",IF(Y604='Tabelas auxiliares'!$A$240,"INVESTIMENTO","ERRO - VERIFICAR"))))</f>
        <v/>
      </c>
      <c r="AA604" s="47"/>
      <c r="AB604" s="47"/>
    </row>
    <row r="605" spans="6:28" x14ac:dyDescent="0.25">
      <c r="F605" s="33" t="str">
        <f>IFERROR(VLOOKUP(D605,'Tabelas auxiliares'!$A$3:$B$62,2,FALSE),"")</f>
        <v/>
      </c>
      <c r="G605" s="33" t="str">
        <f>IFERROR(VLOOKUP($B605,'Tabelas auxiliares'!$A$66:$C$103,2,FALSE),"")</f>
        <v/>
      </c>
      <c r="H605" s="33" t="str">
        <f>IFERROR(VLOOKUP($B605,'Tabelas auxiliares'!$A$66:$C$103,3,FALSE),"")</f>
        <v/>
      </c>
      <c r="Y605" s="33" t="str">
        <f t="shared" si="9"/>
        <v/>
      </c>
      <c r="Z605" s="33" t="str">
        <f>IF(T605="","",IF(AND(T605&lt;&gt;'Tabelas auxiliares'!$B$240,T605&lt;&gt;'Tabelas auxiliares'!$B$241),"FOLHA DE PESSOAL",IF(Y605='Tabelas auxiliares'!$A$241,"CUSTEIO",IF(Y605='Tabelas auxiliares'!$A$240,"INVESTIMENTO","ERRO - VERIFICAR"))))</f>
        <v/>
      </c>
      <c r="AA605" s="47"/>
      <c r="AB605" s="47"/>
    </row>
    <row r="606" spans="6:28" x14ac:dyDescent="0.25">
      <c r="F606" s="33" t="str">
        <f>IFERROR(VLOOKUP(D606,'Tabelas auxiliares'!$A$3:$B$62,2,FALSE),"")</f>
        <v/>
      </c>
      <c r="G606" s="33" t="str">
        <f>IFERROR(VLOOKUP($B606,'Tabelas auxiliares'!$A$66:$C$103,2,FALSE),"")</f>
        <v/>
      </c>
      <c r="H606" s="33" t="str">
        <f>IFERROR(VLOOKUP($B606,'Tabelas auxiliares'!$A$66:$C$103,3,FALSE),"")</f>
        <v/>
      </c>
      <c r="Y606" s="33" t="str">
        <f t="shared" si="9"/>
        <v/>
      </c>
      <c r="Z606" s="33" t="str">
        <f>IF(T606="","",IF(AND(T606&lt;&gt;'Tabelas auxiliares'!$B$240,T606&lt;&gt;'Tabelas auxiliares'!$B$241),"FOLHA DE PESSOAL",IF(Y606='Tabelas auxiliares'!$A$241,"CUSTEIO",IF(Y606='Tabelas auxiliares'!$A$240,"INVESTIMENTO","ERRO - VERIFICAR"))))</f>
        <v/>
      </c>
      <c r="AA606" s="47"/>
      <c r="AB606" s="47"/>
    </row>
    <row r="607" spans="6:28" x14ac:dyDescent="0.25">
      <c r="F607" s="33" t="str">
        <f>IFERROR(VLOOKUP(D607,'Tabelas auxiliares'!$A$3:$B$62,2,FALSE),"")</f>
        <v/>
      </c>
      <c r="G607" s="33" t="str">
        <f>IFERROR(VLOOKUP($B607,'Tabelas auxiliares'!$A$66:$C$103,2,FALSE),"")</f>
        <v/>
      </c>
      <c r="H607" s="33" t="str">
        <f>IFERROR(VLOOKUP($B607,'Tabelas auxiliares'!$A$66:$C$103,3,FALSE),"")</f>
        <v/>
      </c>
      <c r="Y607" s="33" t="str">
        <f t="shared" si="9"/>
        <v/>
      </c>
      <c r="Z607" s="33" t="str">
        <f>IF(T607="","",IF(AND(T607&lt;&gt;'Tabelas auxiliares'!$B$240,T607&lt;&gt;'Tabelas auxiliares'!$B$241),"FOLHA DE PESSOAL",IF(Y607='Tabelas auxiliares'!$A$241,"CUSTEIO",IF(Y607='Tabelas auxiliares'!$A$240,"INVESTIMENTO","ERRO - VERIFICAR"))))</f>
        <v/>
      </c>
      <c r="AA607" s="47"/>
      <c r="AB607" s="47"/>
    </row>
    <row r="608" spans="6:28" x14ac:dyDescent="0.25">
      <c r="F608" s="33" t="str">
        <f>IFERROR(VLOOKUP(D608,'Tabelas auxiliares'!$A$3:$B$62,2,FALSE),"")</f>
        <v/>
      </c>
      <c r="G608" s="33" t="str">
        <f>IFERROR(VLOOKUP($B608,'Tabelas auxiliares'!$A$66:$C$103,2,FALSE),"")</f>
        <v/>
      </c>
      <c r="H608" s="33" t="str">
        <f>IFERROR(VLOOKUP($B608,'Tabelas auxiliares'!$A$66:$C$103,3,FALSE),"")</f>
        <v/>
      </c>
      <c r="Y608" s="33" t="str">
        <f t="shared" si="9"/>
        <v/>
      </c>
      <c r="Z608" s="33" t="str">
        <f>IF(T608="","",IF(AND(T608&lt;&gt;'Tabelas auxiliares'!$B$240,T608&lt;&gt;'Tabelas auxiliares'!$B$241),"FOLHA DE PESSOAL",IF(Y608='Tabelas auxiliares'!$A$241,"CUSTEIO",IF(Y608='Tabelas auxiliares'!$A$240,"INVESTIMENTO","ERRO - VERIFICAR"))))</f>
        <v/>
      </c>
      <c r="AA608" s="47"/>
      <c r="AB608" s="47"/>
    </row>
    <row r="609" spans="6:28" x14ac:dyDescent="0.25">
      <c r="F609" s="33" t="str">
        <f>IFERROR(VLOOKUP(D609,'Tabelas auxiliares'!$A$3:$B$62,2,FALSE),"")</f>
        <v/>
      </c>
      <c r="G609" s="33" t="str">
        <f>IFERROR(VLOOKUP($B609,'Tabelas auxiliares'!$A$66:$C$103,2,FALSE),"")</f>
        <v/>
      </c>
      <c r="H609" s="33" t="str">
        <f>IFERROR(VLOOKUP($B609,'Tabelas auxiliares'!$A$66:$C$103,3,FALSE),"")</f>
        <v/>
      </c>
      <c r="Y609" s="33" t="str">
        <f t="shared" si="9"/>
        <v/>
      </c>
      <c r="Z609" s="33" t="str">
        <f>IF(T609="","",IF(AND(T609&lt;&gt;'Tabelas auxiliares'!$B$240,T609&lt;&gt;'Tabelas auxiliares'!$B$241),"FOLHA DE PESSOAL",IF(Y609='Tabelas auxiliares'!$A$241,"CUSTEIO",IF(Y609='Tabelas auxiliares'!$A$240,"INVESTIMENTO","ERRO - VERIFICAR"))))</f>
        <v/>
      </c>
      <c r="AA609" s="47"/>
      <c r="AB609" s="47"/>
    </row>
    <row r="610" spans="6:28" x14ac:dyDescent="0.25">
      <c r="F610" s="33" t="str">
        <f>IFERROR(VLOOKUP(D610,'Tabelas auxiliares'!$A$3:$B$62,2,FALSE),"")</f>
        <v/>
      </c>
      <c r="G610" s="33" t="str">
        <f>IFERROR(VLOOKUP($B610,'Tabelas auxiliares'!$A$66:$C$103,2,FALSE),"")</f>
        <v/>
      </c>
      <c r="H610" s="33" t="str">
        <f>IFERROR(VLOOKUP($B610,'Tabelas auxiliares'!$A$66:$C$103,3,FALSE),"")</f>
        <v/>
      </c>
      <c r="Y610" s="33" t="str">
        <f t="shared" si="9"/>
        <v/>
      </c>
      <c r="Z610" s="33" t="str">
        <f>IF(T610="","",IF(AND(T610&lt;&gt;'Tabelas auxiliares'!$B$240,T610&lt;&gt;'Tabelas auxiliares'!$B$241),"FOLHA DE PESSOAL",IF(Y610='Tabelas auxiliares'!$A$241,"CUSTEIO",IF(Y610='Tabelas auxiliares'!$A$240,"INVESTIMENTO","ERRO - VERIFICAR"))))</f>
        <v/>
      </c>
      <c r="AA610" s="47"/>
      <c r="AB610" s="47"/>
    </row>
    <row r="611" spans="6:28" x14ac:dyDescent="0.25">
      <c r="F611" s="33" t="str">
        <f>IFERROR(VLOOKUP(D611,'Tabelas auxiliares'!$A$3:$B$62,2,FALSE),"")</f>
        <v/>
      </c>
      <c r="G611" s="33" t="str">
        <f>IFERROR(VLOOKUP($B611,'Tabelas auxiliares'!$A$66:$C$103,2,FALSE),"")</f>
        <v/>
      </c>
      <c r="H611" s="33" t="str">
        <f>IFERROR(VLOOKUP($B611,'Tabelas auxiliares'!$A$66:$C$103,3,FALSE),"")</f>
        <v/>
      </c>
      <c r="Y611" s="33" t="str">
        <f t="shared" si="9"/>
        <v/>
      </c>
      <c r="Z611" s="33" t="str">
        <f>IF(T611="","",IF(AND(T611&lt;&gt;'Tabelas auxiliares'!$B$240,T611&lt;&gt;'Tabelas auxiliares'!$B$241),"FOLHA DE PESSOAL",IF(Y611='Tabelas auxiliares'!$A$241,"CUSTEIO",IF(Y611='Tabelas auxiliares'!$A$240,"INVESTIMENTO","ERRO - VERIFICAR"))))</f>
        <v/>
      </c>
      <c r="AA611" s="47"/>
      <c r="AB611" s="47"/>
    </row>
    <row r="612" spans="6:28" x14ac:dyDescent="0.25">
      <c r="F612" s="33" t="str">
        <f>IFERROR(VLOOKUP(D612,'Tabelas auxiliares'!$A$3:$B$62,2,FALSE),"")</f>
        <v/>
      </c>
      <c r="G612" s="33" t="str">
        <f>IFERROR(VLOOKUP($B612,'Tabelas auxiliares'!$A$66:$C$103,2,FALSE),"")</f>
        <v/>
      </c>
      <c r="H612" s="33" t="str">
        <f>IFERROR(VLOOKUP($B612,'Tabelas auxiliares'!$A$66:$C$103,3,FALSE),"")</f>
        <v/>
      </c>
      <c r="Y612" s="33" t="str">
        <f t="shared" si="9"/>
        <v/>
      </c>
      <c r="Z612" s="33" t="str">
        <f>IF(T612="","",IF(AND(T612&lt;&gt;'Tabelas auxiliares'!$B$240,T612&lt;&gt;'Tabelas auxiliares'!$B$241),"FOLHA DE PESSOAL",IF(Y612='Tabelas auxiliares'!$A$241,"CUSTEIO",IF(Y612='Tabelas auxiliares'!$A$240,"INVESTIMENTO","ERRO - VERIFICAR"))))</f>
        <v/>
      </c>
      <c r="AA612" s="47"/>
      <c r="AB612" s="47"/>
    </row>
    <row r="613" spans="6:28" x14ac:dyDescent="0.25">
      <c r="F613" s="33" t="str">
        <f>IFERROR(VLOOKUP(D613,'Tabelas auxiliares'!$A$3:$B$62,2,FALSE),"")</f>
        <v/>
      </c>
      <c r="G613" s="33" t="str">
        <f>IFERROR(VLOOKUP($B613,'Tabelas auxiliares'!$A$66:$C$103,2,FALSE),"")</f>
        <v/>
      </c>
      <c r="H613" s="33" t="str">
        <f>IFERROR(VLOOKUP($B613,'Tabelas auxiliares'!$A$66:$C$103,3,FALSE),"")</f>
        <v/>
      </c>
      <c r="Y613" s="33" t="str">
        <f t="shared" si="9"/>
        <v/>
      </c>
      <c r="Z613" s="33" t="str">
        <f>IF(T613="","",IF(AND(T613&lt;&gt;'Tabelas auxiliares'!$B$240,T613&lt;&gt;'Tabelas auxiliares'!$B$241),"FOLHA DE PESSOAL",IF(Y613='Tabelas auxiliares'!$A$241,"CUSTEIO",IF(Y613='Tabelas auxiliares'!$A$240,"INVESTIMENTO","ERRO - VERIFICAR"))))</f>
        <v/>
      </c>
      <c r="AA613" s="47"/>
      <c r="AB613" s="47"/>
    </row>
    <row r="614" spans="6:28" x14ac:dyDescent="0.25">
      <c r="F614" s="33" t="str">
        <f>IFERROR(VLOOKUP(D614,'Tabelas auxiliares'!$A$3:$B$62,2,FALSE),"")</f>
        <v/>
      </c>
      <c r="G614" s="33" t="str">
        <f>IFERROR(VLOOKUP($B614,'Tabelas auxiliares'!$A$66:$C$103,2,FALSE),"")</f>
        <v/>
      </c>
      <c r="H614" s="33" t="str">
        <f>IFERROR(VLOOKUP($B614,'Tabelas auxiliares'!$A$66:$C$103,3,FALSE),"")</f>
        <v/>
      </c>
      <c r="Y614" s="33" t="str">
        <f t="shared" si="9"/>
        <v/>
      </c>
      <c r="Z614" s="33" t="str">
        <f>IF(T614="","",IF(AND(T614&lt;&gt;'Tabelas auxiliares'!$B$240,T614&lt;&gt;'Tabelas auxiliares'!$B$241),"FOLHA DE PESSOAL",IF(Y614='Tabelas auxiliares'!$A$241,"CUSTEIO",IF(Y614='Tabelas auxiliares'!$A$240,"INVESTIMENTO","ERRO - VERIFICAR"))))</f>
        <v/>
      </c>
      <c r="AA614" s="47"/>
      <c r="AB614" s="47"/>
    </row>
    <row r="615" spans="6:28" x14ac:dyDescent="0.25">
      <c r="F615" s="33" t="str">
        <f>IFERROR(VLOOKUP(D615,'Tabelas auxiliares'!$A$3:$B$62,2,FALSE),"")</f>
        <v/>
      </c>
      <c r="G615" s="33" t="str">
        <f>IFERROR(VLOOKUP($B615,'Tabelas auxiliares'!$A$66:$C$103,2,FALSE),"")</f>
        <v/>
      </c>
      <c r="H615" s="33" t="str">
        <f>IFERROR(VLOOKUP($B615,'Tabelas auxiliares'!$A$66:$C$103,3,FALSE),"")</f>
        <v/>
      </c>
      <c r="Y615" s="33" t="str">
        <f t="shared" si="9"/>
        <v/>
      </c>
      <c r="Z615" s="33" t="str">
        <f>IF(T615="","",IF(AND(T615&lt;&gt;'Tabelas auxiliares'!$B$240,T615&lt;&gt;'Tabelas auxiliares'!$B$241),"FOLHA DE PESSOAL",IF(Y615='Tabelas auxiliares'!$A$241,"CUSTEIO",IF(Y615='Tabelas auxiliares'!$A$240,"INVESTIMENTO","ERRO - VERIFICAR"))))</f>
        <v/>
      </c>
      <c r="AA615" s="47"/>
      <c r="AB615" s="47"/>
    </row>
    <row r="616" spans="6:28" x14ac:dyDescent="0.25">
      <c r="F616" s="33" t="str">
        <f>IFERROR(VLOOKUP(D616,'Tabelas auxiliares'!$A$3:$B$62,2,FALSE),"")</f>
        <v/>
      </c>
      <c r="G616" s="33" t="str">
        <f>IFERROR(VLOOKUP($B616,'Tabelas auxiliares'!$A$66:$C$103,2,FALSE),"")</f>
        <v/>
      </c>
      <c r="H616" s="33" t="str">
        <f>IFERROR(VLOOKUP($B616,'Tabelas auxiliares'!$A$66:$C$103,3,FALSE),"")</f>
        <v/>
      </c>
      <c r="Y616" s="33" t="str">
        <f t="shared" si="9"/>
        <v/>
      </c>
      <c r="Z616" s="33" t="str">
        <f>IF(T616="","",IF(AND(T616&lt;&gt;'Tabelas auxiliares'!$B$240,T616&lt;&gt;'Tabelas auxiliares'!$B$241),"FOLHA DE PESSOAL",IF(Y616='Tabelas auxiliares'!$A$241,"CUSTEIO",IF(Y616='Tabelas auxiliares'!$A$240,"INVESTIMENTO","ERRO - VERIFICAR"))))</f>
        <v/>
      </c>
      <c r="AA616" s="47"/>
      <c r="AB616" s="47"/>
    </row>
    <row r="617" spans="6:28" x14ac:dyDescent="0.25">
      <c r="F617" s="33" t="str">
        <f>IFERROR(VLOOKUP(D617,'Tabelas auxiliares'!$A$3:$B$62,2,FALSE),"")</f>
        <v/>
      </c>
      <c r="G617" s="33" t="str">
        <f>IFERROR(VLOOKUP($B617,'Tabelas auxiliares'!$A$66:$C$103,2,FALSE),"")</f>
        <v/>
      </c>
      <c r="H617" s="33" t="str">
        <f>IFERROR(VLOOKUP($B617,'Tabelas auxiliares'!$A$66:$C$103,3,FALSE),"")</f>
        <v/>
      </c>
      <c r="Y617" s="33" t="str">
        <f t="shared" si="9"/>
        <v/>
      </c>
      <c r="Z617" s="33" t="str">
        <f>IF(T617="","",IF(AND(T617&lt;&gt;'Tabelas auxiliares'!$B$240,T617&lt;&gt;'Tabelas auxiliares'!$B$241),"FOLHA DE PESSOAL",IF(Y617='Tabelas auxiliares'!$A$241,"CUSTEIO",IF(Y617='Tabelas auxiliares'!$A$240,"INVESTIMENTO","ERRO - VERIFICAR"))))</f>
        <v/>
      </c>
      <c r="AA617" s="47"/>
      <c r="AB617" s="47"/>
    </row>
    <row r="618" spans="6:28" x14ac:dyDescent="0.25">
      <c r="F618" s="33" t="str">
        <f>IFERROR(VLOOKUP(D618,'Tabelas auxiliares'!$A$3:$B$62,2,FALSE),"")</f>
        <v/>
      </c>
      <c r="G618" s="33" t="str">
        <f>IFERROR(VLOOKUP($B618,'Tabelas auxiliares'!$A$66:$C$103,2,FALSE),"")</f>
        <v/>
      </c>
      <c r="H618" s="33" t="str">
        <f>IFERROR(VLOOKUP($B618,'Tabelas auxiliares'!$A$66:$C$103,3,FALSE),"")</f>
        <v/>
      </c>
      <c r="Y618" s="33" t="str">
        <f t="shared" si="9"/>
        <v/>
      </c>
      <c r="Z618" s="33" t="str">
        <f>IF(T618="","",IF(AND(T618&lt;&gt;'Tabelas auxiliares'!$B$240,T618&lt;&gt;'Tabelas auxiliares'!$B$241),"FOLHA DE PESSOAL",IF(Y618='Tabelas auxiliares'!$A$241,"CUSTEIO",IF(Y618='Tabelas auxiliares'!$A$240,"INVESTIMENTO","ERRO - VERIFICAR"))))</f>
        <v/>
      </c>
      <c r="AA618" s="47"/>
      <c r="AB618" s="47"/>
    </row>
    <row r="619" spans="6:28" x14ac:dyDescent="0.25">
      <c r="F619" s="33" t="str">
        <f>IFERROR(VLOOKUP(D619,'Tabelas auxiliares'!$A$3:$B$62,2,FALSE),"")</f>
        <v/>
      </c>
      <c r="G619" s="33" t="str">
        <f>IFERROR(VLOOKUP($B619,'Tabelas auxiliares'!$A$66:$C$103,2,FALSE),"")</f>
        <v/>
      </c>
      <c r="H619" s="33" t="str">
        <f>IFERROR(VLOOKUP($B619,'Tabelas auxiliares'!$A$66:$C$103,3,FALSE),"")</f>
        <v/>
      </c>
      <c r="Y619" s="33" t="str">
        <f t="shared" si="9"/>
        <v/>
      </c>
      <c r="Z619" s="33" t="str">
        <f>IF(T619="","",IF(AND(T619&lt;&gt;'Tabelas auxiliares'!$B$240,T619&lt;&gt;'Tabelas auxiliares'!$B$241),"FOLHA DE PESSOAL",IF(Y619='Tabelas auxiliares'!$A$241,"CUSTEIO",IF(Y619='Tabelas auxiliares'!$A$240,"INVESTIMENTO","ERRO - VERIFICAR"))))</f>
        <v/>
      </c>
      <c r="AA619" s="47"/>
      <c r="AB619" s="47"/>
    </row>
    <row r="620" spans="6:28" x14ac:dyDescent="0.25">
      <c r="F620" s="33" t="str">
        <f>IFERROR(VLOOKUP(D620,'Tabelas auxiliares'!$A$3:$B$62,2,FALSE),"")</f>
        <v/>
      </c>
      <c r="G620" s="33" t="str">
        <f>IFERROR(VLOOKUP($B620,'Tabelas auxiliares'!$A$66:$C$103,2,FALSE),"")</f>
        <v/>
      </c>
      <c r="H620" s="33" t="str">
        <f>IFERROR(VLOOKUP($B620,'Tabelas auxiliares'!$A$66:$C$103,3,FALSE),"")</f>
        <v/>
      </c>
      <c r="Y620" s="33" t="str">
        <f t="shared" si="9"/>
        <v/>
      </c>
      <c r="Z620" s="33" t="str">
        <f>IF(T620="","",IF(AND(T620&lt;&gt;'Tabelas auxiliares'!$B$240,T620&lt;&gt;'Tabelas auxiliares'!$B$241),"FOLHA DE PESSOAL",IF(Y620='Tabelas auxiliares'!$A$241,"CUSTEIO",IF(Y620='Tabelas auxiliares'!$A$240,"INVESTIMENTO","ERRO - VERIFICAR"))))</f>
        <v/>
      </c>
      <c r="AA620" s="47"/>
      <c r="AB620" s="47"/>
    </row>
    <row r="621" spans="6:28" x14ac:dyDescent="0.25">
      <c r="F621" s="33" t="str">
        <f>IFERROR(VLOOKUP(D621,'Tabelas auxiliares'!$A$3:$B$62,2,FALSE),"")</f>
        <v/>
      </c>
      <c r="G621" s="33" t="str">
        <f>IFERROR(VLOOKUP($B621,'Tabelas auxiliares'!$A$66:$C$103,2,FALSE),"")</f>
        <v/>
      </c>
      <c r="H621" s="33" t="str">
        <f>IFERROR(VLOOKUP($B621,'Tabelas auxiliares'!$A$66:$C$103,3,FALSE),"")</f>
        <v/>
      </c>
      <c r="Y621" s="33" t="str">
        <f t="shared" si="9"/>
        <v/>
      </c>
      <c r="Z621" s="33" t="str">
        <f>IF(T621="","",IF(AND(T621&lt;&gt;'Tabelas auxiliares'!$B$240,T621&lt;&gt;'Tabelas auxiliares'!$B$241),"FOLHA DE PESSOAL",IF(Y621='Tabelas auxiliares'!$A$241,"CUSTEIO",IF(Y621='Tabelas auxiliares'!$A$240,"INVESTIMENTO","ERRO - VERIFICAR"))))</f>
        <v/>
      </c>
      <c r="AA621" s="47"/>
      <c r="AB621" s="47"/>
    </row>
    <row r="622" spans="6:28" x14ac:dyDescent="0.25">
      <c r="F622" s="33" t="str">
        <f>IFERROR(VLOOKUP(D622,'Tabelas auxiliares'!$A$3:$B$62,2,FALSE),"")</f>
        <v/>
      </c>
      <c r="G622" s="33" t="str">
        <f>IFERROR(VLOOKUP($B622,'Tabelas auxiliares'!$A$66:$C$103,2,FALSE),"")</f>
        <v/>
      </c>
      <c r="H622" s="33" t="str">
        <f>IFERROR(VLOOKUP($B622,'Tabelas auxiliares'!$A$66:$C$103,3,FALSE),"")</f>
        <v/>
      </c>
      <c r="Y622" s="33" t="str">
        <f t="shared" si="9"/>
        <v/>
      </c>
      <c r="Z622" s="33" t="str">
        <f>IF(T622="","",IF(AND(T622&lt;&gt;'Tabelas auxiliares'!$B$240,T622&lt;&gt;'Tabelas auxiliares'!$B$241),"FOLHA DE PESSOAL",IF(Y622='Tabelas auxiliares'!$A$241,"CUSTEIO",IF(Y622='Tabelas auxiliares'!$A$240,"INVESTIMENTO","ERRO - VERIFICAR"))))</f>
        <v/>
      </c>
      <c r="AA622" s="47"/>
      <c r="AB622" s="47"/>
    </row>
    <row r="623" spans="6:28" x14ac:dyDescent="0.25">
      <c r="F623" s="33" t="str">
        <f>IFERROR(VLOOKUP(D623,'Tabelas auxiliares'!$A$3:$B$62,2,FALSE),"")</f>
        <v/>
      </c>
      <c r="G623" s="33" t="str">
        <f>IFERROR(VLOOKUP($B623,'Tabelas auxiliares'!$A$66:$C$103,2,FALSE),"")</f>
        <v/>
      </c>
      <c r="H623" s="33" t="str">
        <f>IFERROR(VLOOKUP($B623,'Tabelas auxiliares'!$A$66:$C$103,3,FALSE),"")</f>
        <v/>
      </c>
      <c r="Y623" s="33" t="str">
        <f t="shared" si="9"/>
        <v/>
      </c>
      <c r="Z623" s="33" t="str">
        <f>IF(T623="","",IF(AND(T623&lt;&gt;'Tabelas auxiliares'!$B$240,T623&lt;&gt;'Tabelas auxiliares'!$B$241),"FOLHA DE PESSOAL",IF(Y623='Tabelas auxiliares'!$A$241,"CUSTEIO",IF(Y623='Tabelas auxiliares'!$A$240,"INVESTIMENTO","ERRO - VERIFICAR"))))</f>
        <v/>
      </c>
      <c r="AA623" s="47"/>
      <c r="AB623" s="47"/>
    </row>
    <row r="624" spans="6:28" x14ac:dyDescent="0.25">
      <c r="F624" s="33" t="str">
        <f>IFERROR(VLOOKUP(D624,'Tabelas auxiliares'!$A$3:$B$62,2,FALSE),"")</f>
        <v/>
      </c>
      <c r="G624" s="33" t="str">
        <f>IFERROR(VLOOKUP($B624,'Tabelas auxiliares'!$A$66:$C$103,2,FALSE),"")</f>
        <v/>
      </c>
      <c r="H624" s="33" t="str">
        <f>IFERROR(VLOOKUP($B624,'Tabelas auxiliares'!$A$66:$C$103,3,FALSE),"")</f>
        <v/>
      </c>
      <c r="Y624" s="33" t="str">
        <f t="shared" si="9"/>
        <v/>
      </c>
      <c r="Z624" s="33" t="str">
        <f>IF(T624="","",IF(AND(T624&lt;&gt;'Tabelas auxiliares'!$B$240,T624&lt;&gt;'Tabelas auxiliares'!$B$241),"FOLHA DE PESSOAL",IF(Y624='Tabelas auxiliares'!$A$241,"CUSTEIO",IF(Y624='Tabelas auxiliares'!$A$240,"INVESTIMENTO","ERRO - VERIFICAR"))))</f>
        <v/>
      </c>
      <c r="AA624" s="47"/>
      <c r="AB624" s="47"/>
    </row>
    <row r="625" spans="6:28" x14ac:dyDescent="0.25">
      <c r="F625" s="33" t="str">
        <f>IFERROR(VLOOKUP(D625,'Tabelas auxiliares'!$A$3:$B$62,2,FALSE),"")</f>
        <v/>
      </c>
      <c r="G625" s="33" t="str">
        <f>IFERROR(VLOOKUP($B625,'Tabelas auxiliares'!$A$66:$C$103,2,FALSE),"")</f>
        <v/>
      </c>
      <c r="H625" s="33" t="str">
        <f>IFERROR(VLOOKUP($B625,'Tabelas auxiliares'!$A$66:$C$103,3,FALSE),"")</f>
        <v/>
      </c>
      <c r="Y625" s="33" t="str">
        <f t="shared" si="9"/>
        <v/>
      </c>
      <c r="Z625" s="33" t="str">
        <f>IF(T625="","",IF(AND(T625&lt;&gt;'Tabelas auxiliares'!$B$240,T625&lt;&gt;'Tabelas auxiliares'!$B$241),"FOLHA DE PESSOAL",IF(Y625='Tabelas auxiliares'!$A$241,"CUSTEIO",IF(Y625='Tabelas auxiliares'!$A$240,"INVESTIMENTO","ERRO - VERIFICAR"))))</f>
        <v/>
      </c>
      <c r="AA625" s="47"/>
      <c r="AB625" s="47"/>
    </row>
    <row r="626" spans="6:28" x14ac:dyDescent="0.25">
      <c r="F626" s="33" t="str">
        <f>IFERROR(VLOOKUP(D626,'Tabelas auxiliares'!$A$3:$B$62,2,FALSE),"")</f>
        <v/>
      </c>
      <c r="G626" s="33" t="str">
        <f>IFERROR(VLOOKUP($B626,'Tabelas auxiliares'!$A$66:$C$103,2,FALSE),"")</f>
        <v/>
      </c>
      <c r="H626" s="33" t="str">
        <f>IFERROR(VLOOKUP($B626,'Tabelas auxiliares'!$A$66:$C$103,3,FALSE),"")</f>
        <v/>
      </c>
      <c r="Y626" s="33" t="str">
        <f t="shared" si="9"/>
        <v/>
      </c>
      <c r="Z626" s="33" t="str">
        <f>IF(T626="","",IF(AND(T626&lt;&gt;'Tabelas auxiliares'!$B$240,T626&lt;&gt;'Tabelas auxiliares'!$B$241),"FOLHA DE PESSOAL",IF(Y626='Tabelas auxiliares'!$A$241,"CUSTEIO",IF(Y626='Tabelas auxiliares'!$A$240,"INVESTIMENTO","ERRO - VERIFICAR"))))</f>
        <v/>
      </c>
      <c r="AA626" s="47"/>
      <c r="AB626" s="47"/>
    </row>
    <row r="627" spans="6:28" x14ac:dyDescent="0.25">
      <c r="F627" s="33" t="str">
        <f>IFERROR(VLOOKUP(D627,'Tabelas auxiliares'!$A$3:$B$62,2,FALSE),"")</f>
        <v/>
      </c>
      <c r="G627" s="33" t="str">
        <f>IFERROR(VLOOKUP($B627,'Tabelas auxiliares'!$A$66:$C$103,2,FALSE),"")</f>
        <v/>
      </c>
      <c r="H627" s="33" t="str">
        <f>IFERROR(VLOOKUP($B627,'Tabelas auxiliares'!$A$66:$C$103,3,FALSE),"")</f>
        <v/>
      </c>
      <c r="Y627" s="33" t="str">
        <f t="shared" si="9"/>
        <v/>
      </c>
      <c r="Z627" s="33" t="str">
        <f>IF(T627="","",IF(AND(T627&lt;&gt;'Tabelas auxiliares'!$B$240,T627&lt;&gt;'Tabelas auxiliares'!$B$241),"FOLHA DE PESSOAL",IF(Y627='Tabelas auxiliares'!$A$241,"CUSTEIO",IF(Y627='Tabelas auxiliares'!$A$240,"INVESTIMENTO","ERRO - VERIFICAR"))))</f>
        <v/>
      </c>
      <c r="AA627" s="47"/>
      <c r="AB627" s="47"/>
    </row>
    <row r="628" spans="6:28" x14ac:dyDescent="0.25">
      <c r="F628" s="33" t="str">
        <f>IFERROR(VLOOKUP(D628,'Tabelas auxiliares'!$A$3:$B$62,2,FALSE),"")</f>
        <v/>
      </c>
      <c r="G628" s="33" t="str">
        <f>IFERROR(VLOOKUP($B628,'Tabelas auxiliares'!$A$66:$C$103,2,FALSE),"")</f>
        <v/>
      </c>
      <c r="H628" s="33" t="str">
        <f>IFERROR(VLOOKUP($B628,'Tabelas auxiliares'!$A$66:$C$103,3,FALSE),"")</f>
        <v/>
      </c>
      <c r="Y628" s="33" t="str">
        <f t="shared" si="9"/>
        <v/>
      </c>
      <c r="Z628" s="33" t="str">
        <f>IF(T628="","",IF(AND(T628&lt;&gt;'Tabelas auxiliares'!$B$240,T628&lt;&gt;'Tabelas auxiliares'!$B$241),"FOLHA DE PESSOAL",IF(Y628='Tabelas auxiliares'!$A$241,"CUSTEIO",IF(Y628='Tabelas auxiliares'!$A$240,"INVESTIMENTO","ERRO - VERIFICAR"))))</f>
        <v/>
      </c>
      <c r="AA628" s="47"/>
      <c r="AB628" s="47"/>
    </row>
    <row r="629" spans="6:28" x14ac:dyDescent="0.25">
      <c r="F629" s="33" t="str">
        <f>IFERROR(VLOOKUP(D629,'Tabelas auxiliares'!$A$3:$B$62,2,FALSE),"")</f>
        <v/>
      </c>
      <c r="G629" s="33" t="str">
        <f>IFERROR(VLOOKUP($B629,'Tabelas auxiliares'!$A$66:$C$103,2,FALSE),"")</f>
        <v/>
      </c>
      <c r="H629" s="33" t="str">
        <f>IFERROR(VLOOKUP($B629,'Tabelas auxiliares'!$A$66:$C$103,3,FALSE),"")</f>
        <v/>
      </c>
      <c r="Y629" s="33" t="str">
        <f t="shared" si="9"/>
        <v/>
      </c>
      <c r="Z629" s="33" t="str">
        <f>IF(T629="","",IF(AND(T629&lt;&gt;'Tabelas auxiliares'!$B$240,T629&lt;&gt;'Tabelas auxiliares'!$B$241),"FOLHA DE PESSOAL",IF(Y629='Tabelas auxiliares'!$A$241,"CUSTEIO",IF(Y629='Tabelas auxiliares'!$A$240,"INVESTIMENTO","ERRO - VERIFICAR"))))</f>
        <v/>
      </c>
      <c r="AA629" s="47"/>
      <c r="AB629" s="47"/>
    </row>
    <row r="630" spans="6:28" x14ac:dyDescent="0.25">
      <c r="F630" s="33" t="str">
        <f>IFERROR(VLOOKUP(D630,'Tabelas auxiliares'!$A$3:$B$62,2,FALSE),"")</f>
        <v/>
      </c>
      <c r="G630" s="33" t="str">
        <f>IFERROR(VLOOKUP($B630,'Tabelas auxiliares'!$A$66:$C$103,2,FALSE),"")</f>
        <v/>
      </c>
      <c r="H630" s="33" t="str">
        <f>IFERROR(VLOOKUP($B630,'Tabelas auxiliares'!$A$66:$C$103,3,FALSE),"")</f>
        <v/>
      </c>
      <c r="Y630" s="33" t="str">
        <f t="shared" si="9"/>
        <v/>
      </c>
      <c r="Z630" s="33" t="str">
        <f>IF(T630="","",IF(AND(T630&lt;&gt;'Tabelas auxiliares'!$B$240,T630&lt;&gt;'Tabelas auxiliares'!$B$241),"FOLHA DE PESSOAL",IF(Y630='Tabelas auxiliares'!$A$241,"CUSTEIO",IF(Y630='Tabelas auxiliares'!$A$240,"INVESTIMENTO","ERRO - VERIFICAR"))))</f>
        <v/>
      </c>
      <c r="AA630" s="47"/>
      <c r="AB630" s="47"/>
    </row>
    <row r="631" spans="6:28" x14ac:dyDescent="0.25">
      <c r="F631" s="33" t="str">
        <f>IFERROR(VLOOKUP(D631,'Tabelas auxiliares'!$A$3:$B$62,2,FALSE),"")</f>
        <v/>
      </c>
      <c r="G631" s="33" t="str">
        <f>IFERROR(VLOOKUP($B631,'Tabelas auxiliares'!$A$66:$C$103,2,FALSE),"")</f>
        <v/>
      </c>
      <c r="H631" s="33" t="str">
        <f>IFERROR(VLOOKUP($B631,'Tabelas auxiliares'!$A$66:$C$103,3,FALSE),"")</f>
        <v/>
      </c>
      <c r="Y631" s="33" t="str">
        <f t="shared" si="9"/>
        <v/>
      </c>
      <c r="Z631" s="33" t="str">
        <f>IF(T631="","",IF(AND(T631&lt;&gt;'Tabelas auxiliares'!$B$240,T631&lt;&gt;'Tabelas auxiliares'!$B$241),"FOLHA DE PESSOAL",IF(Y631='Tabelas auxiliares'!$A$241,"CUSTEIO",IF(Y631='Tabelas auxiliares'!$A$240,"INVESTIMENTO","ERRO - VERIFICAR"))))</f>
        <v/>
      </c>
      <c r="AA631" s="47"/>
      <c r="AB631" s="47"/>
    </row>
    <row r="632" spans="6:28" x14ac:dyDescent="0.25">
      <c r="F632" s="33" t="str">
        <f>IFERROR(VLOOKUP(D632,'Tabelas auxiliares'!$A$3:$B$62,2,FALSE),"")</f>
        <v/>
      </c>
      <c r="G632" s="33" t="str">
        <f>IFERROR(VLOOKUP($B632,'Tabelas auxiliares'!$A$66:$C$103,2,FALSE),"")</f>
        <v/>
      </c>
      <c r="H632" s="33" t="str">
        <f>IFERROR(VLOOKUP($B632,'Tabelas auxiliares'!$A$66:$C$103,3,FALSE),"")</f>
        <v/>
      </c>
      <c r="Y632" s="33" t="str">
        <f t="shared" si="9"/>
        <v/>
      </c>
      <c r="Z632" s="33" t="str">
        <f>IF(T632="","",IF(AND(T632&lt;&gt;'Tabelas auxiliares'!$B$240,T632&lt;&gt;'Tabelas auxiliares'!$B$241),"FOLHA DE PESSOAL",IF(Y632='Tabelas auxiliares'!$A$241,"CUSTEIO",IF(Y632='Tabelas auxiliares'!$A$240,"INVESTIMENTO","ERRO - VERIFICAR"))))</f>
        <v/>
      </c>
      <c r="AA632" s="47"/>
      <c r="AB632" s="47"/>
    </row>
    <row r="633" spans="6:28" x14ac:dyDescent="0.25">
      <c r="F633" s="33" t="str">
        <f>IFERROR(VLOOKUP(D633,'Tabelas auxiliares'!$A$3:$B$62,2,FALSE),"")</f>
        <v/>
      </c>
      <c r="G633" s="33" t="str">
        <f>IFERROR(VLOOKUP($B633,'Tabelas auxiliares'!$A$66:$C$103,2,FALSE),"")</f>
        <v/>
      </c>
      <c r="H633" s="33" t="str">
        <f>IFERROR(VLOOKUP($B633,'Tabelas auxiliares'!$A$66:$C$103,3,FALSE),"")</f>
        <v/>
      </c>
      <c r="Y633" s="33" t="str">
        <f t="shared" si="9"/>
        <v/>
      </c>
      <c r="Z633" s="33" t="str">
        <f>IF(T633="","",IF(AND(T633&lt;&gt;'Tabelas auxiliares'!$B$240,T633&lt;&gt;'Tabelas auxiliares'!$B$241),"FOLHA DE PESSOAL",IF(Y633='Tabelas auxiliares'!$A$241,"CUSTEIO",IF(Y633='Tabelas auxiliares'!$A$240,"INVESTIMENTO","ERRO - VERIFICAR"))))</f>
        <v/>
      </c>
      <c r="AA633" s="47"/>
      <c r="AB633" s="47"/>
    </row>
    <row r="634" spans="6:28" x14ac:dyDescent="0.25">
      <c r="F634" s="33" t="str">
        <f>IFERROR(VLOOKUP(D634,'Tabelas auxiliares'!$A$3:$B$62,2,FALSE),"")</f>
        <v/>
      </c>
      <c r="G634" s="33" t="str">
        <f>IFERROR(VLOOKUP($B634,'Tabelas auxiliares'!$A$66:$C$103,2,FALSE),"")</f>
        <v/>
      </c>
      <c r="H634" s="33" t="str">
        <f>IFERROR(VLOOKUP($B634,'Tabelas auxiliares'!$A$66:$C$103,3,FALSE),"")</f>
        <v/>
      </c>
      <c r="Y634" s="33" t="str">
        <f t="shared" si="9"/>
        <v/>
      </c>
      <c r="Z634" s="33" t="str">
        <f>IF(T634="","",IF(AND(T634&lt;&gt;'Tabelas auxiliares'!$B$240,T634&lt;&gt;'Tabelas auxiliares'!$B$241),"FOLHA DE PESSOAL",IF(Y634='Tabelas auxiliares'!$A$241,"CUSTEIO",IF(Y634='Tabelas auxiliares'!$A$240,"INVESTIMENTO","ERRO - VERIFICAR"))))</f>
        <v/>
      </c>
      <c r="AA634" s="47"/>
      <c r="AB634" s="47"/>
    </row>
    <row r="635" spans="6:28" x14ac:dyDescent="0.25">
      <c r="F635" s="33" t="str">
        <f>IFERROR(VLOOKUP(D635,'Tabelas auxiliares'!$A$3:$B$62,2,FALSE),"")</f>
        <v/>
      </c>
      <c r="G635" s="33" t="str">
        <f>IFERROR(VLOOKUP($B635,'Tabelas auxiliares'!$A$66:$C$103,2,FALSE),"")</f>
        <v/>
      </c>
      <c r="H635" s="33" t="str">
        <f>IFERROR(VLOOKUP($B635,'Tabelas auxiliares'!$A$66:$C$103,3,FALSE),"")</f>
        <v/>
      </c>
      <c r="Y635" s="33" t="str">
        <f t="shared" si="9"/>
        <v/>
      </c>
      <c r="Z635" s="33" t="str">
        <f>IF(T635="","",IF(AND(T635&lt;&gt;'Tabelas auxiliares'!$B$240,T635&lt;&gt;'Tabelas auxiliares'!$B$241),"FOLHA DE PESSOAL",IF(Y635='Tabelas auxiliares'!$A$241,"CUSTEIO",IF(Y635='Tabelas auxiliares'!$A$240,"INVESTIMENTO","ERRO - VERIFICAR"))))</f>
        <v/>
      </c>
      <c r="AA635" s="47"/>
      <c r="AB635" s="47"/>
    </row>
    <row r="636" spans="6:28" x14ac:dyDescent="0.25">
      <c r="F636" s="33" t="str">
        <f>IFERROR(VLOOKUP(D636,'Tabelas auxiliares'!$A$3:$B$62,2,FALSE),"")</f>
        <v/>
      </c>
      <c r="G636" s="33" t="str">
        <f>IFERROR(VLOOKUP($B636,'Tabelas auxiliares'!$A$66:$C$103,2,FALSE),"")</f>
        <v/>
      </c>
      <c r="H636" s="33" t="str">
        <f>IFERROR(VLOOKUP($B636,'Tabelas auxiliares'!$A$66:$C$103,3,FALSE),"")</f>
        <v/>
      </c>
      <c r="Y636" s="33" t="str">
        <f t="shared" si="9"/>
        <v/>
      </c>
      <c r="Z636" s="33" t="str">
        <f>IF(T636="","",IF(AND(T636&lt;&gt;'Tabelas auxiliares'!$B$240,T636&lt;&gt;'Tabelas auxiliares'!$B$241),"FOLHA DE PESSOAL",IF(Y636='Tabelas auxiliares'!$A$241,"CUSTEIO",IF(Y636='Tabelas auxiliares'!$A$240,"INVESTIMENTO","ERRO - VERIFICAR"))))</f>
        <v/>
      </c>
      <c r="AA636" s="47"/>
      <c r="AB636" s="47"/>
    </row>
    <row r="637" spans="6:28" x14ac:dyDescent="0.25">
      <c r="F637" s="33" t="str">
        <f>IFERROR(VLOOKUP(D637,'Tabelas auxiliares'!$A$3:$B$62,2,FALSE),"")</f>
        <v/>
      </c>
      <c r="G637" s="33" t="str">
        <f>IFERROR(VLOOKUP($B637,'Tabelas auxiliares'!$A$66:$C$103,2,FALSE),"")</f>
        <v/>
      </c>
      <c r="H637" s="33" t="str">
        <f>IFERROR(VLOOKUP($B637,'Tabelas auxiliares'!$A$66:$C$103,3,FALSE),"")</f>
        <v/>
      </c>
      <c r="Y637" s="33" t="str">
        <f t="shared" si="9"/>
        <v/>
      </c>
      <c r="Z637" s="33" t="str">
        <f>IF(T637="","",IF(AND(T637&lt;&gt;'Tabelas auxiliares'!$B$240,T637&lt;&gt;'Tabelas auxiliares'!$B$241),"FOLHA DE PESSOAL",IF(Y637='Tabelas auxiliares'!$A$241,"CUSTEIO",IF(Y637='Tabelas auxiliares'!$A$240,"INVESTIMENTO","ERRO - VERIFICAR"))))</f>
        <v/>
      </c>
      <c r="AA637" s="47"/>
      <c r="AB637" s="47"/>
    </row>
    <row r="638" spans="6:28" x14ac:dyDescent="0.25">
      <c r="F638" s="33" t="str">
        <f>IFERROR(VLOOKUP(D638,'Tabelas auxiliares'!$A$3:$B$62,2,FALSE),"")</f>
        <v/>
      </c>
      <c r="G638" s="33" t="str">
        <f>IFERROR(VLOOKUP($B638,'Tabelas auxiliares'!$A$66:$C$103,2,FALSE),"")</f>
        <v/>
      </c>
      <c r="H638" s="33" t="str">
        <f>IFERROR(VLOOKUP($B638,'Tabelas auxiliares'!$A$66:$C$103,3,FALSE),"")</f>
        <v/>
      </c>
      <c r="Y638" s="33" t="str">
        <f t="shared" si="9"/>
        <v/>
      </c>
      <c r="Z638" s="33" t="str">
        <f>IF(T638="","",IF(AND(T638&lt;&gt;'Tabelas auxiliares'!$B$240,T638&lt;&gt;'Tabelas auxiliares'!$B$241),"FOLHA DE PESSOAL",IF(Y638='Tabelas auxiliares'!$A$241,"CUSTEIO",IF(Y638='Tabelas auxiliares'!$A$240,"INVESTIMENTO","ERRO - VERIFICAR"))))</f>
        <v/>
      </c>
      <c r="AA638" s="47"/>
      <c r="AB638" s="47"/>
    </row>
    <row r="639" spans="6:28" x14ac:dyDescent="0.25">
      <c r="F639" s="33" t="str">
        <f>IFERROR(VLOOKUP(D639,'Tabelas auxiliares'!$A$3:$B$62,2,FALSE),"")</f>
        <v/>
      </c>
      <c r="G639" s="33" t="str">
        <f>IFERROR(VLOOKUP($B639,'Tabelas auxiliares'!$A$66:$C$103,2,FALSE),"")</f>
        <v/>
      </c>
      <c r="H639" s="33" t="str">
        <f>IFERROR(VLOOKUP($B639,'Tabelas auxiliares'!$A$66:$C$103,3,FALSE),"")</f>
        <v/>
      </c>
      <c r="Y639" s="33" t="str">
        <f t="shared" si="9"/>
        <v/>
      </c>
      <c r="Z639" s="33" t="str">
        <f>IF(T639="","",IF(AND(T639&lt;&gt;'Tabelas auxiliares'!$B$240,T639&lt;&gt;'Tabelas auxiliares'!$B$241),"FOLHA DE PESSOAL",IF(Y639='Tabelas auxiliares'!$A$241,"CUSTEIO",IF(Y639='Tabelas auxiliares'!$A$240,"INVESTIMENTO","ERRO - VERIFICAR"))))</f>
        <v/>
      </c>
      <c r="AA639" s="47"/>
      <c r="AB639" s="47"/>
    </row>
    <row r="640" spans="6:28" x14ac:dyDescent="0.25">
      <c r="F640" s="33" t="str">
        <f>IFERROR(VLOOKUP(D640,'Tabelas auxiliares'!$A$3:$B$62,2,FALSE),"")</f>
        <v/>
      </c>
      <c r="G640" s="33" t="str">
        <f>IFERROR(VLOOKUP($B640,'Tabelas auxiliares'!$A$66:$C$103,2,FALSE),"")</f>
        <v/>
      </c>
      <c r="H640" s="33" t="str">
        <f>IFERROR(VLOOKUP($B640,'Tabelas auxiliares'!$A$66:$C$103,3,FALSE),"")</f>
        <v/>
      </c>
      <c r="Y640" s="33" t="str">
        <f t="shared" si="9"/>
        <v/>
      </c>
      <c r="Z640" s="33" t="str">
        <f>IF(T640="","",IF(AND(T640&lt;&gt;'Tabelas auxiliares'!$B$240,T640&lt;&gt;'Tabelas auxiliares'!$B$241),"FOLHA DE PESSOAL",IF(Y640='Tabelas auxiliares'!$A$241,"CUSTEIO",IF(Y640='Tabelas auxiliares'!$A$240,"INVESTIMENTO","ERRO - VERIFICAR"))))</f>
        <v/>
      </c>
      <c r="AA640" s="47"/>
      <c r="AB640" s="47"/>
    </row>
    <row r="641" spans="6:28" x14ac:dyDescent="0.25">
      <c r="F641" s="33" t="str">
        <f>IFERROR(VLOOKUP(D641,'Tabelas auxiliares'!$A$3:$B$62,2,FALSE),"")</f>
        <v/>
      </c>
      <c r="G641" s="33" t="str">
        <f>IFERROR(VLOOKUP($B641,'Tabelas auxiliares'!$A$66:$C$103,2,FALSE),"")</f>
        <v/>
      </c>
      <c r="H641" s="33" t="str">
        <f>IFERROR(VLOOKUP($B641,'Tabelas auxiliares'!$A$66:$C$103,3,FALSE),"")</f>
        <v/>
      </c>
      <c r="Y641" s="33" t="str">
        <f t="shared" si="9"/>
        <v/>
      </c>
      <c r="Z641" s="33" t="str">
        <f>IF(T641="","",IF(AND(T641&lt;&gt;'Tabelas auxiliares'!$B$240,T641&lt;&gt;'Tabelas auxiliares'!$B$241),"FOLHA DE PESSOAL",IF(Y641='Tabelas auxiliares'!$A$241,"CUSTEIO",IF(Y641='Tabelas auxiliares'!$A$240,"INVESTIMENTO","ERRO - VERIFICAR"))))</f>
        <v/>
      </c>
      <c r="AA641" s="47"/>
      <c r="AB641" s="47"/>
    </row>
    <row r="642" spans="6:28" x14ac:dyDescent="0.25">
      <c r="F642" s="33" t="str">
        <f>IFERROR(VLOOKUP(D642,'Tabelas auxiliares'!$A$3:$B$62,2,FALSE),"")</f>
        <v/>
      </c>
      <c r="G642" s="33" t="str">
        <f>IFERROR(VLOOKUP($B642,'Tabelas auxiliares'!$A$66:$C$103,2,FALSE),"")</f>
        <v/>
      </c>
      <c r="H642" s="33" t="str">
        <f>IFERROR(VLOOKUP($B642,'Tabelas auxiliares'!$A$66:$C$103,3,FALSE),"")</f>
        <v/>
      </c>
      <c r="Y642" s="33" t="str">
        <f t="shared" si="9"/>
        <v/>
      </c>
      <c r="Z642" s="33" t="str">
        <f>IF(T642="","",IF(AND(T642&lt;&gt;'Tabelas auxiliares'!$B$240,T642&lt;&gt;'Tabelas auxiliares'!$B$241),"FOLHA DE PESSOAL",IF(Y642='Tabelas auxiliares'!$A$241,"CUSTEIO",IF(Y642='Tabelas auxiliares'!$A$240,"INVESTIMENTO","ERRO - VERIFICAR"))))</f>
        <v/>
      </c>
      <c r="AA642" s="47"/>
      <c r="AB642" s="47"/>
    </row>
    <row r="643" spans="6:28" x14ac:dyDescent="0.25">
      <c r="F643" s="33" t="str">
        <f>IFERROR(VLOOKUP(D643,'Tabelas auxiliares'!$A$3:$B$62,2,FALSE),"")</f>
        <v/>
      </c>
      <c r="G643" s="33" t="str">
        <f>IFERROR(VLOOKUP($B643,'Tabelas auxiliares'!$A$66:$C$103,2,FALSE),"")</f>
        <v/>
      </c>
      <c r="H643" s="33" t="str">
        <f>IFERROR(VLOOKUP($B643,'Tabelas auxiliares'!$A$66:$C$103,3,FALSE),"")</f>
        <v/>
      </c>
      <c r="Y643" s="33" t="str">
        <f t="shared" si="9"/>
        <v/>
      </c>
      <c r="Z643" s="33" t="str">
        <f>IF(T643="","",IF(AND(T643&lt;&gt;'Tabelas auxiliares'!$B$240,T643&lt;&gt;'Tabelas auxiliares'!$B$241),"FOLHA DE PESSOAL",IF(Y643='Tabelas auxiliares'!$A$241,"CUSTEIO",IF(Y643='Tabelas auxiliares'!$A$240,"INVESTIMENTO","ERRO - VERIFICAR"))))</f>
        <v/>
      </c>
      <c r="AA643" s="47"/>
      <c r="AB643" s="47"/>
    </row>
    <row r="644" spans="6:28" x14ac:dyDescent="0.25">
      <c r="F644" s="33" t="str">
        <f>IFERROR(VLOOKUP(D644,'Tabelas auxiliares'!$A$3:$B$62,2,FALSE),"")</f>
        <v/>
      </c>
      <c r="G644" s="33" t="str">
        <f>IFERROR(VLOOKUP($B644,'Tabelas auxiliares'!$A$66:$C$103,2,FALSE),"")</f>
        <v/>
      </c>
      <c r="H644" s="33" t="str">
        <f>IFERROR(VLOOKUP($B644,'Tabelas auxiliares'!$A$66:$C$103,3,FALSE),"")</f>
        <v/>
      </c>
      <c r="Y644" s="33" t="str">
        <f t="shared" ref="Y644:Y707" si="10">LEFT(V644,1)</f>
        <v/>
      </c>
      <c r="Z644" s="33" t="str">
        <f>IF(T644="","",IF(AND(T644&lt;&gt;'Tabelas auxiliares'!$B$240,T644&lt;&gt;'Tabelas auxiliares'!$B$241),"FOLHA DE PESSOAL",IF(Y644='Tabelas auxiliares'!$A$241,"CUSTEIO",IF(Y644='Tabelas auxiliares'!$A$240,"INVESTIMENTO","ERRO - VERIFICAR"))))</f>
        <v/>
      </c>
      <c r="AA644" s="47"/>
      <c r="AB644" s="47"/>
    </row>
    <row r="645" spans="6:28" x14ac:dyDescent="0.25">
      <c r="F645" s="33" t="str">
        <f>IFERROR(VLOOKUP(D645,'Tabelas auxiliares'!$A$3:$B$62,2,FALSE),"")</f>
        <v/>
      </c>
      <c r="G645" s="33" t="str">
        <f>IFERROR(VLOOKUP($B645,'Tabelas auxiliares'!$A$66:$C$103,2,FALSE),"")</f>
        <v/>
      </c>
      <c r="H645" s="33" t="str">
        <f>IFERROR(VLOOKUP($B645,'Tabelas auxiliares'!$A$66:$C$103,3,FALSE),"")</f>
        <v/>
      </c>
      <c r="Y645" s="33" t="str">
        <f t="shared" si="10"/>
        <v/>
      </c>
      <c r="Z645" s="33" t="str">
        <f>IF(T645="","",IF(AND(T645&lt;&gt;'Tabelas auxiliares'!$B$240,T645&lt;&gt;'Tabelas auxiliares'!$B$241),"FOLHA DE PESSOAL",IF(Y645='Tabelas auxiliares'!$A$241,"CUSTEIO",IF(Y645='Tabelas auxiliares'!$A$240,"INVESTIMENTO","ERRO - VERIFICAR"))))</f>
        <v/>
      </c>
      <c r="AA645" s="47"/>
      <c r="AB645" s="47"/>
    </row>
    <row r="646" spans="6:28" x14ac:dyDescent="0.25">
      <c r="F646" s="33" t="str">
        <f>IFERROR(VLOOKUP(D646,'Tabelas auxiliares'!$A$3:$B$62,2,FALSE),"")</f>
        <v/>
      </c>
      <c r="G646" s="33" t="str">
        <f>IFERROR(VLOOKUP($B646,'Tabelas auxiliares'!$A$66:$C$103,2,FALSE),"")</f>
        <v/>
      </c>
      <c r="H646" s="33" t="str">
        <f>IFERROR(VLOOKUP($B646,'Tabelas auxiliares'!$A$66:$C$103,3,FALSE),"")</f>
        <v/>
      </c>
      <c r="Y646" s="33" t="str">
        <f t="shared" si="10"/>
        <v/>
      </c>
      <c r="Z646" s="33" t="str">
        <f>IF(T646="","",IF(AND(T646&lt;&gt;'Tabelas auxiliares'!$B$240,T646&lt;&gt;'Tabelas auxiliares'!$B$241),"FOLHA DE PESSOAL",IF(Y646='Tabelas auxiliares'!$A$241,"CUSTEIO",IF(Y646='Tabelas auxiliares'!$A$240,"INVESTIMENTO","ERRO - VERIFICAR"))))</f>
        <v/>
      </c>
      <c r="AA646" s="47"/>
      <c r="AB646" s="47"/>
    </row>
    <row r="647" spans="6:28" x14ac:dyDescent="0.25">
      <c r="F647" s="33" t="str">
        <f>IFERROR(VLOOKUP(D647,'Tabelas auxiliares'!$A$3:$B$62,2,FALSE),"")</f>
        <v/>
      </c>
      <c r="G647" s="33" t="str">
        <f>IFERROR(VLOOKUP($B647,'Tabelas auxiliares'!$A$66:$C$103,2,FALSE),"")</f>
        <v/>
      </c>
      <c r="H647" s="33" t="str">
        <f>IFERROR(VLOOKUP($B647,'Tabelas auxiliares'!$A$66:$C$103,3,FALSE),"")</f>
        <v/>
      </c>
      <c r="Y647" s="33" t="str">
        <f t="shared" si="10"/>
        <v/>
      </c>
      <c r="Z647" s="33" t="str">
        <f>IF(T647="","",IF(AND(T647&lt;&gt;'Tabelas auxiliares'!$B$240,T647&lt;&gt;'Tabelas auxiliares'!$B$241),"FOLHA DE PESSOAL",IF(Y647='Tabelas auxiliares'!$A$241,"CUSTEIO",IF(Y647='Tabelas auxiliares'!$A$240,"INVESTIMENTO","ERRO - VERIFICAR"))))</f>
        <v/>
      </c>
      <c r="AA647" s="47"/>
      <c r="AB647" s="47"/>
    </row>
    <row r="648" spans="6:28" x14ac:dyDescent="0.25">
      <c r="F648" s="33" t="str">
        <f>IFERROR(VLOOKUP(D648,'Tabelas auxiliares'!$A$3:$B$62,2,FALSE),"")</f>
        <v/>
      </c>
      <c r="G648" s="33" t="str">
        <f>IFERROR(VLOOKUP($B648,'Tabelas auxiliares'!$A$66:$C$103,2,FALSE),"")</f>
        <v/>
      </c>
      <c r="H648" s="33" t="str">
        <f>IFERROR(VLOOKUP($B648,'Tabelas auxiliares'!$A$66:$C$103,3,FALSE),"")</f>
        <v/>
      </c>
      <c r="Y648" s="33" t="str">
        <f t="shared" si="10"/>
        <v/>
      </c>
      <c r="Z648" s="33" t="str">
        <f>IF(T648="","",IF(AND(T648&lt;&gt;'Tabelas auxiliares'!$B$240,T648&lt;&gt;'Tabelas auxiliares'!$B$241),"FOLHA DE PESSOAL",IF(Y648='Tabelas auxiliares'!$A$241,"CUSTEIO",IF(Y648='Tabelas auxiliares'!$A$240,"INVESTIMENTO","ERRO - VERIFICAR"))))</f>
        <v/>
      </c>
      <c r="AA648" s="47"/>
      <c r="AB648" s="47"/>
    </row>
    <row r="649" spans="6:28" x14ac:dyDescent="0.25">
      <c r="F649" s="33" t="str">
        <f>IFERROR(VLOOKUP(D649,'Tabelas auxiliares'!$A$3:$B$62,2,FALSE),"")</f>
        <v/>
      </c>
      <c r="G649" s="33" t="str">
        <f>IFERROR(VLOOKUP($B649,'Tabelas auxiliares'!$A$66:$C$103,2,FALSE),"")</f>
        <v/>
      </c>
      <c r="H649" s="33" t="str">
        <f>IFERROR(VLOOKUP($B649,'Tabelas auxiliares'!$A$66:$C$103,3,FALSE),"")</f>
        <v/>
      </c>
      <c r="Y649" s="33" t="str">
        <f t="shared" si="10"/>
        <v/>
      </c>
      <c r="Z649" s="33" t="str">
        <f>IF(T649="","",IF(AND(T649&lt;&gt;'Tabelas auxiliares'!$B$240,T649&lt;&gt;'Tabelas auxiliares'!$B$241),"FOLHA DE PESSOAL",IF(Y649='Tabelas auxiliares'!$A$241,"CUSTEIO",IF(Y649='Tabelas auxiliares'!$A$240,"INVESTIMENTO","ERRO - VERIFICAR"))))</f>
        <v/>
      </c>
      <c r="AA649" s="47"/>
      <c r="AB649" s="47"/>
    </row>
    <row r="650" spans="6:28" x14ac:dyDescent="0.25">
      <c r="F650" s="33" t="str">
        <f>IFERROR(VLOOKUP(D650,'Tabelas auxiliares'!$A$3:$B$62,2,FALSE),"")</f>
        <v/>
      </c>
      <c r="G650" s="33" t="str">
        <f>IFERROR(VLOOKUP($B650,'Tabelas auxiliares'!$A$66:$C$103,2,FALSE),"")</f>
        <v/>
      </c>
      <c r="H650" s="33" t="str">
        <f>IFERROR(VLOOKUP($B650,'Tabelas auxiliares'!$A$66:$C$103,3,FALSE),"")</f>
        <v/>
      </c>
      <c r="Y650" s="33" t="str">
        <f t="shared" si="10"/>
        <v/>
      </c>
      <c r="Z650" s="33" t="str">
        <f>IF(T650="","",IF(AND(T650&lt;&gt;'Tabelas auxiliares'!$B$240,T650&lt;&gt;'Tabelas auxiliares'!$B$241),"FOLHA DE PESSOAL",IF(Y650='Tabelas auxiliares'!$A$241,"CUSTEIO",IF(Y650='Tabelas auxiliares'!$A$240,"INVESTIMENTO","ERRO - VERIFICAR"))))</f>
        <v/>
      </c>
      <c r="AA650" s="47"/>
      <c r="AB650" s="47"/>
    </row>
    <row r="651" spans="6:28" x14ac:dyDescent="0.25">
      <c r="F651" s="33" t="str">
        <f>IFERROR(VLOOKUP(D651,'Tabelas auxiliares'!$A$3:$B$62,2,FALSE),"")</f>
        <v/>
      </c>
      <c r="G651" s="33" t="str">
        <f>IFERROR(VLOOKUP($B651,'Tabelas auxiliares'!$A$66:$C$103,2,FALSE),"")</f>
        <v/>
      </c>
      <c r="H651" s="33" t="str">
        <f>IFERROR(VLOOKUP($B651,'Tabelas auxiliares'!$A$66:$C$103,3,FALSE),"")</f>
        <v/>
      </c>
      <c r="Y651" s="33" t="str">
        <f t="shared" si="10"/>
        <v/>
      </c>
      <c r="Z651" s="33" t="str">
        <f>IF(T651="","",IF(AND(T651&lt;&gt;'Tabelas auxiliares'!$B$240,T651&lt;&gt;'Tabelas auxiliares'!$B$241),"FOLHA DE PESSOAL",IF(Y651='Tabelas auxiliares'!$A$241,"CUSTEIO",IF(Y651='Tabelas auxiliares'!$A$240,"INVESTIMENTO","ERRO - VERIFICAR"))))</f>
        <v/>
      </c>
      <c r="AA651" s="47"/>
      <c r="AB651" s="47"/>
    </row>
    <row r="652" spans="6:28" x14ac:dyDescent="0.25">
      <c r="F652" s="33" t="str">
        <f>IFERROR(VLOOKUP(D652,'Tabelas auxiliares'!$A$3:$B$62,2,FALSE),"")</f>
        <v/>
      </c>
      <c r="G652" s="33" t="str">
        <f>IFERROR(VLOOKUP($B652,'Tabelas auxiliares'!$A$66:$C$103,2,FALSE),"")</f>
        <v/>
      </c>
      <c r="H652" s="33" t="str">
        <f>IFERROR(VLOOKUP($B652,'Tabelas auxiliares'!$A$66:$C$103,3,FALSE),"")</f>
        <v/>
      </c>
      <c r="Y652" s="33" t="str">
        <f t="shared" si="10"/>
        <v/>
      </c>
      <c r="Z652" s="33" t="str">
        <f>IF(T652="","",IF(AND(T652&lt;&gt;'Tabelas auxiliares'!$B$240,T652&lt;&gt;'Tabelas auxiliares'!$B$241),"FOLHA DE PESSOAL",IF(Y652='Tabelas auxiliares'!$A$241,"CUSTEIO",IF(Y652='Tabelas auxiliares'!$A$240,"INVESTIMENTO","ERRO - VERIFICAR"))))</f>
        <v/>
      </c>
      <c r="AA652" s="47"/>
      <c r="AB652" s="47"/>
    </row>
    <row r="653" spans="6:28" x14ac:dyDescent="0.25">
      <c r="F653" s="33" t="str">
        <f>IFERROR(VLOOKUP(D653,'Tabelas auxiliares'!$A$3:$B$62,2,FALSE),"")</f>
        <v/>
      </c>
      <c r="G653" s="33" t="str">
        <f>IFERROR(VLOOKUP($B653,'Tabelas auxiliares'!$A$66:$C$103,2,FALSE),"")</f>
        <v/>
      </c>
      <c r="H653" s="33" t="str">
        <f>IFERROR(VLOOKUP($B653,'Tabelas auxiliares'!$A$66:$C$103,3,FALSE),"")</f>
        <v/>
      </c>
      <c r="Y653" s="33" t="str">
        <f t="shared" si="10"/>
        <v/>
      </c>
      <c r="Z653" s="33" t="str">
        <f>IF(T653="","",IF(AND(T653&lt;&gt;'Tabelas auxiliares'!$B$240,T653&lt;&gt;'Tabelas auxiliares'!$B$241),"FOLHA DE PESSOAL",IF(Y653='Tabelas auxiliares'!$A$241,"CUSTEIO",IF(Y653='Tabelas auxiliares'!$A$240,"INVESTIMENTO","ERRO - VERIFICAR"))))</f>
        <v/>
      </c>
      <c r="AA653" s="47"/>
      <c r="AB653" s="47"/>
    </row>
    <row r="654" spans="6:28" x14ac:dyDescent="0.25">
      <c r="F654" s="33" t="str">
        <f>IFERROR(VLOOKUP(D654,'Tabelas auxiliares'!$A$3:$B$62,2,FALSE),"")</f>
        <v/>
      </c>
      <c r="G654" s="33" t="str">
        <f>IFERROR(VLOOKUP($B654,'Tabelas auxiliares'!$A$66:$C$103,2,FALSE),"")</f>
        <v/>
      </c>
      <c r="H654" s="33" t="str">
        <f>IFERROR(VLOOKUP($B654,'Tabelas auxiliares'!$A$66:$C$103,3,FALSE),"")</f>
        <v/>
      </c>
      <c r="Y654" s="33" t="str">
        <f t="shared" si="10"/>
        <v/>
      </c>
      <c r="Z654" s="33" t="str">
        <f>IF(T654="","",IF(AND(T654&lt;&gt;'Tabelas auxiliares'!$B$240,T654&lt;&gt;'Tabelas auxiliares'!$B$241),"FOLHA DE PESSOAL",IF(Y654='Tabelas auxiliares'!$A$241,"CUSTEIO",IF(Y654='Tabelas auxiliares'!$A$240,"INVESTIMENTO","ERRO - VERIFICAR"))))</f>
        <v/>
      </c>
      <c r="AA654" s="47"/>
      <c r="AB654" s="47"/>
    </row>
    <row r="655" spans="6:28" x14ac:dyDescent="0.25">
      <c r="F655" s="33" t="str">
        <f>IFERROR(VLOOKUP(D655,'Tabelas auxiliares'!$A$3:$B$62,2,FALSE),"")</f>
        <v/>
      </c>
      <c r="G655" s="33" t="str">
        <f>IFERROR(VLOOKUP($B655,'Tabelas auxiliares'!$A$66:$C$103,2,FALSE),"")</f>
        <v/>
      </c>
      <c r="H655" s="33" t="str">
        <f>IFERROR(VLOOKUP($B655,'Tabelas auxiliares'!$A$66:$C$103,3,FALSE),"")</f>
        <v/>
      </c>
      <c r="Y655" s="33" t="str">
        <f t="shared" si="10"/>
        <v/>
      </c>
      <c r="Z655" s="33" t="str">
        <f>IF(T655="","",IF(AND(T655&lt;&gt;'Tabelas auxiliares'!$B$240,T655&lt;&gt;'Tabelas auxiliares'!$B$241),"FOLHA DE PESSOAL",IF(Y655='Tabelas auxiliares'!$A$241,"CUSTEIO",IF(Y655='Tabelas auxiliares'!$A$240,"INVESTIMENTO","ERRO - VERIFICAR"))))</f>
        <v/>
      </c>
      <c r="AA655" s="47"/>
      <c r="AB655" s="47"/>
    </row>
    <row r="656" spans="6:28" x14ac:dyDescent="0.25">
      <c r="F656" s="33" t="str">
        <f>IFERROR(VLOOKUP(D656,'Tabelas auxiliares'!$A$3:$B$62,2,FALSE),"")</f>
        <v/>
      </c>
      <c r="G656" s="33" t="str">
        <f>IFERROR(VLOOKUP($B656,'Tabelas auxiliares'!$A$66:$C$103,2,FALSE),"")</f>
        <v/>
      </c>
      <c r="H656" s="33" t="str">
        <f>IFERROR(VLOOKUP($B656,'Tabelas auxiliares'!$A$66:$C$103,3,FALSE),"")</f>
        <v/>
      </c>
      <c r="Y656" s="33" t="str">
        <f t="shared" si="10"/>
        <v/>
      </c>
      <c r="Z656" s="33" t="str">
        <f>IF(T656="","",IF(AND(T656&lt;&gt;'Tabelas auxiliares'!$B$240,T656&lt;&gt;'Tabelas auxiliares'!$B$241),"FOLHA DE PESSOAL",IF(Y656='Tabelas auxiliares'!$A$241,"CUSTEIO",IF(Y656='Tabelas auxiliares'!$A$240,"INVESTIMENTO","ERRO - VERIFICAR"))))</f>
        <v/>
      </c>
      <c r="AA656" s="47"/>
      <c r="AB656" s="47"/>
    </row>
    <row r="657" spans="6:28" x14ac:dyDescent="0.25">
      <c r="F657" s="33" t="str">
        <f>IFERROR(VLOOKUP(D657,'Tabelas auxiliares'!$A$3:$B$62,2,FALSE),"")</f>
        <v/>
      </c>
      <c r="G657" s="33" t="str">
        <f>IFERROR(VLOOKUP($B657,'Tabelas auxiliares'!$A$66:$C$103,2,FALSE),"")</f>
        <v/>
      </c>
      <c r="H657" s="33" t="str">
        <f>IFERROR(VLOOKUP($B657,'Tabelas auxiliares'!$A$66:$C$103,3,FALSE),"")</f>
        <v/>
      </c>
      <c r="Y657" s="33" t="str">
        <f t="shared" si="10"/>
        <v/>
      </c>
      <c r="Z657" s="33" t="str">
        <f>IF(T657="","",IF(AND(T657&lt;&gt;'Tabelas auxiliares'!$B$240,T657&lt;&gt;'Tabelas auxiliares'!$B$241),"FOLHA DE PESSOAL",IF(Y657='Tabelas auxiliares'!$A$241,"CUSTEIO",IF(Y657='Tabelas auxiliares'!$A$240,"INVESTIMENTO","ERRO - VERIFICAR"))))</f>
        <v/>
      </c>
      <c r="AA657" s="47"/>
      <c r="AB657" s="47"/>
    </row>
    <row r="658" spans="6:28" x14ac:dyDescent="0.25">
      <c r="F658" s="33" t="str">
        <f>IFERROR(VLOOKUP(D658,'Tabelas auxiliares'!$A$3:$B$62,2,FALSE),"")</f>
        <v/>
      </c>
      <c r="G658" s="33" t="str">
        <f>IFERROR(VLOOKUP($B658,'Tabelas auxiliares'!$A$66:$C$103,2,FALSE),"")</f>
        <v/>
      </c>
      <c r="H658" s="33" t="str">
        <f>IFERROR(VLOOKUP($B658,'Tabelas auxiliares'!$A$66:$C$103,3,FALSE),"")</f>
        <v/>
      </c>
      <c r="Y658" s="33" t="str">
        <f t="shared" si="10"/>
        <v/>
      </c>
      <c r="Z658" s="33" t="str">
        <f>IF(T658="","",IF(AND(T658&lt;&gt;'Tabelas auxiliares'!$B$240,T658&lt;&gt;'Tabelas auxiliares'!$B$241),"FOLHA DE PESSOAL",IF(Y658='Tabelas auxiliares'!$A$241,"CUSTEIO",IF(Y658='Tabelas auxiliares'!$A$240,"INVESTIMENTO","ERRO - VERIFICAR"))))</f>
        <v/>
      </c>
      <c r="AA658" s="47"/>
      <c r="AB658" s="47"/>
    </row>
    <row r="659" spans="6:28" x14ac:dyDescent="0.25">
      <c r="F659" s="33" t="str">
        <f>IFERROR(VLOOKUP(D659,'Tabelas auxiliares'!$A$3:$B$62,2,FALSE),"")</f>
        <v/>
      </c>
      <c r="G659" s="33" t="str">
        <f>IFERROR(VLOOKUP($B659,'Tabelas auxiliares'!$A$66:$C$103,2,FALSE),"")</f>
        <v/>
      </c>
      <c r="H659" s="33" t="str">
        <f>IFERROR(VLOOKUP($B659,'Tabelas auxiliares'!$A$66:$C$103,3,FALSE),"")</f>
        <v/>
      </c>
      <c r="Y659" s="33" t="str">
        <f t="shared" si="10"/>
        <v/>
      </c>
      <c r="Z659" s="33" t="str">
        <f>IF(T659="","",IF(AND(T659&lt;&gt;'Tabelas auxiliares'!$B$240,T659&lt;&gt;'Tabelas auxiliares'!$B$241),"FOLHA DE PESSOAL",IF(Y659='Tabelas auxiliares'!$A$241,"CUSTEIO",IF(Y659='Tabelas auxiliares'!$A$240,"INVESTIMENTO","ERRO - VERIFICAR"))))</f>
        <v/>
      </c>
      <c r="AA659" s="47"/>
      <c r="AB659" s="47"/>
    </row>
    <row r="660" spans="6:28" x14ac:dyDescent="0.25">
      <c r="F660" s="33" t="str">
        <f>IFERROR(VLOOKUP(D660,'Tabelas auxiliares'!$A$3:$B$62,2,FALSE),"")</f>
        <v/>
      </c>
      <c r="G660" s="33" t="str">
        <f>IFERROR(VLOOKUP($B660,'Tabelas auxiliares'!$A$66:$C$103,2,FALSE),"")</f>
        <v/>
      </c>
      <c r="H660" s="33" t="str">
        <f>IFERROR(VLOOKUP($B660,'Tabelas auxiliares'!$A$66:$C$103,3,FALSE),"")</f>
        <v/>
      </c>
      <c r="Y660" s="33" t="str">
        <f t="shared" si="10"/>
        <v/>
      </c>
      <c r="Z660" s="33" t="str">
        <f>IF(T660="","",IF(AND(T660&lt;&gt;'Tabelas auxiliares'!$B$240,T660&lt;&gt;'Tabelas auxiliares'!$B$241),"FOLHA DE PESSOAL",IF(Y660='Tabelas auxiliares'!$A$241,"CUSTEIO",IF(Y660='Tabelas auxiliares'!$A$240,"INVESTIMENTO","ERRO - VERIFICAR"))))</f>
        <v/>
      </c>
      <c r="AA660" s="47"/>
      <c r="AB660" s="47"/>
    </row>
    <row r="661" spans="6:28" x14ac:dyDescent="0.25">
      <c r="F661" s="33" t="str">
        <f>IFERROR(VLOOKUP(D661,'Tabelas auxiliares'!$A$3:$B$62,2,FALSE),"")</f>
        <v/>
      </c>
      <c r="G661" s="33" t="str">
        <f>IFERROR(VLOOKUP($B661,'Tabelas auxiliares'!$A$66:$C$103,2,FALSE),"")</f>
        <v/>
      </c>
      <c r="H661" s="33" t="str">
        <f>IFERROR(VLOOKUP($B661,'Tabelas auxiliares'!$A$66:$C$103,3,FALSE),"")</f>
        <v/>
      </c>
      <c r="Y661" s="33" t="str">
        <f t="shared" si="10"/>
        <v/>
      </c>
      <c r="Z661" s="33" t="str">
        <f>IF(T661="","",IF(AND(T661&lt;&gt;'Tabelas auxiliares'!$B$240,T661&lt;&gt;'Tabelas auxiliares'!$B$241),"FOLHA DE PESSOAL",IF(Y661='Tabelas auxiliares'!$A$241,"CUSTEIO",IF(Y661='Tabelas auxiliares'!$A$240,"INVESTIMENTO","ERRO - VERIFICAR"))))</f>
        <v/>
      </c>
      <c r="AA661" s="47"/>
      <c r="AB661" s="47"/>
    </row>
    <row r="662" spans="6:28" x14ac:dyDescent="0.25">
      <c r="F662" s="33" t="str">
        <f>IFERROR(VLOOKUP(D662,'Tabelas auxiliares'!$A$3:$B$62,2,FALSE),"")</f>
        <v/>
      </c>
      <c r="G662" s="33" t="str">
        <f>IFERROR(VLOOKUP($B662,'Tabelas auxiliares'!$A$66:$C$103,2,FALSE),"")</f>
        <v/>
      </c>
      <c r="H662" s="33" t="str">
        <f>IFERROR(VLOOKUP($B662,'Tabelas auxiliares'!$A$66:$C$103,3,FALSE),"")</f>
        <v/>
      </c>
      <c r="Y662" s="33" t="str">
        <f t="shared" si="10"/>
        <v/>
      </c>
      <c r="Z662" s="33" t="str">
        <f>IF(T662="","",IF(AND(T662&lt;&gt;'Tabelas auxiliares'!$B$240,T662&lt;&gt;'Tabelas auxiliares'!$B$241),"FOLHA DE PESSOAL",IF(Y662='Tabelas auxiliares'!$A$241,"CUSTEIO",IF(Y662='Tabelas auxiliares'!$A$240,"INVESTIMENTO","ERRO - VERIFICAR"))))</f>
        <v/>
      </c>
      <c r="AA662" s="47"/>
      <c r="AB662" s="47"/>
    </row>
    <row r="663" spans="6:28" x14ac:dyDescent="0.25">
      <c r="F663" s="33" t="str">
        <f>IFERROR(VLOOKUP(D663,'Tabelas auxiliares'!$A$3:$B$62,2,FALSE),"")</f>
        <v/>
      </c>
      <c r="G663" s="33" t="str">
        <f>IFERROR(VLOOKUP($B663,'Tabelas auxiliares'!$A$66:$C$103,2,FALSE),"")</f>
        <v/>
      </c>
      <c r="H663" s="33" t="str">
        <f>IFERROR(VLOOKUP($B663,'Tabelas auxiliares'!$A$66:$C$103,3,FALSE),"")</f>
        <v/>
      </c>
      <c r="Y663" s="33" t="str">
        <f t="shared" si="10"/>
        <v/>
      </c>
      <c r="Z663" s="33" t="str">
        <f>IF(T663="","",IF(AND(T663&lt;&gt;'Tabelas auxiliares'!$B$240,T663&lt;&gt;'Tabelas auxiliares'!$B$241),"FOLHA DE PESSOAL",IF(Y663='Tabelas auxiliares'!$A$241,"CUSTEIO",IF(Y663='Tabelas auxiliares'!$A$240,"INVESTIMENTO","ERRO - VERIFICAR"))))</f>
        <v/>
      </c>
      <c r="AA663" s="47"/>
      <c r="AB663" s="47"/>
    </row>
    <row r="664" spans="6:28" x14ac:dyDescent="0.25">
      <c r="F664" s="33" t="str">
        <f>IFERROR(VLOOKUP(D664,'Tabelas auxiliares'!$A$3:$B$62,2,FALSE),"")</f>
        <v/>
      </c>
      <c r="G664" s="33" t="str">
        <f>IFERROR(VLOOKUP($B664,'Tabelas auxiliares'!$A$66:$C$103,2,FALSE),"")</f>
        <v/>
      </c>
      <c r="H664" s="33" t="str">
        <f>IFERROR(VLOOKUP($B664,'Tabelas auxiliares'!$A$66:$C$103,3,FALSE),"")</f>
        <v/>
      </c>
      <c r="Y664" s="33" t="str">
        <f t="shared" si="10"/>
        <v/>
      </c>
      <c r="Z664" s="33" t="str">
        <f>IF(T664="","",IF(AND(T664&lt;&gt;'Tabelas auxiliares'!$B$240,T664&lt;&gt;'Tabelas auxiliares'!$B$241),"FOLHA DE PESSOAL",IF(Y664='Tabelas auxiliares'!$A$241,"CUSTEIO",IF(Y664='Tabelas auxiliares'!$A$240,"INVESTIMENTO","ERRO - VERIFICAR"))))</f>
        <v/>
      </c>
      <c r="AA664" s="47"/>
      <c r="AB664" s="47"/>
    </row>
    <row r="665" spans="6:28" x14ac:dyDescent="0.25">
      <c r="F665" s="33" t="str">
        <f>IFERROR(VLOOKUP(D665,'Tabelas auxiliares'!$A$3:$B$62,2,FALSE),"")</f>
        <v/>
      </c>
      <c r="G665" s="33" t="str">
        <f>IFERROR(VLOOKUP($B665,'Tabelas auxiliares'!$A$66:$C$103,2,FALSE),"")</f>
        <v/>
      </c>
      <c r="H665" s="33" t="str">
        <f>IFERROR(VLOOKUP($B665,'Tabelas auxiliares'!$A$66:$C$103,3,FALSE),"")</f>
        <v/>
      </c>
      <c r="Y665" s="33" t="str">
        <f t="shared" si="10"/>
        <v/>
      </c>
      <c r="Z665" s="33" t="str">
        <f>IF(T665="","",IF(AND(T665&lt;&gt;'Tabelas auxiliares'!$B$240,T665&lt;&gt;'Tabelas auxiliares'!$B$241),"FOLHA DE PESSOAL",IF(Y665='Tabelas auxiliares'!$A$241,"CUSTEIO",IF(Y665='Tabelas auxiliares'!$A$240,"INVESTIMENTO","ERRO - VERIFICAR"))))</f>
        <v/>
      </c>
      <c r="AA665" s="47"/>
      <c r="AB665" s="47"/>
    </row>
    <row r="666" spans="6:28" x14ac:dyDescent="0.25">
      <c r="F666" s="33" t="str">
        <f>IFERROR(VLOOKUP(D666,'Tabelas auxiliares'!$A$3:$B$62,2,FALSE),"")</f>
        <v/>
      </c>
      <c r="G666" s="33" t="str">
        <f>IFERROR(VLOOKUP($B666,'Tabelas auxiliares'!$A$66:$C$103,2,FALSE),"")</f>
        <v/>
      </c>
      <c r="H666" s="33" t="str">
        <f>IFERROR(VLOOKUP($B666,'Tabelas auxiliares'!$A$66:$C$103,3,FALSE),"")</f>
        <v/>
      </c>
      <c r="Y666" s="33" t="str">
        <f t="shared" si="10"/>
        <v/>
      </c>
      <c r="Z666" s="33" t="str">
        <f>IF(T666="","",IF(AND(T666&lt;&gt;'Tabelas auxiliares'!$B$240,T666&lt;&gt;'Tabelas auxiliares'!$B$241),"FOLHA DE PESSOAL",IF(Y666='Tabelas auxiliares'!$A$241,"CUSTEIO",IF(Y666='Tabelas auxiliares'!$A$240,"INVESTIMENTO","ERRO - VERIFICAR"))))</f>
        <v/>
      </c>
      <c r="AA666" s="47"/>
      <c r="AB666" s="47"/>
    </row>
    <row r="667" spans="6:28" x14ac:dyDescent="0.25">
      <c r="F667" s="33" t="str">
        <f>IFERROR(VLOOKUP(D667,'Tabelas auxiliares'!$A$3:$B$62,2,FALSE),"")</f>
        <v/>
      </c>
      <c r="G667" s="33" t="str">
        <f>IFERROR(VLOOKUP($B667,'Tabelas auxiliares'!$A$66:$C$103,2,FALSE),"")</f>
        <v/>
      </c>
      <c r="H667" s="33" t="str">
        <f>IFERROR(VLOOKUP($B667,'Tabelas auxiliares'!$A$66:$C$103,3,FALSE),"")</f>
        <v/>
      </c>
      <c r="Y667" s="33" t="str">
        <f t="shared" si="10"/>
        <v/>
      </c>
      <c r="Z667" s="33" t="str">
        <f>IF(T667="","",IF(AND(T667&lt;&gt;'Tabelas auxiliares'!$B$240,T667&lt;&gt;'Tabelas auxiliares'!$B$241),"FOLHA DE PESSOAL",IF(Y667='Tabelas auxiliares'!$A$241,"CUSTEIO",IF(Y667='Tabelas auxiliares'!$A$240,"INVESTIMENTO","ERRO - VERIFICAR"))))</f>
        <v/>
      </c>
      <c r="AA667" s="47"/>
      <c r="AB667" s="47"/>
    </row>
    <row r="668" spans="6:28" x14ac:dyDescent="0.25">
      <c r="F668" s="33" t="str">
        <f>IFERROR(VLOOKUP(D668,'Tabelas auxiliares'!$A$3:$B$62,2,FALSE),"")</f>
        <v/>
      </c>
      <c r="G668" s="33" t="str">
        <f>IFERROR(VLOOKUP($B668,'Tabelas auxiliares'!$A$66:$C$103,2,FALSE),"")</f>
        <v/>
      </c>
      <c r="H668" s="33" t="str">
        <f>IFERROR(VLOOKUP($B668,'Tabelas auxiliares'!$A$66:$C$103,3,FALSE),"")</f>
        <v/>
      </c>
      <c r="Y668" s="33" t="str">
        <f t="shared" si="10"/>
        <v/>
      </c>
      <c r="Z668" s="33" t="str">
        <f>IF(T668="","",IF(AND(T668&lt;&gt;'Tabelas auxiliares'!$B$240,T668&lt;&gt;'Tabelas auxiliares'!$B$241),"FOLHA DE PESSOAL",IF(Y668='Tabelas auxiliares'!$A$241,"CUSTEIO",IF(Y668='Tabelas auxiliares'!$A$240,"INVESTIMENTO","ERRO - VERIFICAR"))))</f>
        <v/>
      </c>
      <c r="AA668" s="47"/>
      <c r="AB668" s="47"/>
    </row>
    <row r="669" spans="6:28" x14ac:dyDescent="0.25">
      <c r="F669" s="33" t="str">
        <f>IFERROR(VLOOKUP(D669,'Tabelas auxiliares'!$A$3:$B$62,2,FALSE),"")</f>
        <v/>
      </c>
      <c r="G669" s="33" t="str">
        <f>IFERROR(VLOOKUP($B669,'Tabelas auxiliares'!$A$66:$C$103,2,FALSE),"")</f>
        <v/>
      </c>
      <c r="H669" s="33" t="str">
        <f>IFERROR(VLOOKUP($B669,'Tabelas auxiliares'!$A$66:$C$103,3,FALSE),"")</f>
        <v/>
      </c>
      <c r="Y669" s="33" t="str">
        <f t="shared" si="10"/>
        <v/>
      </c>
      <c r="Z669" s="33" t="str">
        <f>IF(T669="","",IF(AND(T669&lt;&gt;'Tabelas auxiliares'!$B$240,T669&lt;&gt;'Tabelas auxiliares'!$B$241),"FOLHA DE PESSOAL",IF(Y669='Tabelas auxiliares'!$A$241,"CUSTEIO",IF(Y669='Tabelas auxiliares'!$A$240,"INVESTIMENTO","ERRO - VERIFICAR"))))</f>
        <v/>
      </c>
      <c r="AA669" s="47"/>
      <c r="AB669" s="47"/>
    </row>
    <row r="670" spans="6:28" x14ac:dyDescent="0.25">
      <c r="F670" s="33" t="str">
        <f>IFERROR(VLOOKUP(D670,'Tabelas auxiliares'!$A$3:$B$62,2,FALSE),"")</f>
        <v/>
      </c>
      <c r="G670" s="33" t="str">
        <f>IFERROR(VLOOKUP($B670,'Tabelas auxiliares'!$A$66:$C$103,2,FALSE),"")</f>
        <v/>
      </c>
      <c r="H670" s="33" t="str">
        <f>IFERROR(VLOOKUP($B670,'Tabelas auxiliares'!$A$66:$C$103,3,FALSE),"")</f>
        <v/>
      </c>
      <c r="Y670" s="33" t="str">
        <f t="shared" si="10"/>
        <v/>
      </c>
      <c r="Z670" s="33" t="str">
        <f>IF(T670="","",IF(AND(T670&lt;&gt;'Tabelas auxiliares'!$B$240,T670&lt;&gt;'Tabelas auxiliares'!$B$241),"FOLHA DE PESSOAL",IF(Y670='Tabelas auxiliares'!$A$241,"CUSTEIO",IF(Y670='Tabelas auxiliares'!$A$240,"INVESTIMENTO","ERRO - VERIFICAR"))))</f>
        <v/>
      </c>
      <c r="AA670" s="47"/>
      <c r="AB670" s="47"/>
    </row>
    <row r="671" spans="6:28" x14ac:dyDescent="0.25">
      <c r="F671" s="33" t="str">
        <f>IFERROR(VLOOKUP(D671,'Tabelas auxiliares'!$A$3:$B$62,2,FALSE),"")</f>
        <v/>
      </c>
      <c r="G671" s="33" t="str">
        <f>IFERROR(VLOOKUP($B671,'Tabelas auxiliares'!$A$66:$C$103,2,FALSE),"")</f>
        <v/>
      </c>
      <c r="H671" s="33" t="str">
        <f>IFERROR(VLOOKUP($B671,'Tabelas auxiliares'!$A$66:$C$103,3,FALSE),"")</f>
        <v/>
      </c>
      <c r="Y671" s="33" t="str">
        <f t="shared" si="10"/>
        <v/>
      </c>
      <c r="Z671" s="33" t="str">
        <f>IF(T671="","",IF(AND(T671&lt;&gt;'Tabelas auxiliares'!$B$240,T671&lt;&gt;'Tabelas auxiliares'!$B$241),"FOLHA DE PESSOAL",IF(Y671='Tabelas auxiliares'!$A$241,"CUSTEIO",IF(Y671='Tabelas auxiliares'!$A$240,"INVESTIMENTO","ERRO - VERIFICAR"))))</f>
        <v/>
      </c>
      <c r="AA671" s="47"/>
      <c r="AB671" s="47"/>
    </row>
    <row r="672" spans="6:28" x14ac:dyDescent="0.25">
      <c r="F672" s="33" t="str">
        <f>IFERROR(VLOOKUP(D672,'Tabelas auxiliares'!$A$3:$B$62,2,FALSE),"")</f>
        <v/>
      </c>
      <c r="G672" s="33" t="str">
        <f>IFERROR(VLOOKUP($B672,'Tabelas auxiliares'!$A$66:$C$103,2,FALSE),"")</f>
        <v/>
      </c>
      <c r="H672" s="33" t="str">
        <f>IFERROR(VLOOKUP($B672,'Tabelas auxiliares'!$A$66:$C$103,3,FALSE),"")</f>
        <v/>
      </c>
      <c r="Y672" s="33" t="str">
        <f t="shared" si="10"/>
        <v/>
      </c>
      <c r="Z672" s="33" t="str">
        <f>IF(T672="","",IF(AND(T672&lt;&gt;'Tabelas auxiliares'!$B$240,T672&lt;&gt;'Tabelas auxiliares'!$B$241),"FOLHA DE PESSOAL",IF(Y672='Tabelas auxiliares'!$A$241,"CUSTEIO",IF(Y672='Tabelas auxiliares'!$A$240,"INVESTIMENTO","ERRO - VERIFICAR"))))</f>
        <v/>
      </c>
      <c r="AA672" s="47"/>
      <c r="AB672" s="47"/>
    </row>
    <row r="673" spans="6:28" x14ac:dyDescent="0.25">
      <c r="F673" s="33" t="str">
        <f>IFERROR(VLOOKUP(D673,'Tabelas auxiliares'!$A$3:$B$62,2,FALSE),"")</f>
        <v/>
      </c>
      <c r="G673" s="33" t="str">
        <f>IFERROR(VLOOKUP($B673,'Tabelas auxiliares'!$A$66:$C$103,2,FALSE),"")</f>
        <v/>
      </c>
      <c r="H673" s="33" t="str">
        <f>IFERROR(VLOOKUP($B673,'Tabelas auxiliares'!$A$66:$C$103,3,FALSE),"")</f>
        <v/>
      </c>
      <c r="Y673" s="33" t="str">
        <f t="shared" si="10"/>
        <v/>
      </c>
      <c r="Z673" s="33" t="str">
        <f>IF(T673="","",IF(AND(T673&lt;&gt;'Tabelas auxiliares'!$B$240,T673&lt;&gt;'Tabelas auxiliares'!$B$241),"FOLHA DE PESSOAL",IF(Y673='Tabelas auxiliares'!$A$241,"CUSTEIO",IF(Y673='Tabelas auxiliares'!$A$240,"INVESTIMENTO","ERRO - VERIFICAR"))))</f>
        <v/>
      </c>
      <c r="AA673" s="47"/>
      <c r="AB673" s="47"/>
    </row>
    <row r="674" spans="6:28" x14ac:dyDescent="0.25">
      <c r="F674" s="33" t="str">
        <f>IFERROR(VLOOKUP(D674,'Tabelas auxiliares'!$A$3:$B$62,2,FALSE),"")</f>
        <v/>
      </c>
      <c r="G674" s="33" t="str">
        <f>IFERROR(VLOOKUP($B674,'Tabelas auxiliares'!$A$66:$C$103,2,FALSE),"")</f>
        <v/>
      </c>
      <c r="H674" s="33" t="str">
        <f>IFERROR(VLOOKUP($B674,'Tabelas auxiliares'!$A$66:$C$103,3,FALSE),"")</f>
        <v/>
      </c>
      <c r="Y674" s="33" t="str">
        <f t="shared" si="10"/>
        <v/>
      </c>
      <c r="Z674" s="33" t="str">
        <f>IF(T674="","",IF(AND(T674&lt;&gt;'Tabelas auxiliares'!$B$240,T674&lt;&gt;'Tabelas auxiliares'!$B$241),"FOLHA DE PESSOAL",IF(Y674='Tabelas auxiliares'!$A$241,"CUSTEIO",IF(Y674='Tabelas auxiliares'!$A$240,"INVESTIMENTO","ERRO - VERIFICAR"))))</f>
        <v/>
      </c>
      <c r="AA674" s="47"/>
      <c r="AB674" s="47"/>
    </row>
    <row r="675" spans="6:28" x14ac:dyDescent="0.25">
      <c r="F675" s="33" t="str">
        <f>IFERROR(VLOOKUP(D675,'Tabelas auxiliares'!$A$3:$B$62,2,FALSE),"")</f>
        <v/>
      </c>
      <c r="G675" s="33" t="str">
        <f>IFERROR(VLOOKUP($B675,'Tabelas auxiliares'!$A$66:$C$103,2,FALSE),"")</f>
        <v/>
      </c>
      <c r="H675" s="33" t="str">
        <f>IFERROR(VLOOKUP($B675,'Tabelas auxiliares'!$A$66:$C$103,3,FALSE),"")</f>
        <v/>
      </c>
      <c r="Y675" s="33" t="str">
        <f t="shared" si="10"/>
        <v/>
      </c>
      <c r="Z675" s="33" t="str">
        <f>IF(T675="","",IF(AND(T675&lt;&gt;'Tabelas auxiliares'!$B$240,T675&lt;&gt;'Tabelas auxiliares'!$B$241),"FOLHA DE PESSOAL",IF(Y675='Tabelas auxiliares'!$A$241,"CUSTEIO",IF(Y675='Tabelas auxiliares'!$A$240,"INVESTIMENTO","ERRO - VERIFICAR"))))</f>
        <v/>
      </c>
      <c r="AA675" s="47"/>
      <c r="AB675" s="47"/>
    </row>
    <row r="676" spans="6:28" x14ac:dyDescent="0.25">
      <c r="F676" s="33" t="str">
        <f>IFERROR(VLOOKUP(D676,'Tabelas auxiliares'!$A$3:$B$62,2,FALSE),"")</f>
        <v/>
      </c>
      <c r="G676" s="33" t="str">
        <f>IFERROR(VLOOKUP($B676,'Tabelas auxiliares'!$A$66:$C$103,2,FALSE),"")</f>
        <v/>
      </c>
      <c r="H676" s="33" t="str">
        <f>IFERROR(VLOOKUP($B676,'Tabelas auxiliares'!$A$66:$C$103,3,FALSE),"")</f>
        <v/>
      </c>
      <c r="Y676" s="33" t="str">
        <f t="shared" si="10"/>
        <v/>
      </c>
      <c r="Z676" s="33" t="str">
        <f>IF(T676="","",IF(AND(T676&lt;&gt;'Tabelas auxiliares'!$B$240,T676&lt;&gt;'Tabelas auxiliares'!$B$241),"FOLHA DE PESSOAL",IF(Y676='Tabelas auxiliares'!$A$241,"CUSTEIO",IF(Y676='Tabelas auxiliares'!$A$240,"INVESTIMENTO","ERRO - VERIFICAR"))))</f>
        <v/>
      </c>
      <c r="AA676" s="47"/>
      <c r="AB676" s="47"/>
    </row>
    <row r="677" spans="6:28" x14ac:dyDescent="0.25">
      <c r="F677" s="33" t="str">
        <f>IFERROR(VLOOKUP(D677,'Tabelas auxiliares'!$A$3:$B$62,2,FALSE),"")</f>
        <v/>
      </c>
      <c r="G677" s="33" t="str">
        <f>IFERROR(VLOOKUP($B677,'Tabelas auxiliares'!$A$66:$C$103,2,FALSE),"")</f>
        <v/>
      </c>
      <c r="H677" s="33" t="str">
        <f>IFERROR(VLOOKUP($B677,'Tabelas auxiliares'!$A$66:$C$103,3,FALSE),"")</f>
        <v/>
      </c>
      <c r="Y677" s="33" t="str">
        <f t="shared" si="10"/>
        <v/>
      </c>
      <c r="Z677" s="33" t="str">
        <f>IF(T677="","",IF(AND(T677&lt;&gt;'Tabelas auxiliares'!$B$240,T677&lt;&gt;'Tabelas auxiliares'!$B$241),"FOLHA DE PESSOAL",IF(Y677='Tabelas auxiliares'!$A$241,"CUSTEIO",IF(Y677='Tabelas auxiliares'!$A$240,"INVESTIMENTO","ERRO - VERIFICAR"))))</f>
        <v/>
      </c>
      <c r="AA677" s="47"/>
      <c r="AB677" s="47"/>
    </row>
    <row r="678" spans="6:28" x14ac:dyDescent="0.25">
      <c r="F678" s="33" t="str">
        <f>IFERROR(VLOOKUP(D678,'Tabelas auxiliares'!$A$3:$B$62,2,FALSE),"")</f>
        <v/>
      </c>
      <c r="G678" s="33" t="str">
        <f>IFERROR(VLOOKUP($B678,'Tabelas auxiliares'!$A$66:$C$103,2,FALSE),"")</f>
        <v/>
      </c>
      <c r="H678" s="33" t="str">
        <f>IFERROR(VLOOKUP($B678,'Tabelas auxiliares'!$A$66:$C$103,3,FALSE),"")</f>
        <v/>
      </c>
      <c r="Y678" s="33" t="str">
        <f t="shared" si="10"/>
        <v/>
      </c>
      <c r="Z678" s="33" t="str">
        <f>IF(T678="","",IF(AND(T678&lt;&gt;'Tabelas auxiliares'!$B$240,T678&lt;&gt;'Tabelas auxiliares'!$B$241),"FOLHA DE PESSOAL",IF(Y678='Tabelas auxiliares'!$A$241,"CUSTEIO",IF(Y678='Tabelas auxiliares'!$A$240,"INVESTIMENTO","ERRO - VERIFICAR"))))</f>
        <v/>
      </c>
      <c r="AA678" s="47"/>
      <c r="AB678" s="47"/>
    </row>
    <row r="679" spans="6:28" x14ac:dyDescent="0.25">
      <c r="F679" s="33" t="str">
        <f>IFERROR(VLOOKUP(D679,'Tabelas auxiliares'!$A$3:$B$62,2,FALSE),"")</f>
        <v/>
      </c>
      <c r="G679" s="33" t="str">
        <f>IFERROR(VLOOKUP($B679,'Tabelas auxiliares'!$A$66:$C$103,2,FALSE),"")</f>
        <v/>
      </c>
      <c r="H679" s="33" t="str">
        <f>IFERROR(VLOOKUP($B679,'Tabelas auxiliares'!$A$66:$C$103,3,FALSE),"")</f>
        <v/>
      </c>
      <c r="Y679" s="33" t="str">
        <f t="shared" si="10"/>
        <v/>
      </c>
      <c r="Z679" s="33" t="str">
        <f>IF(T679="","",IF(AND(T679&lt;&gt;'Tabelas auxiliares'!$B$240,T679&lt;&gt;'Tabelas auxiliares'!$B$241),"FOLHA DE PESSOAL",IF(Y679='Tabelas auxiliares'!$A$241,"CUSTEIO",IF(Y679='Tabelas auxiliares'!$A$240,"INVESTIMENTO","ERRO - VERIFICAR"))))</f>
        <v/>
      </c>
      <c r="AA679" s="47"/>
      <c r="AB679" s="47"/>
    </row>
    <row r="680" spans="6:28" x14ac:dyDescent="0.25">
      <c r="F680" s="33" t="str">
        <f>IFERROR(VLOOKUP(D680,'Tabelas auxiliares'!$A$3:$B$62,2,FALSE),"")</f>
        <v/>
      </c>
      <c r="G680" s="33" t="str">
        <f>IFERROR(VLOOKUP($B680,'Tabelas auxiliares'!$A$66:$C$103,2,FALSE),"")</f>
        <v/>
      </c>
      <c r="H680" s="33" t="str">
        <f>IFERROR(VLOOKUP($B680,'Tabelas auxiliares'!$A$66:$C$103,3,FALSE),"")</f>
        <v/>
      </c>
      <c r="Y680" s="33" t="str">
        <f t="shared" si="10"/>
        <v/>
      </c>
      <c r="Z680" s="33" t="str">
        <f>IF(T680="","",IF(AND(T680&lt;&gt;'Tabelas auxiliares'!$B$240,T680&lt;&gt;'Tabelas auxiliares'!$B$241),"FOLHA DE PESSOAL",IF(Y680='Tabelas auxiliares'!$A$241,"CUSTEIO",IF(Y680='Tabelas auxiliares'!$A$240,"INVESTIMENTO","ERRO - VERIFICAR"))))</f>
        <v/>
      </c>
      <c r="AA680" s="47"/>
      <c r="AB680" s="47"/>
    </row>
    <row r="681" spans="6:28" x14ac:dyDescent="0.25">
      <c r="F681" s="33" t="str">
        <f>IFERROR(VLOOKUP(D681,'Tabelas auxiliares'!$A$3:$B$62,2,FALSE),"")</f>
        <v/>
      </c>
      <c r="G681" s="33" t="str">
        <f>IFERROR(VLOOKUP($B681,'Tabelas auxiliares'!$A$66:$C$103,2,FALSE),"")</f>
        <v/>
      </c>
      <c r="H681" s="33" t="str">
        <f>IFERROR(VLOOKUP($B681,'Tabelas auxiliares'!$A$66:$C$103,3,FALSE),"")</f>
        <v/>
      </c>
      <c r="Y681" s="33" t="str">
        <f t="shared" si="10"/>
        <v/>
      </c>
      <c r="Z681" s="33" t="str">
        <f>IF(T681="","",IF(AND(T681&lt;&gt;'Tabelas auxiliares'!$B$240,T681&lt;&gt;'Tabelas auxiliares'!$B$241),"FOLHA DE PESSOAL",IF(Y681='Tabelas auxiliares'!$A$241,"CUSTEIO",IF(Y681='Tabelas auxiliares'!$A$240,"INVESTIMENTO","ERRO - VERIFICAR"))))</f>
        <v/>
      </c>
      <c r="AA681" s="47"/>
      <c r="AB681" s="47"/>
    </row>
    <row r="682" spans="6:28" x14ac:dyDescent="0.25">
      <c r="F682" s="33" t="str">
        <f>IFERROR(VLOOKUP(D682,'Tabelas auxiliares'!$A$3:$B$62,2,FALSE),"")</f>
        <v/>
      </c>
      <c r="G682" s="33" t="str">
        <f>IFERROR(VLOOKUP($B682,'Tabelas auxiliares'!$A$66:$C$103,2,FALSE),"")</f>
        <v/>
      </c>
      <c r="H682" s="33" t="str">
        <f>IFERROR(VLOOKUP($B682,'Tabelas auxiliares'!$A$66:$C$103,3,FALSE),"")</f>
        <v/>
      </c>
      <c r="Y682" s="33" t="str">
        <f t="shared" si="10"/>
        <v/>
      </c>
      <c r="Z682" s="33" t="str">
        <f>IF(T682="","",IF(AND(T682&lt;&gt;'Tabelas auxiliares'!$B$240,T682&lt;&gt;'Tabelas auxiliares'!$B$241),"FOLHA DE PESSOAL",IF(Y682='Tabelas auxiliares'!$A$241,"CUSTEIO",IF(Y682='Tabelas auxiliares'!$A$240,"INVESTIMENTO","ERRO - VERIFICAR"))))</f>
        <v/>
      </c>
      <c r="AA682" s="47"/>
      <c r="AB682" s="47"/>
    </row>
    <row r="683" spans="6:28" x14ac:dyDescent="0.25">
      <c r="F683" s="33" t="str">
        <f>IFERROR(VLOOKUP(D683,'Tabelas auxiliares'!$A$3:$B$62,2,FALSE),"")</f>
        <v/>
      </c>
      <c r="G683" s="33" t="str">
        <f>IFERROR(VLOOKUP($B683,'Tabelas auxiliares'!$A$66:$C$103,2,FALSE),"")</f>
        <v/>
      </c>
      <c r="H683" s="33" t="str">
        <f>IFERROR(VLOOKUP($B683,'Tabelas auxiliares'!$A$66:$C$103,3,FALSE),"")</f>
        <v/>
      </c>
      <c r="Y683" s="33" t="str">
        <f t="shared" si="10"/>
        <v/>
      </c>
      <c r="Z683" s="33" t="str">
        <f>IF(T683="","",IF(AND(T683&lt;&gt;'Tabelas auxiliares'!$B$240,T683&lt;&gt;'Tabelas auxiliares'!$B$241),"FOLHA DE PESSOAL",IF(Y683='Tabelas auxiliares'!$A$241,"CUSTEIO",IF(Y683='Tabelas auxiliares'!$A$240,"INVESTIMENTO","ERRO - VERIFICAR"))))</f>
        <v/>
      </c>
      <c r="AA683" s="47"/>
      <c r="AB683" s="47"/>
    </row>
    <row r="684" spans="6:28" x14ac:dyDescent="0.25">
      <c r="F684" s="33" t="str">
        <f>IFERROR(VLOOKUP(D684,'Tabelas auxiliares'!$A$3:$B$62,2,FALSE),"")</f>
        <v/>
      </c>
      <c r="G684" s="33" t="str">
        <f>IFERROR(VLOOKUP($B684,'Tabelas auxiliares'!$A$66:$C$103,2,FALSE),"")</f>
        <v/>
      </c>
      <c r="H684" s="33" t="str">
        <f>IFERROR(VLOOKUP($B684,'Tabelas auxiliares'!$A$66:$C$103,3,FALSE),"")</f>
        <v/>
      </c>
      <c r="Y684" s="33" t="str">
        <f t="shared" si="10"/>
        <v/>
      </c>
      <c r="Z684" s="33" t="str">
        <f>IF(T684="","",IF(AND(T684&lt;&gt;'Tabelas auxiliares'!$B$240,T684&lt;&gt;'Tabelas auxiliares'!$B$241),"FOLHA DE PESSOAL",IF(Y684='Tabelas auxiliares'!$A$241,"CUSTEIO",IF(Y684='Tabelas auxiliares'!$A$240,"INVESTIMENTO","ERRO - VERIFICAR"))))</f>
        <v/>
      </c>
      <c r="AA684" s="47"/>
      <c r="AB684" s="47"/>
    </row>
    <row r="685" spans="6:28" x14ac:dyDescent="0.25">
      <c r="F685" s="33" t="str">
        <f>IFERROR(VLOOKUP(D685,'Tabelas auxiliares'!$A$3:$B$62,2,FALSE),"")</f>
        <v/>
      </c>
      <c r="G685" s="33" t="str">
        <f>IFERROR(VLOOKUP($B685,'Tabelas auxiliares'!$A$66:$C$103,2,FALSE),"")</f>
        <v/>
      </c>
      <c r="H685" s="33" t="str">
        <f>IFERROR(VLOOKUP($B685,'Tabelas auxiliares'!$A$66:$C$103,3,FALSE),"")</f>
        <v/>
      </c>
      <c r="Y685" s="33" t="str">
        <f t="shared" si="10"/>
        <v/>
      </c>
      <c r="Z685" s="33" t="str">
        <f>IF(T685="","",IF(AND(T685&lt;&gt;'Tabelas auxiliares'!$B$240,T685&lt;&gt;'Tabelas auxiliares'!$B$241),"FOLHA DE PESSOAL",IF(Y685='Tabelas auxiliares'!$A$241,"CUSTEIO",IF(Y685='Tabelas auxiliares'!$A$240,"INVESTIMENTO","ERRO - VERIFICAR"))))</f>
        <v/>
      </c>
      <c r="AA685" s="47"/>
      <c r="AB685" s="47"/>
    </row>
    <row r="686" spans="6:28" x14ac:dyDescent="0.25">
      <c r="F686" s="33" t="str">
        <f>IFERROR(VLOOKUP(D686,'Tabelas auxiliares'!$A$3:$B$62,2,FALSE),"")</f>
        <v/>
      </c>
      <c r="G686" s="33" t="str">
        <f>IFERROR(VLOOKUP($B686,'Tabelas auxiliares'!$A$66:$C$103,2,FALSE),"")</f>
        <v/>
      </c>
      <c r="H686" s="33" t="str">
        <f>IFERROR(VLOOKUP($B686,'Tabelas auxiliares'!$A$66:$C$103,3,FALSE),"")</f>
        <v/>
      </c>
      <c r="Y686" s="33" t="str">
        <f t="shared" si="10"/>
        <v/>
      </c>
      <c r="Z686" s="33" t="str">
        <f>IF(T686="","",IF(AND(T686&lt;&gt;'Tabelas auxiliares'!$B$240,T686&lt;&gt;'Tabelas auxiliares'!$B$241),"FOLHA DE PESSOAL",IF(Y686='Tabelas auxiliares'!$A$241,"CUSTEIO",IF(Y686='Tabelas auxiliares'!$A$240,"INVESTIMENTO","ERRO - VERIFICAR"))))</f>
        <v/>
      </c>
      <c r="AA686" s="47"/>
      <c r="AB686" s="47"/>
    </row>
    <row r="687" spans="6:28" x14ac:dyDescent="0.25">
      <c r="F687" s="33" t="str">
        <f>IFERROR(VLOOKUP(D687,'Tabelas auxiliares'!$A$3:$B$62,2,FALSE),"")</f>
        <v/>
      </c>
      <c r="G687" s="33" t="str">
        <f>IFERROR(VLOOKUP($B687,'Tabelas auxiliares'!$A$66:$C$103,2,FALSE),"")</f>
        <v/>
      </c>
      <c r="H687" s="33" t="str">
        <f>IFERROR(VLOOKUP($B687,'Tabelas auxiliares'!$A$66:$C$103,3,FALSE),"")</f>
        <v/>
      </c>
      <c r="Y687" s="33" t="str">
        <f t="shared" si="10"/>
        <v/>
      </c>
      <c r="Z687" s="33" t="str">
        <f>IF(T687="","",IF(AND(T687&lt;&gt;'Tabelas auxiliares'!$B$240,T687&lt;&gt;'Tabelas auxiliares'!$B$241),"FOLHA DE PESSOAL",IF(Y687='Tabelas auxiliares'!$A$241,"CUSTEIO",IF(Y687='Tabelas auxiliares'!$A$240,"INVESTIMENTO","ERRO - VERIFICAR"))))</f>
        <v/>
      </c>
      <c r="AA687" s="47"/>
      <c r="AB687" s="47"/>
    </row>
    <row r="688" spans="6:28" x14ac:dyDescent="0.25">
      <c r="F688" s="33" t="str">
        <f>IFERROR(VLOOKUP(D688,'Tabelas auxiliares'!$A$3:$B$62,2,FALSE),"")</f>
        <v/>
      </c>
      <c r="G688" s="33" t="str">
        <f>IFERROR(VLOOKUP($B688,'Tabelas auxiliares'!$A$66:$C$103,2,FALSE),"")</f>
        <v/>
      </c>
      <c r="H688" s="33" t="str">
        <f>IFERROR(VLOOKUP($B688,'Tabelas auxiliares'!$A$66:$C$103,3,FALSE),"")</f>
        <v/>
      </c>
      <c r="Y688" s="33" t="str">
        <f t="shared" si="10"/>
        <v/>
      </c>
      <c r="Z688" s="33" t="str">
        <f>IF(T688="","",IF(AND(T688&lt;&gt;'Tabelas auxiliares'!$B$240,T688&lt;&gt;'Tabelas auxiliares'!$B$241),"FOLHA DE PESSOAL",IF(Y688='Tabelas auxiliares'!$A$241,"CUSTEIO",IF(Y688='Tabelas auxiliares'!$A$240,"INVESTIMENTO","ERRO - VERIFICAR"))))</f>
        <v/>
      </c>
      <c r="AA688" s="47"/>
      <c r="AB688" s="47"/>
    </row>
    <row r="689" spans="6:28" x14ac:dyDescent="0.25">
      <c r="F689" s="33" t="str">
        <f>IFERROR(VLOOKUP(D689,'Tabelas auxiliares'!$A$3:$B$62,2,FALSE),"")</f>
        <v/>
      </c>
      <c r="G689" s="33" t="str">
        <f>IFERROR(VLOOKUP($B689,'Tabelas auxiliares'!$A$66:$C$103,2,FALSE),"")</f>
        <v/>
      </c>
      <c r="H689" s="33" t="str">
        <f>IFERROR(VLOOKUP($B689,'Tabelas auxiliares'!$A$66:$C$103,3,FALSE),"")</f>
        <v/>
      </c>
      <c r="Y689" s="33" t="str">
        <f t="shared" si="10"/>
        <v/>
      </c>
      <c r="Z689" s="33" t="str">
        <f>IF(T689="","",IF(AND(T689&lt;&gt;'Tabelas auxiliares'!$B$240,T689&lt;&gt;'Tabelas auxiliares'!$B$241),"FOLHA DE PESSOAL",IF(Y689='Tabelas auxiliares'!$A$241,"CUSTEIO",IF(Y689='Tabelas auxiliares'!$A$240,"INVESTIMENTO","ERRO - VERIFICAR"))))</f>
        <v/>
      </c>
      <c r="AA689" s="47"/>
      <c r="AB689" s="47"/>
    </row>
    <row r="690" spans="6:28" x14ac:dyDescent="0.25">
      <c r="F690" s="33" t="str">
        <f>IFERROR(VLOOKUP(D690,'Tabelas auxiliares'!$A$3:$B$62,2,FALSE),"")</f>
        <v/>
      </c>
      <c r="G690" s="33" t="str">
        <f>IFERROR(VLOOKUP($B690,'Tabelas auxiliares'!$A$66:$C$103,2,FALSE),"")</f>
        <v/>
      </c>
      <c r="H690" s="33" t="str">
        <f>IFERROR(VLOOKUP($B690,'Tabelas auxiliares'!$A$66:$C$103,3,FALSE),"")</f>
        <v/>
      </c>
      <c r="Y690" s="33" t="str">
        <f t="shared" si="10"/>
        <v/>
      </c>
      <c r="Z690" s="33" t="str">
        <f>IF(T690="","",IF(AND(T690&lt;&gt;'Tabelas auxiliares'!$B$240,T690&lt;&gt;'Tabelas auxiliares'!$B$241),"FOLHA DE PESSOAL",IF(Y690='Tabelas auxiliares'!$A$241,"CUSTEIO",IF(Y690='Tabelas auxiliares'!$A$240,"INVESTIMENTO","ERRO - VERIFICAR"))))</f>
        <v/>
      </c>
      <c r="AA690" s="47"/>
      <c r="AB690" s="47"/>
    </row>
    <row r="691" spans="6:28" x14ac:dyDescent="0.25">
      <c r="F691" s="33" t="str">
        <f>IFERROR(VLOOKUP(D691,'Tabelas auxiliares'!$A$3:$B$62,2,FALSE),"")</f>
        <v/>
      </c>
      <c r="G691" s="33" t="str">
        <f>IFERROR(VLOOKUP($B691,'Tabelas auxiliares'!$A$66:$C$103,2,FALSE),"")</f>
        <v/>
      </c>
      <c r="H691" s="33" t="str">
        <f>IFERROR(VLOOKUP($B691,'Tabelas auxiliares'!$A$66:$C$103,3,FALSE),"")</f>
        <v/>
      </c>
      <c r="Y691" s="33" t="str">
        <f t="shared" si="10"/>
        <v/>
      </c>
      <c r="Z691" s="33" t="str">
        <f>IF(T691="","",IF(AND(T691&lt;&gt;'Tabelas auxiliares'!$B$240,T691&lt;&gt;'Tabelas auxiliares'!$B$241),"FOLHA DE PESSOAL",IF(Y691='Tabelas auxiliares'!$A$241,"CUSTEIO",IF(Y691='Tabelas auxiliares'!$A$240,"INVESTIMENTO","ERRO - VERIFICAR"))))</f>
        <v/>
      </c>
      <c r="AA691" s="47"/>
      <c r="AB691" s="47"/>
    </row>
    <row r="692" spans="6:28" x14ac:dyDescent="0.25">
      <c r="F692" s="33" t="str">
        <f>IFERROR(VLOOKUP(D692,'Tabelas auxiliares'!$A$3:$B$62,2,FALSE),"")</f>
        <v/>
      </c>
      <c r="G692" s="33" t="str">
        <f>IFERROR(VLOOKUP($B692,'Tabelas auxiliares'!$A$66:$C$103,2,FALSE),"")</f>
        <v/>
      </c>
      <c r="H692" s="33" t="str">
        <f>IFERROR(VLOOKUP($B692,'Tabelas auxiliares'!$A$66:$C$103,3,FALSE),"")</f>
        <v/>
      </c>
      <c r="Y692" s="33" t="str">
        <f t="shared" si="10"/>
        <v/>
      </c>
      <c r="Z692" s="33" t="str">
        <f>IF(T692="","",IF(AND(T692&lt;&gt;'Tabelas auxiliares'!$B$240,T692&lt;&gt;'Tabelas auxiliares'!$B$241),"FOLHA DE PESSOAL",IF(Y692='Tabelas auxiliares'!$A$241,"CUSTEIO",IF(Y692='Tabelas auxiliares'!$A$240,"INVESTIMENTO","ERRO - VERIFICAR"))))</f>
        <v/>
      </c>
      <c r="AA692" s="47"/>
      <c r="AB692" s="47"/>
    </row>
    <row r="693" spans="6:28" x14ac:dyDescent="0.25">
      <c r="F693" s="33" t="str">
        <f>IFERROR(VLOOKUP(D693,'Tabelas auxiliares'!$A$3:$B$62,2,FALSE),"")</f>
        <v/>
      </c>
      <c r="G693" s="33" t="str">
        <f>IFERROR(VLOOKUP($B693,'Tabelas auxiliares'!$A$66:$C$103,2,FALSE),"")</f>
        <v/>
      </c>
      <c r="H693" s="33" t="str">
        <f>IFERROR(VLOOKUP($B693,'Tabelas auxiliares'!$A$66:$C$103,3,FALSE),"")</f>
        <v/>
      </c>
      <c r="Y693" s="33" t="str">
        <f t="shared" si="10"/>
        <v/>
      </c>
      <c r="Z693" s="33" t="str">
        <f>IF(T693="","",IF(AND(T693&lt;&gt;'Tabelas auxiliares'!$B$240,T693&lt;&gt;'Tabelas auxiliares'!$B$241),"FOLHA DE PESSOAL",IF(Y693='Tabelas auxiliares'!$A$241,"CUSTEIO",IF(Y693='Tabelas auxiliares'!$A$240,"INVESTIMENTO","ERRO - VERIFICAR"))))</f>
        <v/>
      </c>
      <c r="AA693" s="47"/>
      <c r="AB693" s="47"/>
    </row>
    <row r="694" spans="6:28" x14ac:dyDescent="0.25">
      <c r="F694" s="33" t="str">
        <f>IFERROR(VLOOKUP(D694,'Tabelas auxiliares'!$A$3:$B$62,2,FALSE),"")</f>
        <v/>
      </c>
      <c r="G694" s="33" t="str">
        <f>IFERROR(VLOOKUP($B694,'Tabelas auxiliares'!$A$66:$C$103,2,FALSE),"")</f>
        <v/>
      </c>
      <c r="H694" s="33" t="str">
        <f>IFERROR(VLOOKUP($B694,'Tabelas auxiliares'!$A$66:$C$103,3,FALSE),"")</f>
        <v/>
      </c>
      <c r="Y694" s="33" t="str">
        <f t="shared" si="10"/>
        <v/>
      </c>
      <c r="Z694" s="33" t="str">
        <f>IF(T694="","",IF(AND(T694&lt;&gt;'Tabelas auxiliares'!$B$240,T694&lt;&gt;'Tabelas auxiliares'!$B$241),"FOLHA DE PESSOAL",IF(Y694='Tabelas auxiliares'!$A$241,"CUSTEIO",IF(Y694='Tabelas auxiliares'!$A$240,"INVESTIMENTO","ERRO - VERIFICAR"))))</f>
        <v/>
      </c>
      <c r="AA694" s="47"/>
      <c r="AB694" s="47"/>
    </row>
    <row r="695" spans="6:28" x14ac:dyDescent="0.25">
      <c r="F695" s="33" t="str">
        <f>IFERROR(VLOOKUP(D695,'Tabelas auxiliares'!$A$3:$B$62,2,FALSE),"")</f>
        <v/>
      </c>
      <c r="G695" s="33" t="str">
        <f>IFERROR(VLOOKUP($B695,'Tabelas auxiliares'!$A$66:$C$103,2,FALSE),"")</f>
        <v/>
      </c>
      <c r="H695" s="33" t="str">
        <f>IFERROR(VLOOKUP($B695,'Tabelas auxiliares'!$A$66:$C$103,3,FALSE),"")</f>
        <v/>
      </c>
      <c r="Y695" s="33" t="str">
        <f t="shared" si="10"/>
        <v/>
      </c>
      <c r="Z695" s="33" t="str">
        <f>IF(T695="","",IF(AND(T695&lt;&gt;'Tabelas auxiliares'!$B$240,T695&lt;&gt;'Tabelas auxiliares'!$B$241),"FOLHA DE PESSOAL",IF(Y695='Tabelas auxiliares'!$A$241,"CUSTEIO",IF(Y695='Tabelas auxiliares'!$A$240,"INVESTIMENTO","ERRO - VERIFICAR"))))</f>
        <v/>
      </c>
      <c r="AA695" s="47"/>
      <c r="AB695" s="47"/>
    </row>
    <row r="696" spans="6:28" x14ac:dyDescent="0.25">
      <c r="F696" s="33" t="str">
        <f>IFERROR(VLOOKUP(D696,'Tabelas auxiliares'!$A$3:$B$62,2,FALSE),"")</f>
        <v/>
      </c>
      <c r="G696" s="33" t="str">
        <f>IFERROR(VLOOKUP($B696,'Tabelas auxiliares'!$A$66:$C$103,2,FALSE),"")</f>
        <v/>
      </c>
      <c r="H696" s="33" t="str">
        <f>IFERROR(VLOOKUP($B696,'Tabelas auxiliares'!$A$66:$C$103,3,FALSE),"")</f>
        <v/>
      </c>
      <c r="Y696" s="33" t="str">
        <f t="shared" si="10"/>
        <v/>
      </c>
      <c r="Z696" s="33" t="str">
        <f>IF(T696="","",IF(AND(T696&lt;&gt;'Tabelas auxiliares'!$B$240,T696&lt;&gt;'Tabelas auxiliares'!$B$241),"FOLHA DE PESSOAL",IF(Y696='Tabelas auxiliares'!$A$241,"CUSTEIO",IF(Y696='Tabelas auxiliares'!$A$240,"INVESTIMENTO","ERRO - VERIFICAR"))))</f>
        <v/>
      </c>
      <c r="AA696" s="47"/>
      <c r="AB696" s="47"/>
    </row>
    <row r="697" spans="6:28" x14ac:dyDescent="0.25">
      <c r="F697" s="33" t="str">
        <f>IFERROR(VLOOKUP(D697,'Tabelas auxiliares'!$A$3:$B$62,2,FALSE),"")</f>
        <v/>
      </c>
      <c r="G697" s="33" t="str">
        <f>IFERROR(VLOOKUP($B697,'Tabelas auxiliares'!$A$66:$C$103,2,FALSE),"")</f>
        <v/>
      </c>
      <c r="H697" s="33" t="str">
        <f>IFERROR(VLOOKUP($B697,'Tabelas auxiliares'!$A$66:$C$103,3,FALSE),"")</f>
        <v/>
      </c>
      <c r="Y697" s="33" t="str">
        <f t="shared" si="10"/>
        <v/>
      </c>
      <c r="Z697" s="33" t="str">
        <f>IF(T697="","",IF(AND(T697&lt;&gt;'Tabelas auxiliares'!$B$240,T697&lt;&gt;'Tabelas auxiliares'!$B$241),"FOLHA DE PESSOAL",IF(Y697='Tabelas auxiliares'!$A$241,"CUSTEIO",IF(Y697='Tabelas auxiliares'!$A$240,"INVESTIMENTO","ERRO - VERIFICAR"))))</f>
        <v/>
      </c>
      <c r="AA697" s="47"/>
      <c r="AB697" s="47"/>
    </row>
    <row r="698" spans="6:28" x14ac:dyDescent="0.25">
      <c r="F698" s="33" t="str">
        <f>IFERROR(VLOOKUP(D698,'Tabelas auxiliares'!$A$3:$B$62,2,FALSE),"")</f>
        <v/>
      </c>
      <c r="G698" s="33" t="str">
        <f>IFERROR(VLOOKUP($B698,'Tabelas auxiliares'!$A$66:$C$103,2,FALSE),"")</f>
        <v/>
      </c>
      <c r="H698" s="33" t="str">
        <f>IFERROR(VLOOKUP($B698,'Tabelas auxiliares'!$A$66:$C$103,3,FALSE),"")</f>
        <v/>
      </c>
      <c r="Y698" s="33" t="str">
        <f t="shared" si="10"/>
        <v/>
      </c>
      <c r="Z698" s="33" t="str">
        <f>IF(T698="","",IF(AND(T698&lt;&gt;'Tabelas auxiliares'!$B$240,T698&lt;&gt;'Tabelas auxiliares'!$B$241),"FOLHA DE PESSOAL",IF(Y698='Tabelas auxiliares'!$A$241,"CUSTEIO",IF(Y698='Tabelas auxiliares'!$A$240,"INVESTIMENTO","ERRO - VERIFICAR"))))</f>
        <v/>
      </c>
      <c r="AA698" s="47"/>
      <c r="AB698" s="47"/>
    </row>
    <row r="699" spans="6:28" x14ac:dyDescent="0.25">
      <c r="F699" s="33" t="str">
        <f>IFERROR(VLOOKUP(D699,'Tabelas auxiliares'!$A$3:$B$62,2,FALSE),"")</f>
        <v/>
      </c>
      <c r="G699" s="33" t="str">
        <f>IFERROR(VLOOKUP($B699,'Tabelas auxiliares'!$A$66:$C$103,2,FALSE),"")</f>
        <v/>
      </c>
      <c r="H699" s="33" t="str">
        <f>IFERROR(VLOOKUP($B699,'Tabelas auxiliares'!$A$66:$C$103,3,FALSE),"")</f>
        <v/>
      </c>
      <c r="Y699" s="33" t="str">
        <f t="shared" si="10"/>
        <v/>
      </c>
      <c r="Z699" s="33" t="str">
        <f>IF(T699="","",IF(AND(T699&lt;&gt;'Tabelas auxiliares'!$B$240,T699&lt;&gt;'Tabelas auxiliares'!$B$241),"FOLHA DE PESSOAL",IF(Y699='Tabelas auxiliares'!$A$241,"CUSTEIO",IF(Y699='Tabelas auxiliares'!$A$240,"INVESTIMENTO","ERRO - VERIFICAR"))))</f>
        <v/>
      </c>
      <c r="AA699" s="47"/>
      <c r="AB699" s="47"/>
    </row>
    <row r="700" spans="6:28" x14ac:dyDescent="0.25">
      <c r="F700" s="33" t="str">
        <f>IFERROR(VLOOKUP(D700,'Tabelas auxiliares'!$A$3:$B$62,2,FALSE),"")</f>
        <v/>
      </c>
      <c r="G700" s="33" t="str">
        <f>IFERROR(VLOOKUP($B700,'Tabelas auxiliares'!$A$66:$C$103,2,FALSE),"")</f>
        <v/>
      </c>
      <c r="H700" s="33" t="str">
        <f>IFERROR(VLOOKUP($B700,'Tabelas auxiliares'!$A$66:$C$103,3,FALSE),"")</f>
        <v/>
      </c>
      <c r="Y700" s="33" t="str">
        <f t="shared" si="10"/>
        <v/>
      </c>
      <c r="Z700" s="33" t="str">
        <f>IF(T700="","",IF(AND(T700&lt;&gt;'Tabelas auxiliares'!$B$240,T700&lt;&gt;'Tabelas auxiliares'!$B$241),"FOLHA DE PESSOAL",IF(Y700='Tabelas auxiliares'!$A$241,"CUSTEIO",IF(Y700='Tabelas auxiliares'!$A$240,"INVESTIMENTO","ERRO - VERIFICAR"))))</f>
        <v/>
      </c>
      <c r="AA700" s="47"/>
      <c r="AB700" s="47"/>
    </row>
    <row r="701" spans="6:28" x14ac:dyDescent="0.25">
      <c r="F701" s="33" t="str">
        <f>IFERROR(VLOOKUP(D701,'Tabelas auxiliares'!$A$3:$B$62,2,FALSE),"")</f>
        <v/>
      </c>
      <c r="G701" s="33" t="str">
        <f>IFERROR(VLOOKUP($B701,'Tabelas auxiliares'!$A$66:$C$103,2,FALSE),"")</f>
        <v/>
      </c>
      <c r="H701" s="33" t="str">
        <f>IFERROR(VLOOKUP($B701,'Tabelas auxiliares'!$A$66:$C$103,3,FALSE),"")</f>
        <v/>
      </c>
      <c r="Y701" s="33" t="str">
        <f t="shared" si="10"/>
        <v/>
      </c>
      <c r="Z701" s="33" t="str">
        <f>IF(T701="","",IF(AND(T701&lt;&gt;'Tabelas auxiliares'!$B$240,T701&lt;&gt;'Tabelas auxiliares'!$B$241),"FOLHA DE PESSOAL",IF(Y701='Tabelas auxiliares'!$A$241,"CUSTEIO",IF(Y701='Tabelas auxiliares'!$A$240,"INVESTIMENTO","ERRO - VERIFICAR"))))</f>
        <v/>
      </c>
      <c r="AA701" s="47"/>
      <c r="AB701" s="47"/>
    </row>
    <row r="702" spans="6:28" x14ac:dyDescent="0.25">
      <c r="F702" s="33" t="str">
        <f>IFERROR(VLOOKUP(D702,'Tabelas auxiliares'!$A$3:$B$62,2,FALSE),"")</f>
        <v/>
      </c>
      <c r="G702" s="33" t="str">
        <f>IFERROR(VLOOKUP($B702,'Tabelas auxiliares'!$A$66:$C$103,2,FALSE),"")</f>
        <v/>
      </c>
      <c r="H702" s="33" t="str">
        <f>IFERROR(VLOOKUP($B702,'Tabelas auxiliares'!$A$66:$C$103,3,FALSE),"")</f>
        <v/>
      </c>
      <c r="Y702" s="33" t="str">
        <f t="shared" si="10"/>
        <v/>
      </c>
      <c r="Z702" s="33" t="str">
        <f>IF(T702="","",IF(AND(T702&lt;&gt;'Tabelas auxiliares'!$B$240,T702&lt;&gt;'Tabelas auxiliares'!$B$241),"FOLHA DE PESSOAL",IF(Y702='Tabelas auxiliares'!$A$241,"CUSTEIO",IF(Y702='Tabelas auxiliares'!$A$240,"INVESTIMENTO","ERRO - VERIFICAR"))))</f>
        <v/>
      </c>
      <c r="AA702" s="47"/>
      <c r="AB702" s="47"/>
    </row>
    <row r="703" spans="6:28" x14ac:dyDescent="0.25">
      <c r="F703" s="33" t="str">
        <f>IFERROR(VLOOKUP(D703,'Tabelas auxiliares'!$A$3:$B$62,2,FALSE),"")</f>
        <v/>
      </c>
      <c r="G703" s="33" t="str">
        <f>IFERROR(VLOOKUP($B703,'Tabelas auxiliares'!$A$66:$C$103,2,FALSE),"")</f>
        <v/>
      </c>
      <c r="H703" s="33" t="str">
        <f>IFERROR(VLOOKUP($B703,'Tabelas auxiliares'!$A$66:$C$103,3,FALSE),"")</f>
        <v/>
      </c>
      <c r="Y703" s="33" t="str">
        <f t="shared" si="10"/>
        <v/>
      </c>
      <c r="Z703" s="33" t="str">
        <f>IF(T703="","",IF(AND(T703&lt;&gt;'Tabelas auxiliares'!$B$240,T703&lt;&gt;'Tabelas auxiliares'!$B$241),"FOLHA DE PESSOAL",IF(Y703='Tabelas auxiliares'!$A$241,"CUSTEIO",IF(Y703='Tabelas auxiliares'!$A$240,"INVESTIMENTO","ERRO - VERIFICAR"))))</f>
        <v/>
      </c>
      <c r="AA703" s="47"/>
      <c r="AB703" s="47"/>
    </row>
    <row r="704" spans="6:28" x14ac:dyDescent="0.25">
      <c r="F704" s="33" t="str">
        <f>IFERROR(VLOOKUP(D704,'Tabelas auxiliares'!$A$3:$B$62,2,FALSE),"")</f>
        <v/>
      </c>
      <c r="G704" s="33" t="str">
        <f>IFERROR(VLOOKUP($B704,'Tabelas auxiliares'!$A$66:$C$103,2,FALSE),"")</f>
        <v/>
      </c>
      <c r="H704" s="33" t="str">
        <f>IFERROR(VLOOKUP($B704,'Tabelas auxiliares'!$A$66:$C$103,3,FALSE),"")</f>
        <v/>
      </c>
      <c r="Y704" s="33" t="str">
        <f t="shared" si="10"/>
        <v/>
      </c>
      <c r="Z704" s="33" t="str">
        <f>IF(T704="","",IF(AND(T704&lt;&gt;'Tabelas auxiliares'!$B$240,T704&lt;&gt;'Tabelas auxiliares'!$B$241),"FOLHA DE PESSOAL",IF(Y704='Tabelas auxiliares'!$A$241,"CUSTEIO",IF(Y704='Tabelas auxiliares'!$A$240,"INVESTIMENTO","ERRO - VERIFICAR"))))</f>
        <v/>
      </c>
      <c r="AA704" s="47"/>
      <c r="AB704" s="47"/>
    </row>
    <row r="705" spans="6:28" x14ac:dyDescent="0.25">
      <c r="F705" s="33" t="str">
        <f>IFERROR(VLOOKUP(D705,'Tabelas auxiliares'!$A$3:$B$62,2,FALSE),"")</f>
        <v/>
      </c>
      <c r="G705" s="33" t="str">
        <f>IFERROR(VLOOKUP($B705,'Tabelas auxiliares'!$A$66:$C$103,2,FALSE),"")</f>
        <v/>
      </c>
      <c r="H705" s="33" t="str">
        <f>IFERROR(VLOOKUP($B705,'Tabelas auxiliares'!$A$66:$C$103,3,FALSE),"")</f>
        <v/>
      </c>
      <c r="Y705" s="33" t="str">
        <f t="shared" si="10"/>
        <v/>
      </c>
      <c r="Z705" s="33" t="str">
        <f>IF(T705="","",IF(AND(T705&lt;&gt;'Tabelas auxiliares'!$B$240,T705&lt;&gt;'Tabelas auxiliares'!$B$241),"FOLHA DE PESSOAL",IF(Y705='Tabelas auxiliares'!$A$241,"CUSTEIO",IF(Y705='Tabelas auxiliares'!$A$240,"INVESTIMENTO","ERRO - VERIFICAR"))))</f>
        <v/>
      </c>
      <c r="AA705" s="47"/>
      <c r="AB705" s="47"/>
    </row>
    <row r="706" spans="6:28" x14ac:dyDescent="0.25">
      <c r="F706" s="33" t="str">
        <f>IFERROR(VLOOKUP(D706,'Tabelas auxiliares'!$A$3:$B$62,2,FALSE),"")</f>
        <v/>
      </c>
      <c r="G706" s="33" t="str">
        <f>IFERROR(VLOOKUP($B706,'Tabelas auxiliares'!$A$66:$C$103,2,FALSE),"")</f>
        <v/>
      </c>
      <c r="H706" s="33" t="str">
        <f>IFERROR(VLOOKUP($B706,'Tabelas auxiliares'!$A$66:$C$103,3,FALSE),"")</f>
        <v/>
      </c>
      <c r="Y706" s="33" t="str">
        <f t="shared" si="10"/>
        <v/>
      </c>
      <c r="Z706" s="33" t="str">
        <f>IF(T706="","",IF(AND(T706&lt;&gt;'Tabelas auxiliares'!$B$240,T706&lt;&gt;'Tabelas auxiliares'!$B$241),"FOLHA DE PESSOAL",IF(Y706='Tabelas auxiliares'!$A$241,"CUSTEIO",IF(Y706='Tabelas auxiliares'!$A$240,"INVESTIMENTO","ERRO - VERIFICAR"))))</f>
        <v/>
      </c>
      <c r="AA706" s="47"/>
      <c r="AB706" s="47"/>
    </row>
    <row r="707" spans="6:28" x14ac:dyDescent="0.25">
      <c r="F707" s="33" t="str">
        <f>IFERROR(VLOOKUP(D707,'Tabelas auxiliares'!$A$3:$B$62,2,FALSE),"")</f>
        <v/>
      </c>
      <c r="G707" s="33" t="str">
        <f>IFERROR(VLOOKUP($B707,'Tabelas auxiliares'!$A$66:$C$103,2,FALSE),"")</f>
        <v/>
      </c>
      <c r="H707" s="33" t="str">
        <f>IFERROR(VLOOKUP($B707,'Tabelas auxiliares'!$A$66:$C$103,3,FALSE),"")</f>
        <v/>
      </c>
      <c r="Y707" s="33" t="str">
        <f t="shared" si="10"/>
        <v/>
      </c>
      <c r="Z707" s="33" t="str">
        <f>IF(T707="","",IF(AND(T707&lt;&gt;'Tabelas auxiliares'!$B$240,T707&lt;&gt;'Tabelas auxiliares'!$B$241),"FOLHA DE PESSOAL",IF(Y707='Tabelas auxiliares'!$A$241,"CUSTEIO",IF(Y707='Tabelas auxiliares'!$A$240,"INVESTIMENTO","ERRO - VERIFICAR"))))</f>
        <v/>
      </c>
      <c r="AA707" s="47"/>
      <c r="AB707" s="47"/>
    </row>
    <row r="708" spans="6:28" x14ac:dyDescent="0.25">
      <c r="F708" s="33" t="str">
        <f>IFERROR(VLOOKUP(D708,'Tabelas auxiliares'!$A$3:$B$62,2,FALSE),"")</f>
        <v/>
      </c>
      <c r="G708" s="33" t="str">
        <f>IFERROR(VLOOKUP($B708,'Tabelas auxiliares'!$A$66:$C$103,2,FALSE),"")</f>
        <v/>
      </c>
      <c r="H708" s="33" t="str">
        <f>IFERROR(VLOOKUP($B708,'Tabelas auxiliares'!$A$66:$C$103,3,FALSE),"")</f>
        <v/>
      </c>
      <c r="Y708" s="33" t="str">
        <f t="shared" ref="Y708:Y771" si="11">LEFT(V708,1)</f>
        <v/>
      </c>
      <c r="Z708" s="33" t="str">
        <f>IF(T708="","",IF(AND(T708&lt;&gt;'Tabelas auxiliares'!$B$240,T708&lt;&gt;'Tabelas auxiliares'!$B$241),"FOLHA DE PESSOAL",IF(Y708='Tabelas auxiliares'!$A$241,"CUSTEIO",IF(Y708='Tabelas auxiliares'!$A$240,"INVESTIMENTO","ERRO - VERIFICAR"))))</f>
        <v/>
      </c>
      <c r="AA708" s="47"/>
      <c r="AB708" s="47"/>
    </row>
    <row r="709" spans="6:28" x14ac:dyDescent="0.25">
      <c r="F709" s="33" t="str">
        <f>IFERROR(VLOOKUP(D709,'Tabelas auxiliares'!$A$3:$B$62,2,FALSE),"")</f>
        <v/>
      </c>
      <c r="G709" s="33" t="str">
        <f>IFERROR(VLOOKUP($B709,'Tabelas auxiliares'!$A$66:$C$103,2,FALSE),"")</f>
        <v/>
      </c>
      <c r="H709" s="33" t="str">
        <f>IFERROR(VLOOKUP($B709,'Tabelas auxiliares'!$A$66:$C$103,3,FALSE),"")</f>
        <v/>
      </c>
      <c r="Y709" s="33" t="str">
        <f t="shared" si="11"/>
        <v/>
      </c>
      <c r="Z709" s="33" t="str">
        <f>IF(T709="","",IF(AND(T709&lt;&gt;'Tabelas auxiliares'!$B$240,T709&lt;&gt;'Tabelas auxiliares'!$B$241),"FOLHA DE PESSOAL",IF(Y709='Tabelas auxiliares'!$A$241,"CUSTEIO",IF(Y709='Tabelas auxiliares'!$A$240,"INVESTIMENTO","ERRO - VERIFICAR"))))</f>
        <v/>
      </c>
      <c r="AA709" s="47"/>
      <c r="AB709" s="47"/>
    </row>
    <row r="710" spans="6:28" x14ac:dyDescent="0.25">
      <c r="F710" s="33" t="str">
        <f>IFERROR(VLOOKUP(D710,'Tabelas auxiliares'!$A$3:$B$62,2,FALSE),"")</f>
        <v/>
      </c>
      <c r="G710" s="33" t="str">
        <f>IFERROR(VLOOKUP($B710,'Tabelas auxiliares'!$A$66:$C$103,2,FALSE),"")</f>
        <v/>
      </c>
      <c r="H710" s="33" t="str">
        <f>IFERROR(VLOOKUP($B710,'Tabelas auxiliares'!$A$66:$C$103,3,FALSE),"")</f>
        <v/>
      </c>
      <c r="Y710" s="33" t="str">
        <f t="shared" si="11"/>
        <v/>
      </c>
      <c r="Z710" s="33" t="str">
        <f>IF(T710="","",IF(AND(T710&lt;&gt;'Tabelas auxiliares'!$B$240,T710&lt;&gt;'Tabelas auxiliares'!$B$241),"FOLHA DE PESSOAL",IF(Y710='Tabelas auxiliares'!$A$241,"CUSTEIO",IF(Y710='Tabelas auxiliares'!$A$240,"INVESTIMENTO","ERRO - VERIFICAR"))))</f>
        <v/>
      </c>
      <c r="AA710" s="47"/>
      <c r="AB710" s="47"/>
    </row>
    <row r="711" spans="6:28" x14ac:dyDescent="0.25">
      <c r="F711" s="33" t="str">
        <f>IFERROR(VLOOKUP(D711,'Tabelas auxiliares'!$A$3:$B$62,2,FALSE),"")</f>
        <v/>
      </c>
      <c r="G711" s="33" t="str">
        <f>IFERROR(VLOOKUP($B711,'Tabelas auxiliares'!$A$66:$C$103,2,FALSE),"")</f>
        <v/>
      </c>
      <c r="H711" s="33" t="str">
        <f>IFERROR(VLOOKUP($B711,'Tabelas auxiliares'!$A$66:$C$103,3,FALSE),"")</f>
        <v/>
      </c>
      <c r="Y711" s="33" t="str">
        <f t="shared" si="11"/>
        <v/>
      </c>
      <c r="Z711" s="33" t="str">
        <f>IF(T711="","",IF(AND(T711&lt;&gt;'Tabelas auxiliares'!$B$240,T711&lt;&gt;'Tabelas auxiliares'!$B$241),"FOLHA DE PESSOAL",IF(Y711='Tabelas auxiliares'!$A$241,"CUSTEIO",IF(Y711='Tabelas auxiliares'!$A$240,"INVESTIMENTO","ERRO - VERIFICAR"))))</f>
        <v/>
      </c>
      <c r="AA711" s="47"/>
      <c r="AB711" s="47"/>
    </row>
    <row r="712" spans="6:28" x14ac:dyDescent="0.25">
      <c r="F712" s="33" t="str">
        <f>IFERROR(VLOOKUP(D712,'Tabelas auxiliares'!$A$3:$B$62,2,FALSE),"")</f>
        <v/>
      </c>
      <c r="G712" s="33" t="str">
        <f>IFERROR(VLOOKUP($B712,'Tabelas auxiliares'!$A$66:$C$103,2,FALSE),"")</f>
        <v/>
      </c>
      <c r="H712" s="33" t="str">
        <f>IFERROR(VLOOKUP($B712,'Tabelas auxiliares'!$A$66:$C$103,3,FALSE),"")</f>
        <v/>
      </c>
      <c r="Y712" s="33" t="str">
        <f t="shared" si="11"/>
        <v/>
      </c>
      <c r="Z712" s="33" t="str">
        <f>IF(T712="","",IF(AND(T712&lt;&gt;'Tabelas auxiliares'!$B$240,T712&lt;&gt;'Tabelas auxiliares'!$B$241),"FOLHA DE PESSOAL",IF(Y712='Tabelas auxiliares'!$A$241,"CUSTEIO",IF(Y712='Tabelas auxiliares'!$A$240,"INVESTIMENTO","ERRO - VERIFICAR"))))</f>
        <v/>
      </c>
      <c r="AA712" s="47"/>
      <c r="AB712" s="47"/>
    </row>
    <row r="713" spans="6:28" x14ac:dyDescent="0.25">
      <c r="F713" s="33" t="str">
        <f>IFERROR(VLOOKUP(D713,'Tabelas auxiliares'!$A$3:$B$62,2,FALSE),"")</f>
        <v/>
      </c>
      <c r="G713" s="33" t="str">
        <f>IFERROR(VLOOKUP($B713,'Tabelas auxiliares'!$A$66:$C$103,2,FALSE),"")</f>
        <v/>
      </c>
      <c r="H713" s="33" t="str">
        <f>IFERROR(VLOOKUP($B713,'Tabelas auxiliares'!$A$66:$C$103,3,FALSE),"")</f>
        <v/>
      </c>
      <c r="Y713" s="33" t="str">
        <f t="shared" si="11"/>
        <v/>
      </c>
      <c r="Z713" s="33" t="str">
        <f>IF(T713="","",IF(AND(T713&lt;&gt;'Tabelas auxiliares'!$B$240,T713&lt;&gt;'Tabelas auxiliares'!$B$241),"FOLHA DE PESSOAL",IF(Y713='Tabelas auxiliares'!$A$241,"CUSTEIO",IF(Y713='Tabelas auxiliares'!$A$240,"INVESTIMENTO","ERRO - VERIFICAR"))))</f>
        <v/>
      </c>
      <c r="AA713" s="47"/>
      <c r="AB713" s="47"/>
    </row>
    <row r="714" spans="6:28" x14ac:dyDescent="0.25">
      <c r="F714" s="33" t="str">
        <f>IFERROR(VLOOKUP(D714,'Tabelas auxiliares'!$A$3:$B$62,2,FALSE),"")</f>
        <v/>
      </c>
      <c r="G714" s="33" t="str">
        <f>IFERROR(VLOOKUP($B714,'Tabelas auxiliares'!$A$66:$C$103,2,FALSE),"")</f>
        <v/>
      </c>
      <c r="H714" s="33" t="str">
        <f>IFERROR(VLOOKUP($B714,'Tabelas auxiliares'!$A$66:$C$103,3,FALSE),"")</f>
        <v/>
      </c>
      <c r="Y714" s="33" t="str">
        <f t="shared" si="11"/>
        <v/>
      </c>
      <c r="Z714" s="33" t="str">
        <f>IF(T714="","",IF(AND(T714&lt;&gt;'Tabelas auxiliares'!$B$240,T714&lt;&gt;'Tabelas auxiliares'!$B$241),"FOLHA DE PESSOAL",IF(Y714='Tabelas auxiliares'!$A$241,"CUSTEIO",IF(Y714='Tabelas auxiliares'!$A$240,"INVESTIMENTO","ERRO - VERIFICAR"))))</f>
        <v/>
      </c>
      <c r="AA714" s="47"/>
      <c r="AB714" s="47"/>
    </row>
    <row r="715" spans="6:28" x14ac:dyDescent="0.25">
      <c r="F715" s="33" t="str">
        <f>IFERROR(VLOOKUP(D715,'Tabelas auxiliares'!$A$3:$B$62,2,FALSE),"")</f>
        <v/>
      </c>
      <c r="G715" s="33" t="str">
        <f>IFERROR(VLOOKUP($B715,'Tabelas auxiliares'!$A$66:$C$103,2,FALSE),"")</f>
        <v/>
      </c>
      <c r="H715" s="33" t="str">
        <f>IFERROR(VLOOKUP($B715,'Tabelas auxiliares'!$A$66:$C$103,3,FALSE),"")</f>
        <v/>
      </c>
      <c r="Y715" s="33" t="str">
        <f t="shared" si="11"/>
        <v/>
      </c>
      <c r="Z715" s="33" t="str">
        <f>IF(T715="","",IF(AND(T715&lt;&gt;'Tabelas auxiliares'!$B$240,T715&lt;&gt;'Tabelas auxiliares'!$B$241),"FOLHA DE PESSOAL",IF(Y715='Tabelas auxiliares'!$A$241,"CUSTEIO",IF(Y715='Tabelas auxiliares'!$A$240,"INVESTIMENTO","ERRO - VERIFICAR"))))</f>
        <v/>
      </c>
      <c r="AA715" s="47"/>
      <c r="AB715" s="47"/>
    </row>
    <row r="716" spans="6:28" x14ac:dyDescent="0.25">
      <c r="F716" s="33" t="str">
        <f>IFERROR(VLOOKUP(D716,'Tabelas auxiliares'!$A$3:$B$62,2,FALSE),"")</f>
        <v/>
      </c>
      <c r="G716" s="33" t="str">
        <f>IFERROR(VLOOKUP($B716,'Tabelas auxiliares'!$A$66:$C$103,2,FALSE),"")</f>
        <v/>
      </c>
      <c r="H716" s="33" t="str">
        <f>IFERROR(VLOOKUP($B716,'Tabelas auxiliares'!$A$66:$C$103,3,FALSE),"")</f>
        <v/>
      </c>
      <c r="Y716" s="33" t="str">
        <f t="shared" si="11"/>
        <v/>
      </c>
      <c r="Z716" s="33" t="str">
        <f>IF(T716="","",IF(AND(T716&lt;&gt;'Tabelas auxiliares'!$B$240,T716&lt;&gt;'Tabelas auxiliares'!$B$241),"FOLHA DE PESSOAL",IF(Y716='Tabelas auxiliares'!$A$241,"CUSTEIO",IF(Y716='Tabelas auxiliares'!$A$240,"INVESTIMENTO","ERRO - VERIFICAR"))))</f>
        <v/>
      </c>
      <c r="AA716" s="47"/>
      <c r="AB716" s="47"/>
    </row>
    <row r="717" spans="6:28" x14ac:dyDescent="0.25">
      <c r="F717" s="33" t="str">
        <f>IFERROR(VLOOKUP(D717,'Tabelas auxiliares'!$A$3:$B$62,2,FALSE),"")</f>
        <v/>
      </c>
      <c r="G717" s="33" t="str">
        <f>IFERROR(VLOOKUP($B717,'Tabelas auxiliares'!$A$66:$C$103,2,FALSE),"")</f>
        <v/>
      </c>
      <c r="H717" s="33" t="str">
        <f>IFERROR(VLOOKUP($B717,'Tabelas auxiliares'!$A$66:$C$103,3,FALSE),"")</f>
        <v/>
      </c>
      <c r="Y717" s="33" t="str">
        <f t="shared" si="11"/>
        <v/>
      </c>
      <c r="Z717" s="33" t="str">
        <f>IF(T717="","",IF(AND(T717&lt;&gt;'Tabelas auxiliares'!$B$240,T717&lt;&gt;'Tabelas auxiliares'!$B$241),"FOLHA DE PESSOAL",IF(Y717='Tabelas auxiliares'!$A$241,"CUSTEIO",IF(Y717='Tabelas auxiliares'!$A$240,"INVESTIMENTO","ERRO - VERIFICAR"))))</f>
        <v/>
      </c>
      <c r="AA717" s="47"/>
      <c r="AB717" s="47"/>
    </row>
    <row r="718" spans="6:28" x14ac:dyDescent="0.25">
      <c r="F718" s="33" t="str">
        <f>IFERROR(VLOOKUP(D718,'Tabelas auxiliares'!$A$3:$B$62,2,FALSE),"")</f>
        <v/>
      </c>
      <c r="G718" s="33" t="str">
        <f>IFERROR(VLOOKUP($B718,'Tabelas auxiliares'!$A$66:$C$103,2,FALSE),"")</f>
        <v/>
      </c>
      <c r="H718" s="33" t="str">
        <f>IFERROR(VLOOKUP($B718,'Tabelas auxiliares'!$A$66:$C$103,3,FALSE),"")</f>
        <v/>
      </c>
      <c r="Y718" s="33" t="str">
        <f t="shared" si="11"/>
        <v/>
      </c>
      <c r="Z718" s="33" t="str">
        <f>IF(T718="","",IF(AND(T718&lt;&gt;'Tabelas auxiliares'!$B$240,T718&lt;&gt;'Tabelas auxiliares'!$B$241),"FOLHA DE PESSOAL",IF(Y718='Tabelas auxiliares'!$A$241,"CUSTEIO",IF(Y718='Tabelas auxiliares'!$A$240,"INVESTIMENTO","ERRO - VERIFICAR"))))</f>
        <v/>
      </c>
      <c r="AA718" s="47"/>
      <c r="AB718" s="47"/>
    </row>
    <row r="719" spans="6:28" x14ac:dyDescent="0.25">
      <c r="F719" s="33" t="str">
        <f>IFERROR(VLOOKUP(D719,'Tabelas auxiliares'!$A$3:$B$62,2,FALSE),"")</f>
        <v/>
      </c>
      <c r="G719" s="33" t="str">
        <f>IFERROR(VLOOKUP($B719,'Tabelas auxiliares'!$A$66:$C$103,2,FALSE),"")</f>
        <v/>
      </c>
      <c r="H719" s="33" t="str">
        <f>IFERROR(VLOOKUP($B719,'Tabelas auxiliares'!$A$66:$C$103,3,FALSE),"")</f>
        <v/>
      </c>
      <c r="Y719" s="33" t="str">
        <f t="shared" si="11"/>
        <v/>
      </c>
      <c r="Z719" s="33" t="str">
        <f>IF(T719="","",IF(AND(T719&lt;&gt;'Tabelas auxiliares'!$B$240,T719&lt;&gt;'Tabelas auxiliares'!$B$241),"FOLHA DE PESSOAL",IF(Y719='Tabelas auxiliares'!$A$241,"CUSTEIO",IF(Y719='Tabelas auxiliares'!$A$240,"INVESTIMENTO","ERRO - VERIFICAR"))))</f>
        <v/>
      </c>
      <c r="AA719" s="47"/>
      <c r="AB719" s="47"/>
    </row>
    <row r="720" spans="6:28" x14ac:dyDescent="0.25">
      <c r="F720" s="33" t="str">
        <f>IFERROR(VLOOKUP(D720,'Tabelas auxiliares'!$A$3:$B$62,2,FALSE),"")</f>
        <v/>
      </c>
      <c r="G720" s="33" t="str">
        <f>IFERROR(VLOOKUP($B720,'Tabelas auxiliares'!$A$66:$C$103,2,FALSE),"")</f>
        <v/>
      </c>
      <c r="H720" s="33" t="str">
        <f>IFERROR(VLOOKUP($B720,'Tabelas auxiliares'!$A$66:$C$103,3,FALSE),"")</f>
        <v/>
      </c>
      <c r="Y720" s="33" t="str">
        <f t="shared" si="11"/>
        <v/>
      </c>
      <c r="Z720" s="33" t="str">
        <f>IF(T720="","",IF(AND(T720&lt;&gt;'Tabelas auxiliares'!$B$240,T720&lt;&gt;'Tabelas auxiliares'!$B$241),"FOLHA DE PESSOAL",IF(Y720='Tabelas auxiliares'!$A$241,"CUSTEIO",IF(Y720='Tabelas auxiliares'!$A$240,"INVESTIMENTO","ERRO - VERIFICAR"))))</f>
        <v/>
      </c>
      <c r="AA720" s="47"/>
      <c r="AB720" s="47"/>
    </row>
    <row r="721" spans="6:28" x14ac:dyDescent="0.25">
      <c r="F721" s="33" t="str">
        <f>IFERROR(VLOOKUP(D721,'Tabelas auxiliares'!$A$3:$B$62,2,FALSE),"")</f>
        <v/>
      </c>
      <c r="G721" s="33" t="str">
        <f>IFERROR(VLOOKUP($B721,'Tabelas auxiliares'!$A$66:$C$103,2,FALSE),"")</f>
        <v/>
      </c>
      <c r="H721" s="33" t="str">
        <f>IFERROR(VLOOKUP($B721,'Tabelas auxiliares'!$A$66:$C$103,3,FALSE),"")</f>
        <v/>
      </c>
      <c r="Y721" s="33" t="str">
        <f t="shared" si="11"/>
        <v/>
      </c>
      <c r="Z721" s="33" t="str">
        <f>IF(T721="","",IF(AND(T721&lt;&gt;'Tabelas auxiliares'!$B$240,T721&lt;&gt;'Tabelas auxiliares'!$B$241),"FOLHA DE PESSOAL",IF(Y721='Tabelas auxiliares'!$A$241,"CUSTEIO",IF(Y721='Tabelas auxiliares'!$A$240,"INVESTIMENTO","ERRO - VERIFICAR"))))</f>
        <v/>
      </c>
      <c r="AA721" s="47"/>
      <c r="AB721" s="47"/>
    </row>
    <row r="722" spans="6:28" x14ac:dyDescent="0.25">
      <c r="F722" s="33" t="str">
        <f>IFERROR(VLOOKUP(D722,'Tabelas auxiliares'!$A$3:$B$62,2,FALSE),"")</f>
        <v/>
      </c>
      <c r="G722" s="33" t="str">
        <f>IFERROR(VLOOKUP($B722,'Tabelas auxiliares'!$A$66:$C$103,2,FALSE),"")</f>
        <v/>
      </c>
      <c r="H722" s="33" t="str">
        <f>IFERROR(VLOOKUP($B722,'Tabelas auxiliares'!$A$66:$C$103,3,FALSE),"")</f>
        <v/>
      </c>
      <c r="Y722" s="33" t="str">
        <f t="shared" si="11"/>
        <v/>
      </c>
      <c r="Z722" s="33" t="str">
        <f>IF(T722="","",IF(AND(T722&lt;&gt;'Tabelas auxiliares'!$B$240,T722&lt;&gt;'Tabelas auxiliares'!$B$241),"FOLHA DE PESSOAL",IF(Y722='Tabelas auxiliares'!$A$241,"CUSTEIO",IF(Y722='Tabelas auxiliares'!$A$240,"INVESTIMENTO","ERRO - VERIFICAR"))))</f>
        <v/>
      </c>
      <c r="AA722" s="47"/>
      <c r="AB722" s="47"/>
    </row>
    <row r="723" spans="6:28" x14ac:dyDescent="0.25">
      <c r="F723" s="33" t="str">
        <f>IFERROR(VLOOKUP(D723,'Tabelas auxiliares'!$A$3:$B$62,2,FALSE),"")</f>
        <v/>
      </c>
      <c r="G723" s="33" t="str">
        <f>IFERROR(VLOOKUP($B723,'Tabelas auxiliares'!$A$66:$C$103,2,FALSE),"")</f>
        <v/>
      </c>
      <c r="H723" s="33" t="str">
        <f>IFERROR(VLOOKUP($B723,'Tabelas auxiliares'!$A$66:$C$103,3,FALSE),"")</f>
        <v/>
      </c>
      <c r="Y723" s="33" t="str">
        <f t="shared" si="11"/>
        <v/>
      </c>
      <c r="Z723" s="33" t="str">
        <f>IF(T723="","",IF(AND(T723&lt;&gt;'Tabelas auxiliares'!$B$240,T723&lt;&gt;'Tabelas auxiliares'!$B$241),"FOLHA DE PESSOAL",IF(Y723='Tabelas auxiliares'!$A$241,"CUSTEIO",IF(Y723='Tabelas auxiliares'!$A$240,"INVESTIMENTO","ERRO - VERIFICAR"))))</f>
        <v/>
      </c>
      <c r="AA723" s="47"/>
      <c r="AB723" s="47"/>
    </row>
    <row r="724" spans="6:28" x14ac:dyDescent="0.25">
      <c r="F724" s="33" t="str">
        <f>IFERROR(VLOOKUP(D724,'Tabelas auxiliares'!$A$3:$B$62,2,FALSE),"")</f>
        <v/>
      </c>
      <c r="G724" s="33" t="str">
        <f>IFERROR(VLOOKUP($B724,'Tabelas auxiliares'!$A$66:$C$103,2,FALSE),"")</f>
        <v/>
      </c>
      <c r="H724" s="33" t="str">
        <f>IFERROR(VLOOKUP($B724,'Tabelas auxiliares'!$A$66:$C$103,3,FALSE),"")</f>
        <v/>
      </c>
      <c r="Y724" s="33" t="str">
        <f t="shared" si="11"/>
        <v/>
      </c>
      <c r="Z724" s="33" t="str">
        <f>IF(T724="","",IF(AND(T724&lt;&gt;'Tabelas auxiliares'!$B$240,T724&lt;&gt;'Tabelas auxiliares'!$B$241),"FOLHA DE PESSOAL",IF(Y724='Tabelas auxiliares'!$A$241,"CUSTEIO",IF(Y724='Tabelas auxiliares'!$A$240,"INVESTIMENTO","ERRO - VERIFICAR"))))</f>
        <v/>
      </c>
      <c r="AA724" s="47"/>
      <c r="AB724" s="47"/>
    </row>
    <row r="725" spans="6:28" x14ac:dyDescent="0.25">
      <c r="F725" s="33" t="str">
        <f>IFERROR(VLOOKUP(D725,'Tabelas auxiliares'!$A$3:$B$62,2,FALSE),"")</f>
        <v/>
      </c>
      <c r="G725" s="33" t="str">
        <f>IFERROR(VLOOKUP($B725,'Tabelas auxiliares'!$A$66:$C$103,2,FALSE),"")</f>
        <v/>
      </c>
      <c r="H725" s="33" t="str">
        <f>IFERROR(VLOOKUP($B725,'Tabelas auxiliares'!$A$66:$C$103,3,FALSE),"")</f>
        <v/>
      </c>
      <c r="Y725" s="33" t="str">
        <f t="shared" si="11"/>
        <v/>
      </c>
      <c r="Z725" s="33" t="str">
        <f>IF(T725="","",IF(AND(T725&lt;&gt;'Tabelas auxiliares'!$B$240,T725&lt;&gt;'Tabelas auxiliares'!$B$241),"FOLHA DE PESSOAL",IF(Y725='Tabelas auxiliares'!$A$241,"CUSTEIO",IF(Y725='Tabelas auxiliares'!$A$240,"INVESTIMENTO","ERRO - VERIFICAR"))))</f>
        <v/>
      </c>
      <c r="AA725" s="47"/>
      <c r="AB725" s="47"/>
    </row>
    <row r="726" spans="6:28" x14ac:dyDescent="0.25">
      <c r="F726" s="33" t="str">
        <f>IFERROR(VLOOKUP(D726,'Tabelas auxiliares'!$A$3:$B$62,2,FALSE),"")</f>
        <v/>
      </c>
      <c r="G726" s="33" t="str">
        <f>IFERROR(VLOOKUP($B726,'Tabelas auxiliares'!$A$66:$C$103,2,FALSE),"")</f>
        <v/>
      </c>
      <c r="H726" s="33" t="str">
        <f>IFERROR(VLOOKUP($B726,'Tabelas auxiliares'!$A$66:$C$103,3,FALSE),"")</f>
        <v/>
      </c>
      <c r="Y726" s="33" t="str">
        <f t="shared" si="11"/>
        <v/>
      </c>
      <c r="Z726" s="33" t="str">
        <f>IF(T726="","",IF(AND(T726&lt;&gt;'Tabelas auxiliares'!$B$240,T726&lt;&gt;'Tabelas auxiliares'!$B$241),"FOLHA DE PESSOAL",IF(Y726='Tabelas auxiliares'!$A$241,"CUSTEIO",IF(Y726='Tabelas auxiliares'!$A$240,"INVESTIMENTO","ERRO - VERIFICAR"))))</f>
        <v/>
      </c>
      <c r="AA726" s="47"/>
      <c r="AB726" s="47"/>
    </row>
    <row r="727" spans="6:28" x14ac:dyDescent="0.25">
      <c r="F727" s="33" t="str">
        <f>IFERROR(VLOOKUP(D727,'Tabelas auxiliares'!$A$3:$B$62,2,FALSE),"")</f>
        <v/>
      </c>
      <c r="G727" s="33" t="str">
        <f>IFERROR(VLOOKUP($B727,'Tabelas auxiliares'!$A$66:$C$103,2,FALSE),"")</f>
        <v/>
      </c>
      <c r="H727" s="33" t="str">
        <f>IFERROR(VLOOKUP($B727,'Tabelas auxiliares'!$A$66:$C$103,3,FALSE),"")</f>
        <v/>
      </c>
      <c r="Y727" s="33" t="str">
        <f t="shared" si="11"/>
        <v/>
      </c>
      <c r="Z727" s="33" t="str">
        <f>IF(T727="","",IF(AND(T727&lt;&gt;'Tabelas auxiliares'!$B$240,T727&lt;&gt;'Tabelas auxiliares'!$B$241),"FOLHA DE PESSOAL",IF(Y727='Tabelas auxiliares'!$A$241,"CUSTEIO",IF(Y727='Tabelas auxiliares'!$A$240,"INVESTIMENTO","ERRO - VERIFICAR"))))</f>
        <v/>
      </c>
      <c r="AA727" s="47"/>
      <c r="AB727" s="47"/>
    </row>
    <row r="728" spans="6:28" x14ac:dyDescent="0.25">
      <c r="F728" s="33" t="str">
        <f>IFERROR(VLOOKUP(D728,'Tabelas auxiliares'!$A$3:$B$62,2,FALSE),"")</f>
        <v/>
      </c>
      <c r="G728" s="33" t="str">
        <f>IFERROR(VLOOKUP($B728,'Tabelas auxiliares'!$A$66:$C$103,2,FALSE),"")</f>
        <v/>
      </c>
      <c r="H728" s="33" t="str">
        <f>IFERROR(VLOOKUP($B728,'Tabelas auxiliares'!$A$66:$C$103,3,FALSE),"")</f>
        <v/>
      </c>
      <c r="Y728" s="33" t="str">
        <f t="shared" si="11"/>
        <v/>
      </c>
      <c r="Z728" s="33" t="str">
        <f>IF(T728="","",IF(AND(T728&lt;&gt;'Tabelas auxiliares'!$B$240,T728&lt;&gt;'Tabelas auxiliares'!$B$241),"FOLHA DE PESSOAL",IF(Y728='Tabelas auxiliares'!$A$241,"CUSTEIO",IF(Y728='Tabelas auxiliares'!$A$240,"INVESTIMENTO","ERRO - VERIFICAR"))))</f>
        <v/>
      </c>
      <c r="AA728" s="47"/>
      <c r="AB728" s="47"/>
    </row>
    <row r="729" spans="6:28" x14ac:dyDescent="0.25">
      <c r="F729" s="33" t="str">
        <f>IFERROR(VLOOKUP(D729,'Tabelas auxiliares'!$A$3:$B$62,2,FALSE),"")</f>
        <v/>
      </c>
      <c r="G729" s="33" t="str">
        <f>IFERROR(VLOOKUP($B729,'Tabelas auxiliares'!$A$66:$C$103,2,FALSE),"")</f>
        <v/>
      </c>
      <c r="H729" s="33" t="str">
        <f>IFERROR(VLOOKUP($B729,'Tabelas auxiliares'!$A$66:$C$103,3,FALSE),"")</f>
        <v/>
      </c>
      <c r="Y729" s="33" t="str">
        <f t="shared" si="11"/>
        <v/>
      </c>
      <c r="Z729" s="33" t="str">
        <f>IF(T729="","",IF(AND(T729&lt;&gt;'Tabelas auxiliares'!$B$240,T729&lt;&gt;'Tabelas auxiliares'!$B$241),"FOLHA DE PESSOAL",IF(Y729='Tabelas auxiliares'!$A$241,"CUSTEIO",IF(Y729='Tabelas auxiliares'!$A$240,"INVESTIMENTO","ERRO - VERIFICAR"))))</f>
        <v/>
      </c>
      <c r="AA729" s="47"/>
      <c r="AB729" s="47"/>
    </row>
    <row r="730" spans="6:28" x14ac:dyDescent="0.25">
      <c r="F730" s="33" t="str">
        <f>IFERROR(VLOOKUP(D730,'Tabelas auxiliares'!$A$3:$B$62,2,FALSE),"")</f>
        <v/>
      </c>
      <c r="G730" s="33" t="str">
        <f>IFERROR(VLOOKUP($B730,'Tabelas auxiliares'!$A$66:$C$103,2,FALSE),"")</f>
        <v/>
      </c>
      <c r="H730" s="33" t="str">
        <f>IFERROR(VLOOKUP($B730,'Tabelas auxiliares'!$A$66:$C$103,3,FALSE),"")</f>
        <v/>
      </c>
      <c r="Y730" s="33" t="str">
        <f t="shared" si="11"/>
        <v/>
      </c>
      <c r="Z730" s="33" t="str">
        <f>IF(T730="","",IF(AND(T730&lt;&gt;'Tabelas auxiliares'!$B$240,T730&lt;&gt;'Tabelas auxiliares'!$B$241),"FOLHA DE PESSOAL",IF(Y730='Tabelas auxiliares'!$A$241,"CUSTEIO",IF(Y730='Tabelas auxiliares'!$A$240,"INVESTIMENTO","ERRO - VERIFICAR"))))</f>
        <v/>
      </c>
      <c r="AA730" s="47"/>
      <c r="AB730" s="47"/>
    </row>
    <row r="731" spans="6:28" x14ac:dyDescent="0.25">
      <c r="F731" s="33" t="str">
        <f>IFERROR(VLOOKUP(D731,'Tabelas auxiliares'!$A$3:$B$62,2,FALSE),"")</f>
        <v/>
      </c>
      <c r="G731" s="33" t="str">
        <f>IFERROR(VLOOKUP($B731,'Tabelas auxiliares'!$A$66:$C$103,2,FALSE),"")</f>
        <v/>
      </c>
      <c r="H731" s="33" t="str">
        <f>IFERROR(VLOOKUP($B731,'Tabelas auxiliares'!$A$66:$C$103,3,FALSE),"")</f>
        <v/>
      </c>
      <c r="Y731" s="33" t="str">
        <f t="shared" si="11"/>
        <v/>
      </c>
      <c r="Z731" s="33" t="str">
        <f>IF(T731="","",IF(AND(T731&lt;&gt;'Tabelas auxiliares'!$B$240,T731&lt;&gt;'Tabelas auxiliares'!$B$241),"FOLHA DE PESSOAL",IF(Y731='Tabelas auxiliares'!$A$241,"CUSTEIO",IF(Y731='Tabelas auxiliares'!$A$240,"INVESTIMENTO","ERRO - VERIFICAR"))))</f>
        <v/>
      </c>
      <c r="AA731" s="47"/>
      <c r="AB731" s="47"/>
    </row>
    <row r="732" spans="6:28" x14ac:dyDescent="0.25">
      <c r="F732" s="33" t="str">
        <f>IFERROR(VLOOKUP(D732,'Tabelas auxiliares'!$A$3:$B$62,2,FALSE),"")</f>
        <v/>
      </c>
      <c r="G732" s="33" t="str">
        <f>IFERROR(VLOOKUP($B732,'Tabelas auxiliares'!$A$66:$C$103,2,FALSE),"")</f>
        <v/>
      </c>
      <c r="H732" s="33" t="str">
        <f>IFERROR(VLOOKUP($B732,'Tabelas auxiliares'!$A$66:$C$103,3,FALSE),"")</f>
        <v/>
      </c>
      <c r="Y732" s="33" t="str">
        <f t="shared" si="11"/>
        <v/>
      </c>
      <c r="Z732" s="33" t="str">
        <f>IF(T732="","",IF(AND(T732&lt;&gt;'Tabelas auxiliares'!$B$240,T732&lt;&gt;'Tabelas auxiliares'!$B$241),"FOLHA DE PESSOAL",IF(Y732='Tabelas auxiliares'!$A$241,"CUSTEIO",IF(Y732='Tabelas auxiliares'!$A$240,"INVESTIMENTO","ERRO - VERIFICAR"))))</f>
        <v/>
      </c>
      <c r="AA732" s="47"/>
      <c r="AB732" s="47"/>
    </row>
    <row r="733" spans="6:28" x14ac:dyDescent="0.25">
      <c r="F733" s="33" t="str">
        <f>IFERROR(VLOOKUP(D733,'Tabelas auxiliares'!$A$3:$B$62,2,FALSE),"")</f>
        <v/>
      </c>
      <c r="G733" s="33" t="str">
        <f>IFERROR(VLOOKUP($B733,'Tabelas auxiliares'!$A$66:$C$103,2,FALSE),"")</f>
        <v/>
      </c>
      <c r="H733" s="33" t="str">
        <f>IFERROR(VLOOKUP($B733,'Tabelas auxiliares'!$A$66:$C$103,3,FALSE),"")</f>
        <v/>
      </c>
      <c r="Y733" s="33" t="str">
        <f t="shared" si="11"/>
        <v/>
      </c>
      <c r="Z733" s="33" t="str">
        <f>IF(T733="","",IF(AND(T733&lt;&gt;'Tabelas auxiliares'!$B$240,T733&lt;&gt;'Tabelas auxiliares'!$B$241),"FOLHA DE PESSOAL",IF(Y733='Tabelas auxiliares'!$A$241,"CUSTEIO",IF(Y733='Tabelas auxiliares'!$A$240,"INVESTIMENTO","ERRO - VERIFICAR"))))</f>
        <v/>
      </c>
      <c r="AA733" s="47"/>
      <c r="AB733" s="47"/>
    </row>
    <row r="734" spans="6:28" x14ac:dyDescent="0.25">
      <c r="F734" s="33" t="str">
        <f>IFERROR(VLOOKUP(D734,'Tabelas auxiliares'!$A$3:$B$62,2,FALSE),"")</f>
        <v/>
      </c>
      <c r="G734" s="33" t="str">
        <f>IFERROR(VLOOKUP($B734,'Tabelas auxiliares'!$A$66:$C$103,2,FALSE),"")</f>
        <v/>
      </c>
      <c r="H734" s="33" t="str">
        <f>IFERROR(VLOOKUP($B734,'Tabelas auxiliares'!$A$66:$C$103,3,FALSE),"")</f>
        <v/>
      </c>
      <c r="Y734" s="33" t="str">
        <f t="shared" si="11"/>
        <v/>
      </c>
      <c r="Z734" s="33" t="str">
        <f>IF(T734="","",IF(AND(T734&lt;&gt;'Tabelas auxiliares'!$B$240,T734&lt;&gt;'Tabelas auxiliares'!$B$241),"FOLHA DE PESSOAL",IF(Y734='Tabelas auxiliares'!$A$241,"CUSTEIO",IF(Y734='Tabelas auxiliares'!$A$240,"INVESTIMENTO","ERRO - VERIFICAR"))))</f>
        <v/>
      </c>
      <c r="AA734" s="47"/>
      <c r="AB734" s="47"/>
    </row>
    <row r="735" spans="6:28" x14ac:dyDescent="0.25">
      <c r="F735" s="33" t="str">
        <f>IFERROR(VLOOKUP(D735,'Tabelas auxiliares'!$A$3:$B$62,2,FALSE),"")</f>
        <v/>
      </c>
      <c r="G735" s="33" t="str">
        <f>IFERROR(VLOOKUP($B735,'Tabelas auxiliares'!$A$66:$C$103,2,FALSE),"")</f>
        <v/>
      </c>
      <c r="H735" s="33" t="str">
        <f>IFERROR(VLOOKUP($B735,'Tabelas auxiliares'!$A$66:$C$103,3,FALSE),"")</f>
        <v/>
      </c>
      <c r="Y735" s="33" t="str">
        <f t="shared" si="11"/>
        <v/>
      </c>
      <c r="Z735" s="33" t="str">
        <f>IF(T735="","",IF(AND(T735&lt;&gt;'Tabelas auxiliares'!$B$240,T735&lt;&gt;'Tabelas auxiliares'!$B$241),"FOLHA DE PESSOAL",IF(Y735='Tabelas auxiliares'!$A$241,"CUSTEIO",IF(Y735='Tabelas auxiliares'!$A$240,"INVESTIMENTO","ERRO - VERIFICAR"))))</f>
        <v/>
      </c>
      <c r="AA735" s="47"/>
      <c r="AB735" s="47"/>
    </row>
    <row r="736" spans="6:28" x14ac:dyDescent="0.25">
      <c r="F736" s="33" t="str">
        <f>IFERROR(VLOOKUP(D736,'Tabelas auxiliares'!$A$3:$B$62,2,FALSE),"")</f>
        <v/>
      </c>
      <c r="G736" s="33" t="str">
        <f>IFERROR(VLOOKUP($B736,'Tabelas auxiliares'!$A$66:$C$103,2,FALSE),"")</f>
        <v/>
      </c>
      <c r="H736" s="33" t="str">
        <f>IFERROR(VLOOKUP($B736,'Tabelas auxiliares'!$A$66:$C$103,3,FALSE),"")</f>
        <v/>
      </c>
      <c r="Y736" s="33" t="str">
        <f t="shared" si="11"/>
        <v/>
      </c>
      <c r="Z736" s="33" t="str">
        <f>IF(T736="","",IF(AND(T736&lt;&gt;'Tabelas auxiliares'!$B$240,T736&lt;&gt;'Tabelas auxiliares'!$B$241),"FOLHA DE PESSOAL",IF(Y736='Tabelas auxiliares'!$A$241,"CUSTEIO",IF(Y736='Tabelas auxiliares'!$A$240,"INVESTIMENTO","ERRO - VERIFICAR"))))</f>
        <v/>
      </c>
      <c r="AA736" s="47"/>
      <c r="AB736" s="47"/>
    </row>
    <row r="737" spans="6:28" x14ac:dyDescent="0.25">
      <c r="F737" s="33" t="str">
        <f>IFERROR(VLOOKUP(D737,'Tabelas auxiliares'!$A$3:$B$62,2,FALSE),"")</f>
        <v/>
      </c>
      <c r="G737" s="33" t="str">
        <f>IFERROR(VLOOKUP($B737,'Tabelas auxiliares'!$A$66:$C$103,2,FALSE),"")</f>
        <v/>
      </c>
      <c r="H737" s="33" t="str">
        <f>IFERROR(VLOOKUP($B737,'Tabelas auxiliares'!$A$66:$C$103,3,FALSE),"")</f>
        <v/>
      </c>
      <c r="Y737" s="33" t="str">
        <f t="shared" si="11"/>
        <v/>
      </c>
      <c r="Z737" s="33" t="str">
        <f>IF(T737="","",IF(AND(T737&lt;&gt;'Tabelas auxiliares'!$B$240,T737&lt;&gt;'Tabelas auxiliares'!$B$241),"FOLHA DE PESSOAL",IF(Y737='Tabelas auxiliares'!$A$241,"CUSTEIO",IF(Y737='Tabelas auxiliares'!$A$240,"INVESTIMENTO","ERRO - VERIFICAR"))))</f>
        <v/>
      </c>
      <c r="AA737" s="47"/>
      <c r="AB737" s="47"/>
    </row>
    <row r="738" spans="6:28" x14ac:dyDescent="0.25">
      <c r="F738" s="33" t="str">
        <f>IFERROR(VLOOKUP(D738,'Tabelas auxiliares'!$A$3:$B$62,2,FALSE),"")</f>
        <v/>
      </c>
      <c r="G738" s="33" t="str">
        <f>IFERROR(VLOOKUP($B738,'Tabelas auxiliares'!$A$66:$C$103,2,FALSE),"")</f>
        <v/>
      </c>
      <c r="H738" s="33" t="str">
        <f>IFERROR(VLOOKUP($B738,'Tabelas auxiliares'!$A$66:$C$103,3,FALSE),"")</f>
        <v/>
      </c>
      <c r="Y738" s="33" t="str">
        <f t="shared" si="11"/>
        <v/>
      </c>
      <c r="Z738" s="33" t="str">
        <f>IF(T738="","",IF(AND(T738&lt;&gt;'Tabelas auxiliares'!$B$240,T738&lt;&gt;'Tabelas auxiliares'!$B$241),"FOLHA DE PESSOAL",IF(Y738='Tabelas auxiliares'!$A$241,"CUSTEIO",IF(Y738='Tabelas auxiliares'!$A$240,"INVESTIMENTO","ERRO - VERIFICAR"))))</f>
        <v/>
      </c>
      <c r="AA738" s="47"/>
      <c r="AB738" s="47"/>
    </row>
    <row r="739" spans="6:28" x14ac:dyDescent="0.25">
      <c r="F739" s="33" t="str">
        <f>IFERROR(VLOOKUP(D739,'Tabelas auxiliares'!$A$3:$B$62,2,FALSE),"")</f>
        <v/>
      </c>
      <c r="G739" s="33" t="str">
        <f>IFERROR(VLOOKUP($B739,'Tabelas auxiliares'!$A$66:$C$103,2,FALSE),"")</f>
        <v/>
      </c>
      <c r="H739" s="33" t="str">
        <f>IFERROR(VLOOKUP($B739,'Tabelas auxiliares'!$A$66:$C$103,3,FALSE),"")</f>
        <v/>
      </c>
      <c r="Y739" s="33" t="str">
        <f t="shared" si="11"/>
        <v/>
      </c>
      <c r="Z739" s="33" t="str">
        <f>IF(T739="","",IF(AND(T739&lt;&gt;'Tabelas auxiliares'!$B$240,T739&lt;&gt;'Tabelas auxiliares'!$B$241),"FOLHA DE PESSOAL",IF(Y739='Tabelas auxiliares'!$A$241,"CUSTEIO",IF(Y739='Tabelas auxiliares'!$A$240,"INVESTIMENTO","ERRO - VERIFICAR"))))</f>
        <v/>
      </c>
      <c r="AA739" s="47"/>
      <c r="AB739" s="47"/>
    </row>
    <row r="740" spans="6:28" x14ac:dyDescent="0.25">
      <c r="F740" s="33" t="str">
        <f>IFERROR(VLOOKUP(D740,'Tabelas auxiliares'!$A$3:$B$62,2,FALSE),"")</f>
        <v/>
      </c>
      <c r="G740" s="33" t="str">
        <f>IFERROR(VLOOKUP($B740,'Tabelas auxiliares'!$A$66:$C$103,2,FALSE),"")</f>
        <v/>
      </c>
      <c r="H740" s="33" t="str">
        <f>IFERROR(VLOOKUP($B740,'Tabelas auxiliares'!$A$66:$C$103,3,FALSE),"")</f>
        <v/>
      </c>
      <c r="Y740" s="33" t="str">
        <f t="shared" si="11"/>
        <v/>
      </c>
      <c r="Z740" s="33" t="str">
        <f>IF(T740="","",IF(AND(T740&lt;&gt;'Tabelas auxiliares'!$B$240,T740&lt;&gt;'Tabelas auxiliares'!$B$241),"FOLHA DE PESSOAL",IF(Y740='Tabelas auxiliares'!$A$241,"CUSTEIO",IF(Y740='Tabelas auxiliares'!$A$240,"INVESTIMENTO","ERRO - VERIFICAR"))))</f>
        <v/>
      </c>
      <c r="AA740" s="47"/>
      <c r="AB740" s="47"/>
    </row>
    <row r="741" spans="6:28" x14ac:dyDescent="0.25">
      <c r="F741" s="33" t="str">
        <f>IFERROR(VLOOKUP(D741,'Tabelas auxiliares'!$A$3:$B$62,2,FALSE),"")</f>
        <v/>
      </c>
      <c r="G741" s="33" t="str">
        <f>IFERROR(VLOOKUP($B741,'Tabelas auxiliares'!$A$66:$C$103,2,FALSE),"")</f>
        <v/>
      </c>
      <c r="H741" s="33" t="str">
        <f>IFERROR(VLOOKUP($B741,'Tabelas auxiliares'!$A$66:$C$103,3,FALSE),"")</f>
        <v/>
      </c>
      <c r="Y741" s="33" t="str">
        <f t="shared" si="11"/>
        <v/>
      </c>
      <c r="Z741" s="33" t="str">
        <f>IF(T741="","",IF(AND(T741&lt;&gt;'Tabelas auxiliares'!$B$240,T741&lt;&gt;'Tabelas auxiliares'!$B$241),"FOLHA DE PESSOAL",IF(Y741='Tabelas auxiliares'!$A$241,"CUSTEIO",IF(Y741='Tabelas auxiliares'!$A$240,"INVESTIMENTO","ERRO - VERIFICAR"))))</f>
        <v/>
      </c>
      <c r="AA741" s="47"/>
      <c r="AB741" s="47"/>
    </row>
    <row r="742" spans="6:28" x14ac:dyDescent="0.25">
      <c r="F742" s="33" t="str">
        <f>IFERROR(VLOOKUP(D742,'Tabelas auxiliares'!$A$3:$B$62,2,FALSE),"")</f>
        <v/>
      </c>
      <c r="G742" s="33" t="str">
        <f>IFERROR(VLOOKUP($B742,'Tabelas auxiliares'!$A$66:$C$103,2,FALSE),"")</f>
        <v/>
      </c>
      <c r="H742" s="33" t="str">
        <f>IFERROR(VLOOKUP($B742,'Tabelas auxiliares'!$A$66:$C$103,3,FALSE),"")</f>
        <v/>
      </c>
      <c r="Y742" s="33" t="str">
        <f t="shared" si="11"/>
        <v/>
      </c>
      <c r="Z742" s="33" t="str">
        <f>IF(T742="","",IF(AND(T742&lt;&gt;'Tabelas auxiliares'!$B$240,T742&lt;&gt;'Tabelas auxiliares'!$B$241),"FOLHA DE PESSOAL",IF(Y742='Tabelas auxiliares'!$A$241,"CUSTEIO",IF(Y742='Tabelas auxiliares'!$A$240,"INVESTIMENTO","ERRO - VERIFICAR"))))</f>
        <v/>
      </c>
      <c r="AA742" s="47"/>
      <c r="AB742" s="47"/>
    </row>
    <row r="743" spans="6:28" x14ac:dyDescent="0.25">
      <c r="F743" s="33" t="str">
        <f>IFERROR(VLOOKUP(D743,'Tabelas auxiliares'!$A$3:$B$62,2,FALSE),"")</f>
        <v/>
      </c>
      <c r="G743" s="33" t="str">
        <f>IFERROR(VLOOKUP($B743,'Tabelas auxiliares'!$A$66:$C$103,2,FALSE),"")</f>
        <v/>
      </c>
      <c r="H743" s="33" t="str">
        <f>IFERROR(VLOOKUP($B743,'Tabelas auxiliares'!$A$66:$C$103,3,FALSE),"")</f>
        <v/>
      </c>
      <c r="Y743" s="33" t="str">
        <f t="shared" si="11"/>
        <v/>
      </c>
      <c r="Z743" s="33" t="str">
        <f>IF(T743="","",IF(AND(T743&lt;&gt;'Tabelas auxiliares'!$B$240,T743&lt;&gt;'Tabelas auxiliares'!$B$241),"FOLHA DE PESSOAL",IF(Y743='Tabelas auxiliares'!$A$241,"CUSTEIO",IF(Y743='Tabelas auxiliares'!$A$240,"INVESTIMENTO","ERRO - VERIFICAR"))))</f>
        <v/>
      </c>
      <c r="AA743" s="47"/>
      <c r="AB743" s="47"/>
    </row>
    <row r="744" spans="6:28" x14ac:dyDescent="0.25">
      <c r="F744" s="33" t="str">
        <f>IFERROR(VLOOKUP(D744,'Tabelas auxiliares'!$A$3:$B$62,2,FALSE),"")</f>
        <v/>
      </c>
      <c r="G744" s="33" t="str">
        <f>IFERROR(VLOOKUP($B744,'Tabelas auxiliares'!$A$66:$C$103,2,FALSE),"")</f>
        <v/>
      </c>
      <c r="H744" s="33" t="str">
        <f>IFERROR(VLOOKUP($B744,'Tabelas auxiliares'!$A$66:$C$103,3,FALSE),"")</f>
        <v/>
      </c>
      <c r="Y744" s="33" t="str">
        <f t="shared" si="11"/>
        <v/>
      </c>
      <c r="Z744" s="33" t="str">
        <f>IF(T744="","",IF(AND(T744&lt;&gt;'Tabelas auxiliares'!$B$240,T744&lt;&gt;'Tabelas auxiliares'!$B$241),"FOLHA DE PESSOAL",IF(Y744='Tabelas auxiliares'!$A$241,"CUSTEIO",IF(Y744='Tabelas auxiliares'!$A$240,"INVESTIMENTO","ERRO - VERIFICAR"))))</f>
        <v/>
      </c>
      <c r="AA744" s="47"/>
      <c r="AB744" s="47"/>
    </row>
    <row r="745" spans="6:28" x14ac:dyDescent="0.25">
      <c r="F745" s="33" t="str">
        <f>IFERROR(VLOOKUP(D745,'Tabelas auxiliares'!$A$3:$B$62,2,FALSE),"")</f>
        <v/>
      </c>
      <c r="G745" s="33" t="str">
        <f>IFERROR(VLOOKUP($B745,'Tabelas auxiliares'!$A$66:$C$103,2,FALSE),"")</f>
        <v/>
      </c>
      <c r="H745" s="33" t="str">
        <f>IFERROR(VLOOKUP($B745,'Tabelas auxiliares'!$A$66:$C$103,3,FALSE),"")</f>
        <v/>
      </c>
      <c r="Y745" s="33" t="str">
        <f t="shared" si="11"/>
        <v/>
      </c>
      <c r="Z745" s="33" t="str">
        <f>IF(T745="","",IF(AND(T745&lt;&gt;'Tabelas auxiliares'!$B$240,T745&lt;&gt;'Tabelas auxiliares'!$B$241),"FOLHA DE PESSOAL",IF(Y745='Tabelas auxiliares'!$A$241,"CUSTEIO",IF(Y745='Tabelas auxiliares'!$A$240,"INVESTIMENTO","ERRO - VERIFICAR"))))</f>
        <v/>
      </c>
      <c r="AA745" s="47"/>
      <c r="AB745" s="47"/>
    </row>
    <row r="746" spans="6:28" x14ac:dyDescent="0.25">
      <c r="F746" s="33" t="str">
        <f>IFERROR(VLOOKUP(D746,'Tabelas auxiliares'!$A$3:$B$62,2,FALSE),"")</f>
        <v/>
      </c>
      <c r="G746" s="33" t="str">
        <f>IFERROR(VLOOKUP($B746,'Tabelas auxiliares'!$A$66:$C$103,2,FALSE),"")</f>
        <v/>
      </c>
      <c r="H746" s="33" t="str">
        <f>IFERROR(VLOOKUP($B746,'Tabelas auxiliares'!$A$66:$C$103,3,FALSE),"")</f>
        <v/>
      </c>
      <c r="Y746" s="33" t="str">
        <f t="shared" si="11"/>
        <v/>
      </c>
      <c r="Z746" s="33" t="str">
        <f>IF(T746="","",IF(AND(T746&lt;&gt;'Tabelas auxiliares'!$B$240,T746&lt;&gt;'Tabelas auxiliares'!$B$241),"FOLHA DE PESSOAL",IF(Y746='Tabelas auxiliares'!$A$241,"CUSTEIO",IF(Y746='Tabelas auxiliares'!$A$240,"INVESTIMENTO","ERRO - VERIFICAR"))))</f>
        <v/>
      </c>
      <c r="AA746" s="47"/>
      <c r="AB746" s="47"/>
    </row>
    <row r="747" spans="6:28" x14ac:dyDescent="0.25">
      <c r="F747" s="33" t="str">
        <f>IFERROR(VLOOKUP(D747,'Tabelas auxiliares'!$A$3:$B$62,2,FALSE),"")</f>
        <v/>
      </c>
      <c r="G747" s="33" t="str">
        <f>IFERROR(VLOOKUP($B747,'Tabelas auxiliares'!$A$66:$C$103,2,FALSE),"")</f>
        <v/>
      </c>
      <c r="H747" s="33" t="str">
        <f>IFERROR(VLOOKUP($B747,'Tabelas auxiliares'!$A$66:$C$103,3,FALSE),"")</f>
        <v/>
      </c>
      <c r="Y747" s="33" t="str">
        <f t="shared" si="11"/>
        <v/>
      </c>
      <c r="Z747" s="33" t="str">
        <f>IF(T747="","",IF(AND(T747&lt;&gt;'Tabelas auxiliares'!$B$240,T747&lt;&gt;'Tabelas auxiliares'!$B$241),"FOLHA DE PESSOAL",IF(Y747='Tabelas auxiliares'!$A$241,"CUSTEIO",IF(Y747='Tabelas auxiliares'!$A$240,"INVESTIMENTO","ERRO - VERIFICAR"))))</f>
        <v/>
      </c>
      <c r="AA747" s="47"/>
      <c r="AB747" s="47"/>
    </row>
    <row r="748" spans="6:28" x14ac:dyDescent="0.25">
      <c r="F748" s="33" t="str">
        <f>IFERROR(VLOOKUP(D748,'Tabelas auxiliares'!$A$3:$B$62,2,FALSE),"")</f>
        <v/>
      </c>
      <c r="G748" s="33" t="str">
        <f>IFERROR(VLOOKUP($B748,'Tabelas auxiliares'!$A$66:$C$103,2,FALSE),"")</f>
        <v/>
      </c>
      <c r="H748" s="33" t="str">
        <f>IFERROR(VLOOKUP($B748,'Tabelas auxiliares'!$A$66:$C$103,3,FALSE),"")</f>
        <v/>
      </c>
      <c r="Y748" s="33" t="str">
        <f t="shared" si="11"/>
        <v/>
      </c>
      <c r="Z748" s="33" t="str">
        <f>IF(T748="","",IF(AND(T748&lt;&gt;'Tabelas auxiliares'!$B$240,T748&lt;&gt;'Tabelas auxiliares'!$B$241),"FOLHA DE PESSOAL",IF(Y748='Tabelas auxiliares'!$A$241,"CUSTEIO",IF(Y748='Tabelas auxiliares'!$A$240,"INVESTIMENTO","ERRO - VERIFICAR"))))</f>
        <v/>
      </c>
      <c r="AA748" s="47"/>
      <c r="AB748" s="47"/>
    </row>
    <row r="749" spans="6:28" x14ac:dyDescent="0.25">
      <c r="F749" s="33" t="str">
        <f>IFERROR(VLOOKUP(D749,'Tabelas auxiliares'!$A$3:$B$62,2,FALSE),"")</f>
        <v/>
      </c>
      <c r="G749" s="33" t="str">
        <f>IFERROR(VLOOKUP($B749,'Tabelas auxiliares'!$A$66:$C$103,2,FALSE),"")</f>
        <v/>
      </c>
      <c r="H749" s="33" t="str">
        <f>IFERROR(VLOOKUP($B749,'Tabelas auxiliares'!$A$66:$C$103,3,FALSE),"")</f>
        <v/>
      </c>
      <c r="Y749" s="33" t="str">
        <f t="shared" si="11"/>
        <v/>
      </c>
      <c r="Z749" s="33" t="str">
        <f>IF(T749="","",IF(AND(T749&lt;&gt;'Tabelas auxiliares'!$B$240,T749&lt;&gt;'Tabelas auxiliares'!$B$241),"FOLHA DE PESSOAL",IF(Y749='Tabelas auxiliares'!$A$241,"CUSTEIO",IF(Y749='Tabelas auxiliares'!$A$240,"INVESTIMENTO","ERRO - VERIFICAR"))))</f>
        <v/>
      </c>
      <c r="AA749" s="47"/>
      <c r="AB749" s="47"/>
    </row>
    <row r="750" spans="6:28" x14ac:dyDescent="0.25">
      <c r="F750" s="33" t="str">
        <f>IFERROR(VLOOKUP(D750,'Tabelas auxiliares'!$A$3:$B$62,2,FALSE),"")</f>
        <v/>
      </c>
      <c r="G750" s="33" t="str">
        <f>IFERROR(VLOOKUP($B750,'Tabelas auxiliares'!$A$66:$C$103,2,FALSE),"")</f>
        <v/>
      </c>
      <c r="H750" s="33" t="str">
        <f>IFERROR(VLOOKUP($B750,'Tabelas auxiliares'!$A$66:$C$103,3,FALSE),"")</f>
        <v/>
      </c>
      <c r="Y750" s="33" t="str">
        <f t="shared" si="11"/>
        <v/>
      </c>
      <c r="Z750" s="33" t="str">
        <f>IF(T750="","",IF(AND(T750&lt;&gt;'Tabelas auxiliares'!$B$240,T750&lt;&gt;'Tabelas auxiliares'!$B$241),"FOLHA DE PESSOAL",IF(Y750='Tabelas auxiliares'!$A$241,"CUSTEIO",IF(Y750='Tabelas auxiliares'!$A$240,"INVESTIMENTO","ERRO - VERIFICAR"))))</f>
        <v/>
      </c>
      <c r="AA750" s="47"/>
      <c r="AB750" s="47"/>
    </row>
    <row r="751" spans="6:28" x14ac:dyDescent="0.25">
      <c r="F751" s="33" t="str">
        <f>IFERROR(VLOOKUP(D751,'Tabelas auxiliares'!$A$3:$B$62,2,FALSE),"")</f>
        <v/>
      </c>
      <c r="G751" s="33" t="str">
        <f>IFERROR(VLOOKUP($B751,'Tabelas auxiliares'!$A$66:$C$103,2,FALSE),"")</f>
        <v/>
      </c>
      <c r="H751" s="33" t="str">
        <f>IFERROR(VLOOKUP($B751,'Tabelas auxiliares'!$A$66:$C$103,3,FALSE),"")</f>
        <v/>
      </c>
      <c r="Y751" s="33" t="str">
        <f t="shared" si="11"/>
        <v/>
      </c>
      <c r="Z751" s="33" t="str">
        <f>IF(T751="","",IF(AND(T751&lt;&gt;'Tabelas auxiliares'!$B$240,T751&lt;&gt;'Tabelas auxiliares'!$B$241),"FOLHA DE PESSOAL",IF(Y751='Tabelas auxiliares'!$A$241,"CUSTEIO",IF(Y751='Tabelas auxiliares'!$A$240,"INVESTIMENTO","ERRO - VERIFICAR"))))</f>
        <v/>
      </c>
      <c r="AA751" s="47"/>
      <c r="AB751" s="47"/>
    </row>
    <row r="752" spans="6:28" x14ac:dyDescent="0.25">
      <c r="F752" s="33" t="str">
        <f>IFERROR(VLOOKUP(D752,'Tabelas auxiliares'!$A$3:$B$62,2,FALSE),"")</f>
        <v/>
      </c>
      <c r="G752" s="33" t="str">
        <f>IFERROR(VLOOKUP($B752,'Tabelas auxiliares'!$A$66:$C$103,2,FALSE),"")</f>
        <v/>
      </c>
      <c r="H752" s="33" t="str">
        <f>IFERROR(VLOOKUP($B752,'Tabelas auxiliares'!$A$66:$C$103,3,FALSE),"")</f>
        <v/>
      </c>
      <c r="Y752" s="33" t="str">
        <f t="shared" si="11"/>
        <v/>
      </c>
      <c r="Z752" s="33" t="str">
        <f>IF(T752="","",IF(AND(T752&lt;&gt;'Tabelas auxiliares'!$B$240,T752&lt;&gt;'Tabelas auxiliares'!$B$241),"FOLHA DE PESSOAL",IF(Y752='Tabelas auxiliares'!$A$241,"CUSTEIO",IF(Y752='Tabelas auxiliares'!$A$240,"INVESTIMENTO","ERRO - VERIFICAR"))))</f>
        <v/>
      </c>
      <c r="AA752" s="47"/>
      <c r="AB752" s="47"/>
    </row>
    <row r="753" spans="6:28" x14ac:dyDescent="0.25">
      <c r="F753" s="33" t="str">
        <f>IFERROR(VLOOKUP(D753,'Tabelas auxiliares'!$A$3:$B$62,2,FALSE),"")</f>
        <v/>
      </c>
      <c r="G753" s="33" t="str">
        <f>IFERROR(VLOOKUP($B753,'Tabelas auxiliares'!$A$66:$C$103,2,FALSE),"")</f>
        <v/>
      </c>
      <c r="H753" s="33" t="str">
        <f>IFERROR(VLOOKUP($B753,'Tabelas auxiliares'!$A$66:$C$103,3,FALSE),"")</f>
        <v/>
      </c>
      <c r="Y753" s="33" t="str">
        <f t="shared" si="11"/>
        <v/>
      </c>
      <c r="Z753" s="33" t="str">
        <f>IF(T753="","",IF(AND(T753&lt;&gt;'Tabelas auxiliares'!$B$240,T753&lt;&gt;'Tabelas auxiliares'!$B$241),"FOLHA DE PESSOAL",IF(Y753='Tabelas auxiliares'!$A$241,"CUSTEIO",IF(Y753='Tabelas auxiliares'!$A$240,"INVESTIMENTO","ERRO - VERIFICAR"))))</f>
        <v/>
      </c>
      <c r="AA753" s="47"/>
      <c r="AB753" s="47"/>
    </row>
    <row r="754" spans="6:28" x14ac:dyDescent="0.25">
      <c r="F754" s="33" t="str">
        <f>IFERROR(VLOOKUP(D754,'Tabelas auxiliares'!$A$3:$B$62,2,FALSE),"")</f>
        <v/>
      </c>
      <c r="G754" s="33" t="str">
        <f>IFERROR(VLOOKUP($B754,'Tabelas auxiliares'!$A$66:$C$103,2,FALSE),"")</f>
        <v/>
      </c>
      <c r="H754" s="33" t="str">
        <f>IFERROR(VLOOKUP($B754,'Tabelas auxiliares'!$A$66:$C$103,3,FALSE),"")</f>
        <v/>
      </c>
      <c r="Y754" s="33" t="str">
        <f t="shared" si="11"/>
        <v/>
      </c>
      <c r="Z754" s="33" t="str">
        <f>IF(T754="","",IF(AND(T754&lt;&gt;'Tabelas auxiliares'!$B$240,T754&lt;&gt;'Tabelas auxiliares'!$B$241),"FOLHA DE PESSOAL",IF(Y754='Tabelas auxiliares'!$A$241,"CUSTEIO",IF(Y754='Tabelas auxiliares'!$A$240,"INVESTIMENTO","ERRO - VERIFICAR"))))</f>
        <v/>
      </c>
      <c r="AA754" s="47"/>
      <c r="AB754" s="47"/>
    </row>
    <row r="755" spans="6:28" x14ac:dyDescent="0.25">
      <c r="F755" s="33" t="str">
        <f>IFERROR(VLOOKUP(D755,'Tabelas auxiliares'!$A$3:$B$62,2,FALSE),"")</f>
        <v/>
      </c>
      <c r="G755" s="33" t="str">
        <f>IFERROR(VLOOKUP($B755,'Tabelas auxiliares'!$A$66:$C$103,2,FALSE),"")</f>
        <v/>
      </c>
      <c r="H755" s="33" t="str">
        <f>IFERROR(VLOOKUP($B755,'Tabelas auxiliares'!$A$66:$C$103,3,FALSE),"")</f>
        <v/>
      </c>
      <c r="Y755" s="33" t="str">
        <f t="shared" si="11"/>
        <v/>
      </c>
      <c r="Z755" s="33" t="str">
        <f>IF(T755="","",IF(AND(T755&lt;&gt;'Tabelas auxiliares'!$B$240,T755&lt;&gt;'Tabelas auxiliares'!$B$241),"FOLHA DE PESSOAL",IF(Y755='Tabelas auxiliares'!$A$241,"CUSTEIO",IF(Y755='Tabelas auxiliares'!$A$240,"INVESTIMENTO","ERRO - VERIFICAR"))))</f>
        <v/>
      </c>
      <c r="AA755" s="47"/>
      <c r="AB755" s="47"/>
    </row>
    <row r="756" spans="6:28" x14ac:dyDescent="0.25">
      <c r="F756" s="33" t="str">
        <f>IFERROR(VLOOKUP(D756,'Tabelas auxiliares'!$A$3:$B$62,2,FALSE),"")</f>
        <v/>
      </c>
      <c r="G756" s="33" t="str">
        <f>IFERROR(VLOOKUP($B756,'Tabelas auxiliares'!$A$66:$C$103,2,FALSE),"")</f>
        <v/>
      </c>
      <c r="H756" s="33" t="str">
        <f>IFERROR(VLOOKUP($B756,'Tabelas auxiliares'!$A$66:$C$103,3,FALSE),"")</f>
        <v/>
      </c>
      <c r="Y756" s="33" t="str">
        <f t="shared" si="11"/>
        <v/>
      </c>
      <c r="Z756" s="33" t="str">
        <f>IF(T756="","",IF(AND(T756&lt;&gt;'Tabelas auxiliares'!$B$240,T756&lt;&gt;'Tabelas auxiliares'!$B$241),"FOLHA DE PESSOAL",IF(Y756='Tabelas auxiliares'!$A$241,"CUSTEIO",IF(Y756='Tabelas auxiliares'!$A$240,"INVESTIMENTO","ERRO - VERIFICAR"))))</f>
        <v/>
      </c>
      <c r="AA756" s="47"/>
      <c r="AB756" s="47"/>
    </row>
    <row r="757" spans="6:28" x14ac:dyDescent="0.25">
      <c r="F757" s="33" t="str">
        <f>IFERROR(VLOOKUP(D757,'Tabelas auxiliares'!$A$3:$B$62,2,FALSE),"")</f>
        <v/>
      </c>
      <c r="G757" s="33" t="str">
        <f>IFERROR(VLOOKUP($B757,'Tabelas auxiliares'!$A$66:$C$103,2,FALSE),"")</f>
        <v/>
      </c>
      <c r="H757" s="33" t="str">
        <f>IFERROR(VLOOKUP($B757,'Tabelas auxiliares'!$A$66:$C$103,3,FALSE),"")</f>
        <v/>
      </c>
      <c r="Y757" s="33" t="str">
        <f t="shared" si="11"/>
        <v/>
      </c>
      <c r="Z757" s="33" t="str">
        <f>IF(T757="","",IF(AND(T757&lt;&gt;'Tabelas auxiliares'!$B$240,T757&lt;&gt;'Tabelas auxiliares'!$B$241),"FOLHA DE PESSOAL",IF(Y757='Tabelas auxiliares'!$A$241,"CUSTEIO",IF(Y757='Tabelas auxiliares'!$A$240,"INVESTIMENTO","ERRO - VERIFICAR"))))</f>
        <v/>
      </c>
      <c r="AA757" s="47"/>
      <c r="AB757" s="47"/>
    </row>
    <row r="758" spans="6:28" x14ac:dyDescent="0.25">
      <c r="F758" s="33" t="str">
        <f>IFERROR(VLOOKUP(D758,'Tabelas auxiliares'!$A$3:$B$62,2,FALSE),"")</f>
        <v/>
      </c>
      <c r="G758" s="33" t="str">
        <f>IFERROR(VLOOKUP($B758,'Tabelas auxiliares'!$A$66:$C$103,2,FALSE),"")</f>
        <v/>
      </c>
      <c r="H758" s="33" t="str">
        <f>IFERROR(VLOOKUP($B758,'Tabelas auxiliares'!$A$66:$C$103,3,FALSE),"")</f>
        <v/>
      </c>
      <c r="Y758" s="33" t="str">
        <f t="shared" si="11"/>
        <v/>
      </c>
      <c r="Z758" s="33" t="str">
        <f>IF(T758="","",IF(AND(T758&lt;&gt;'Tabelas auxiliares'!$B$240,T758&lt;&gt;'Tabelas auxiliares'!$B$241),"FOLHA DE PESSOAL",IF(Y758='Tabelas auxiliares'!$A$241,"CUSTEIO",IF(Y758='Tabelas auxiliares'!$A$240,"INVESTIMENTO","ERRO - VERIFICAR"))))</f>
        <v/>
      </c>
      <c r="AA758" s="47"/>
      <c r="AB758" s="47"/>
    </row>
    <row r="759" spans="6:28" x14ac:dyDescent="0.25">
      <c r="F759" s="33" t="str">
        <f>IFERROR(VLOOKUP(D759,'Tabelas auxiliares'!$A$3:$B$62,2,FALSE),"")</f>
        <v/>
      </c>
      <c r="G759" s="33" t="str">
        <f>IFERROR(VLOOKUP($B759,'Tabelas auxiliares'!$A$66:$C$103,2,FALSE),"")</f>
        <v/>
      </c>
      <c r="H759" s="33" t="str">
        <f>IFERROR(VLOOKUP($B759,'Tabelas auxiliares'!$A$66:$C$103,3,FALSE),"")</f>
        <v/>
      </c>
      <c r="Y759" s="33" t="str">
        <f t="shared" si="11"/>
        <v/>
      </c>
      <c r="Z759" s="33" t="str">
        <f>IF(T759="","",IF(AND(T759&lt;&gt;'Tabelas auxiliares'!$B$240,T759&lt;&gt;'Tabelas auxiliares'!$B$241),"FOLHA DE PESSOAL",IF(Y759='Tabelas auxiliares'!$A$241,"CUSTEIO",IF(Y759='Tabelas auxiliares'!$A$240,"INVESTIMENTO","ERRO - VERIFICAR"))))</f>
        <v/>
      </c>
      <c r="AA759" s="47"/>
      <c r="AB759" s="47"/>
    </row>
    <row r="760" spans="6:28" x14ac:dyDescent="0.25">
      <c r="F760" s="33" t="str">
        <f>IFERROR(VLOOKUP(D760,'Tabelas auxiliares'!$A$3:$B$62,2,FALSE),"")</f>
        <v/>
      </c>
      <c r="G760" s="33" t="str">
        <f>IFERROR(VLOOKUP($B760,'Tabelas auxiliares'!$A$66:$C$103,2,FALSE),"")</f>
        <v/>
      </c>
      <c r="H760" s="33" t="str">
        <f>IFERROR(VLOOKUP($B760,'Tabelas auxiliares'!$A$66:$C$103,3,FALSE),"")</f>
        <v/>
      </c>
      <c r="Y760" s="33" t="str">
        <f t="shared" si="11"/>
        <v/>
      </c>
      <c r="Z760" s="33" t="str">
        <f>IF(T760="","",IF(AND(T760&lt;&gt;'Tabelas auxiliares'!$B$240,T760&lt;&gt;'Tabelas auxiliares'!$B$241),"FOLHA DE PESSOAL",IF(Y760='Tabelas auxiliares'!$A$241,"CUSTEIO",IF(Y760='Tabelas auxiliares'!$A$240,"INVESTIMENTO","ERRO - VERIFICAR"))))</f>
        <v/>
      </c>
      <c r="AA760" s="47"/>
      <c r="AB760" s="47"/>
    </row>
    <row r="761" spans="6:28" x14ac:dyDescent="0.25">
      <c r="F761" s="33" t="str">
        <f>IFERROR(VLOOKUP(D761,'Tabelas auxiliares'!$A$3:$B$62,2,FALSE),"")</f>
        <v/>
      </c>
      <c r="G761" s="33" t="str">
        <f>IFERROR(VLOOKUP($B761,'Tabelas auxiliares'!$A$66:$C$103,2,FALSE),"")</f>
        <v/>
      </c>
      <c r="H761" s="33" t="str">
        <f>IFERROR(VLOOKUP($B761,'Tabelas auxiliares'!$A$66:$C$103,3,FALSE),"")</f>
        <v/>
      </c>
      <c r="Y761" s="33" t="str">
        <f t="shared" si="11"/>
        <v/>
      </c>
      <c r="Z761" s="33" t="str">
        <f>IF(T761="","",IF(AND(T761&lt;&gt;'Tabelas auxiliares'!$B$240,T761&lt;&gt;'Tabelas auxiliares'!$B$241),"FOLHA DE PESSOAL",IF(Y761='Tabelas auxiliares'!$A$241,"CUSTEIO",IF(Y761='Tabelas auxiliares'!$A$240,"INVESTIMENTO","ERRO - VERIFICAR"))))</f>
        <v/>
      </c>
      <c r="AA761" s="47"/>
      <c r="AB761" s="47"/>
    </row>
    <row r="762" spans="6:28" x14ac:dyDescent="0.25">
      <c r="F762" s="33" t="str">
        <f>IFERROR(VLOOKUP(D762,'Tabelas auxiliares'!$A$3:$B$62,2,FALSE),"")</f>
        <v/>
      </c>
      <c r="G762" s="33" t="str">
        <f>IFERROR(VLOOKUP($B762,'Tabelas auxiliares'!$A$66:$C$103,2,FALSE),"")</f>
        <v/>
      </c>
      <c r="H762" s="33" t="str">
        <f>IFERROR(VLOOKUP($B762,'Tabelas auxiliares'!$A$66:$C$103,3,FALSE),"")</f>
        <v/>
      </c>
      <c r="Y762" s="33" t="str">
        <f t="shared" si="11"/>
        <v/>
      </c>
      <c r="Z762" s="33" t="str">
        <f>IF(T762="","",IF(AND(T762&lt;&gt;'Tabelas auxiliares'!$B$240,T762&lt;&gt;'Tabelas auxiliares'!$B$241),"FOLHA DE PESSOAL",IF(Y762='Tabelas auxiliares'!$A$241,"CUSTEIO",IF(Y762='Tabelas auxiliares'!$A$240,"INVESTIMENTO","ERRO - VERIFICAR"))))</f>
        <v/>
      </c>
      <c r="AA762" s="47"/>
      <c r="AB762" s="47"/>
    </row>
    <row r="763" spans="6:28" x14ac:dyDescent="0.25">
      <c r="F763" s="33" t="str">
        <f>IFERROR(VLOOKUP(D763,'Tabelas auxiliares'!$A$3:$B$62,2,FALSE),"")</f>
        <v/>
      </c>
      <c r="G763" s="33" t="str">
        <f>IFERROR(VLOOKUP($B763,'Tabelas auxiliares'!$A$66:$C$103,2,FALSE),"")</f>
        <v/>
      </c>
      <c r="H763" s="33" t="str">
        <f>IFERROR(VLOOKUP($B763,'Tabelas auxiliares'!$A$66:$C$103,3,FALSE),"")</f>
        <v/>
      </c>
      <c r="Y763" s="33" t="str">
        <f t="shared" si="11"/>
        <v/>
      </c>
      <c r="Z763" s="33" t="str">
        <f>IF(T763="","",IF(AND(T763&lt;&gt;'Tabelas auxiliares'!$B$240,T763&lt;&gt;'Tabelas auxiliares'!$B$241),"FOLHA DE PESSOAL",IF(Y763='Tabelas auxiliares'!$A$241,"CUSTEIO",IF(Y763='Tabelas auxiliares'!$A$240,"INVESTIMENTO","ERRO - VERIFICAR"))))</f>
        <v/>
      </c>
      <c r="AA763" s="47"/>
      <c r="AB763" s="47"/>
    </row>
    <row r="764" spans="6:28" x14ac:dyDescent="0.25">
      <c r="F764" s="33" t="str">
        <f>IFERROR(VLOOKUP(D764,'Tabelas auxiliares'!$A$3:$B$62,2,FALSE),"")</f>
        <v/>
      </c>
      <c r="G764" s="33" t="str">
        <f>IFERROR(VLOOKUP($B764,'Tabelas auxiliares'!$A$66:$C$103,2,FALSE),"")</f>
        <v/>
      </c>
      <c r="H764" s="33" t="str">
        <f>IFERROR(VLOOKUP($B764,'Tabelas auxiliares'!$A$66:$C$103,3,FALSE),"")</f>
        <v/>
      </c>
      <c r="Y764" s="33" t="str">
        <f t="shared" si="11"/>
        <v/>
      </c>
      <c r="Z764" s="33" t="str">
        <f>IF(T764="","",IF(AND(T764&lt;&gt;'Tabelas auxiliares'!$B$240,T764&lt;&gt;'Tabelas auxiliares'!$B$241),"FOLHA DE PESSOAL",IF(Y764='Tabelas auxiliares'!$A$241,"CUSTEIO",IF(Y764='Tabelas auxiliares'!$A$240,"INVESTIMENTO","ERRO - VERIFICAR"))))</f>
        <v/>
      </c>
      <c r="AA764" s="47"/>
      <c r="AB764" s="47"/>
    </row>
    <row r="765" spans="6:28" x14ac:dyDescent="0.25">
      <c r="F765" s="33" t="str">
        <f>IFERROR(VLOOKUP(D765,'Tabelas auxiliares'!$A$3:$B$62,2,FALSE),"")</f>
        <v/>
      </c>
      <c r="G765" s="33" t="str">
        <f>IFERROR(VLOOKUP($B765,'Tabelas auxiliares'!$A$66:$C$103,2,FALSE),"")</f>
        <v/>
      </c>
      <c r="H765" s="33" t="str">
        <f>IFERROR(VLOOKUP($B765,'Tabelas auxiliares'!$A$66:$C$103,3,FALSE),"")</f>
        <v/>
      </c>
      <c r="Y765" s="33" t="str">
        <f t="shared" si="11"/>
        <v/>
      </c>
      <c r="Z765" s="33" t="str">
        <f>IF(T765="","",IF(AND(T765&lt;&gt;'Tabelas auxiliares'!$B$240,T765&lt;&gt;'Tabelas auxiliares'!$B$241),"FOLHA DE PESSOAL",IF(Y765='Tabelas auxiliares'!$A$241,"CUSTEIO",IF(Y765='Tabelas auxiliares'!$A$240,"INVESTIMENTO","ERRO - VERIFICAR"))))</f>
        <v/>
      </c>
      <c r="AA765" s="47"/>
      <c r="AB765" s="47"/>
    </row>
    <row r="766" spans="6:28" x14ac:dyDescent="0.25">
      <c r="F766" s="33" t="str">
        <f>IFERROR(VLOOKUP(D766,'Tabelas auxiliares'!$A$3:$B$62,2,FALSE),"")</f>
        <v/>
      </c>
      <c r="G766" s="33" t="str">
        <f>IFERROR(VLOOKUP($B766,'Tabelas auxiliares'!$A$66:$C$103,2,FALSE),"")</f>
        <v/>
      </c>
      <c r="H766" s="33" t="str">
        <f>IFERROR(VLOOKUP($B766,'Tabelas auxiliares'!$A$66:$C$103,3,FALSE),"")</f>
        <v/>
      </c>
      <c r="Y766" s="33" t="str">
        <f t="shared" si="11"/>
        <v/>
      </c>
      <c r="Z766" s="33" t="str">
        <f>IF(T766="","",IF(AND(T766&lt;&gt;'Tabelas auxiliares'!$B$240,T766&lt;&gt;'Tabelas auxiliares'!$B$241),"FOLHA DE PESSOAL",IF(Y766='Tabelas auxiliares'!$A$241,"CUSTEIO",IF(Y766='Tabelas auxiliares'!$A$240,"INVESTIMENTO","ERRO - VERIFICAR"))))</f>
        <v/>
      </c>
      <c r="AA766" s="47"/>
      <c r="AB766" s="47"/>
    </row>
    <row r="767" spans="6:28" x14ac:dyDescent="0.25">
      <c r="F767" s="33" t="str">
        <f>IFERROR(VLOOKUP(D767,'Tabelas auxiliares'!$A$3:$B$62,2,FALSE),"")</f>
        <v/>
      </c>
      <c r="G767" s="33" t="str">
        <f>IFERROR(VLOOKUP($B767,'Tabelas auxiliares'!$A$66:$C$103,2,FALSE),"")</f>
        <v/>
      </c>
      <c r="H767" s="33" t="str">
        <f>IFERROR(VLOOKUP($B767,'Tabelas auxiliares'!$A$66:$C$103,3,FALSE),"")</f>
        <v/>
      </c>
      <c r="Y767" s="33" t="str">
        <f t="shared" si="11"/>
        <v/>
      </c>
      <c r="Z767" s="33" t="str">
        <f>IF(T767="","",IF(AND(T767&lt;&gt;'Tabelas auxiliares'!$B$240,T767&lt;&gt;'Tabelas auxiliares'!$B$241),"FOLHA DE PESSOAL",IF(Y767='Tabelas auxiliares'!$A$241,"CUSTEIO",IF(Y767='Tabelas auxiliares'!$A$240,"INVESTIMENTO","ERRO - VERIFICAR"))))</f>
        <v/>
      </c>
      <c r="AA767" s="47"/>
      <c r="AB767" s="47"/>
    </row>
    <row r="768" spans="6:28" x14ac:dyDescent="0.25">
      <c r="F768" s="33" t="str">
        <f>IFERROR(VLOOKUP(D768,'Tabelas auxiliares'!$A$3:$B$62,2,FALSE),"")</f>
        <v/>
      </c>
      <c r="G768" s="33" t="str">
        <f>IFERROR(VLOOKUP($B768,'Tabelas auxiliares'!$A$66:$C$103,2,FALSE),"")</f>
        <v/>
      </c>
      <c r="H768" s="33" t="str">
        <f>IFERROR(VLOOKUP($B768,'Tabelas auxiliares'!$A$66:$C$103,3,FALSE),"")</f>
        <v/>
      </c>
      <c r="Y768" s="33" t="str">
        <f t="shared" si="11"/>
        <v/>
      </c>
      <c r="Z768" s="33" t="str">
        <f>IF(T768="","",IF(AND(T768&lt;&gt;'Tabelas auxiliares'!$B$240,T768&lt;&gt;'Tabelas auxiliares'!$B$241),"FOLHA DE PESSOAL",IF(Y768='Tabelas auxiliares'!$A$241,"CUSTEIO",IF(Y768='Tabelas auxiliares'!$A$240,"INVESTIMENTO","ERRO - VERIFICAR"))))</f>
        <v/>
      </c>
      <c r="AA768" s="47"/>
      <c r="AB768" s="47"/>
    </row>
    <row r="769" spans="6:28" x14ac:dyDescent="0.25">
      <c r="F769" s="33" t="str">
        <f>IFERROR(VLOOKUP(D769,'Tabelas auxiliares'!$A$3:$B$62,2,FALSE),"")</f>
        <v/>
      </c>
      <c r="G769" s="33" t="str">
        <f>IFERROR(VLOOKUP($B769,'Tabelas auxiliares'!$A$66:$C$103,2,FALSE),"")</f>
        <v/>
      </c>
      <c r="H769" s="33" t="str">
        <f>IFERROR(VLOOKUP($B769,'Tabelas auxiliares'!$A$66:$C$103,3,FALSE),"")</f>
        <v/>
      </c>
      <c r="Y769" s="33" t="str">
        <f t="shared" si="11"/>
        <v/>
      </c>
      <c r="Z769" s="33" t="str">
        <f>IF(T769="","",IF(AND(T769&lt;&gt;'Tabelas auxiliares'!$B$240,T769&lt;&gt;'Tabelas auxiliares'!$B$241),"FOLHA DE PESSOAL",IF(Y769='Tabelas auxiliares'!$A$241,"CUSTEIO",IF(Y769='Tabelas auxiliares'!$A$240,"INVESTIMENTO","ERRO - VERIFICAR"))))</f>
        <v/>
      </c>
      <c r="AA769" s="47"/>
      <c r="AB769" s="47"/>
    </row>
    <row r="770" spans="6:28" x14ac:dyDescent="0.25">
      <c r="F770" s="33" t="str">
        <f>IFERROR(VLOOKUP(D770,'Tabelas auxiliares'!$A$3:$B$62,2,FALSE),"")</f>
        <v/>
      </c>
      <c r="G770" s="33" t="str">
        <f>IFERROR(VLOOKUP($B770,'Tabelas auxiliares'!$A$66:$C$103,2,FALSE),"")</f>
        <v/>
      </c>
      <c r="H770" s="33" t="str">
        <f>IFERROR(VLOOKUP($B770,'Tabelas auxiliares'!$A$66:$C$103,3,FALSE),"")</f>
        <v/>
      </c>
      <c r="Y770" s="33" t="str">
        <f t="shared" si="11"/>
        <v/>
      </c>
      <c r="Z770" s="33" t="str">
        <f>IF(T770="","",IF(AND(T770&lt;&gt;'Tabelas auxiliares'!$B$240,T770&lt;&gt;'Tabelas auxiliares'!$B$241),"FOLHA DE PESSOAL",IF(Y770='Tabelas auxiliares'!$A$241,"CUSTEIO",IF(Y770='Tabelas auxiliares'!$A$240,"INVESTIMENTO","ERRO - VERIFICAR"))))</f>
        <v/>
      </c>
      <c r="AA770" s="47"/>
      <c r="AB770" s="47"/>
    </row>
    <row r="771" spans="6:28" x14ac:dyDescent="0.25">
      <c r="F771" s="33" t="str">
        <f>IFERROR(VLOOKUP(D771,'Tabelas auxiliares'!$A$3:$B$62,2,FALSE),"")</f>
        <v/>
      </c>
      <c r="G771" s="33" t="str">
        <f>IFERROR(VLOOKUP($B771,'Tabelas auxiliares'!$A$66:$C$103,2,FALSE),"")</f>
        <v/>
      </c>
      <c r="H771" s="33" t="str">
        <f>IFERROR(VLOOKUP($B771,'Tabelas auxiliares'!$A$66:$C$103,3,FALSE),"")</f>
        <v/>
      </c>
      <c r="Y771" s="33" t="str">
        <f t="shared" si="11"/>
        <v/>
      </c>
      <c r="Z771" s="33" t="str">
        <f>IF(T771="","",IF(AND(T771&lt;&gt;'Tabelas auxiliares'!$B$240,T771&lt;&gt;'Tabelas auxiliares'!$B$241),"FOLHA DE PESSOAL",IF(Y771='Tabelas auxiliares'!$A$241,"CUSTEIO",IF(Y771='Tabelas auxiliares'!$A$240,"INVESTIMENTO","ERRO - VERIFICAR"))))</f>
        <v/>
      </c>
      <c r="AA771" s="47"/>
      <c r="AB771" s="47"/>
    </row>
    <row r="772" spans="6:28" x14ac:dyDescent="0.25">
      <c r="F772" s="33" t="str">
        <f>IFERROR(VLOOKUP(D772,'Tabelas auxiliares'!$A$3:$B$62,2,FALSE),"")</f>
        <v/>
      </c>
      <c r="G772" s="33" t="str">
        <f>IFERROR(VLOOKUP($B772,'Tabelas auxiliares'!$A$66:$C$103,2,FALSE),"")</f>
        <v/>
      </c>
      <c r="H772" s="33" t="str">
        <f>IFERROR(VLOOKUP($B772,'Tabelas auxiliares'!$A$66:$C$103,3,FALSE),"")</f>
        <v/>
      </c>
      <c r="Y772" s="33" t="str">
        <f t="shared" ref="Y772:Y835" si="12">LEFT(V772,1)</f>
        <v/>
      </c>
      <c r="Z772" s="33" t="str">
        <f>IF(T772="","",IF(AND(T772&lt;&gt;'Tabelas auxiliares'!$B$240,T772&lt;&gt;'Tabelas auxiliares'!$B$241),"FOLHA DE PESSOAL",IF(Y772='Tabelas auxiliares'!$A$241,"CUSTEIO",IF(Y772='Tabelas auxiliares'!$A$240,"INVESTIMENTO","ERRO - VERIFICAR"))))</f>
        <v/>
      </c>
      <c r="AA772" s="47"/>
      <c r="AB772" s="47"/>
    </row>
    <row r="773" spans="6:28" x14ac:dyDescent="0.25">
      <c r="F773" s="33" t="str">
        <f>IFERROR(VLOOKUP(D773,'Tabelas auxiliares'!$A$3:$B$62,2,FALSE),"")</f>
        <v/>
      </c>
      <c r="G773" s="33" t="str">
        <f>IFERROR(VLOOKUP($B773,'Tabelas auxiliares'!$A$66:$C$103,2,FALSE),"")</f>
        <v/>
      </c>
      <c r="H773" s="33" t="str">
        <f>IFERROR(VLOOKUP($B773,'Tabelas auxiliares'!$A$66:$C$103,3,FALSE),"")</f>
        <v/>
      </c>
      <c r="Y773" s="33" t="str">
        <f t="shared" si="12"/>
        <v/>
      </c>
      <c r="Z773" s="33" t="str">
        <f>IF(T773="","",IF(AND(T773&lt;&gt;'Tabelas auxiliares'!$B$240,T773&lt;&gt;'Tabelas auxiliares'!$B$241),"FOLHA DE PESSOAL",IF(Y773='Tabelas auxiliares'!$A$241,"CUSTEIO",IF(Y773='Tabelas auxiliares'!$A$240,"INVESTIMENTO","ERRO - VERIFICAR"))))</f>
        <v/>
      </c>
      <c r="AA773" s="47"/>
      <c r="AB773" s="47"/>
    </row>
    <row r="774" spans="6:28" x14ac:dyDescent="0.25">
      <c r="F774" s="33" t="str">
        <f>IFERROR(VLOOKUP(D774,'Tabelas auxiliares'!$A$3:$B$62,2,FALSE),"")</f>
        <v/>
      </c>
      <c r="G774" s="33" t="str">
        <f>IFERROR(VLOOKUP($B774,'Tabelas auxiliares'!$A$66:$C$103,2,FALSE),"")</f>
        <v/>
      </c>
      <c r="H774" s="33" t="str">
        <f>IFERROR(VLOOKUP($B774,'Tabelas auxiliares'!$A$66:$C$103,3,FALSE),"")</f>
        <v/>
      </c>
      <c r="Y774" s="33" t="str">
        <f t="shared" si="12"/>
        <v/>
      </c>
      <c r="Z774" s="33" t="str">
        <f>IF(T774="","",IF(AND(T774&lt;&gt;'Tabelas auxiliares'!$B$240,T774&lt;&gt;'Tabelas auxiliares'!$B$241),"FOLHA DE PESSOAL",IF(Y774='Tabelas auxiliares'!$A$241,"CUSTEIO",IF(Y774='Tabelas auxiliares'!$A$240,"INVESTIMENTO","ERRO - VERIFICAR"))))</f>
        <v/>
      </c>
      <c r="AA774" s="47"/>
      <c r="AB774" s="47"/>
    </row>
    <row r="775" spans="6:28" x14ac:dyDescent="0.25">
      <c r="F775" s="33" t="str">
        <f>IFERROR(VLOOKUP(D775,'Tabelas auxiliares'!$A$3:$B$62,2,FALSE),"")</f>
        <v/>
      </c>
      <c r="G775" s="33" t="str">
        <f>IFERROR(VLOOKUP($B775,'Tabelas auxiliares'!$A$66:$C$103,2,FALSE),"")</f>
        <v/>
      </c>
      <c r="H775" s="33" t="str">
        <f>IFERROR(VLOOKUP($B775,'Tabelas auxiliares'!$A$66:$C$103,3,FALSE),"")</f>
        <v/>
      </c>
      <c r="Y775" s="33" t="str">
        <f t="shared" si="12"/>
        <v/>
      </c>
      <c r="Z775" s="33" t="str">
        <f>IF(T775="","",IF(AND(T775&lt;&gt;'Tabelas auxiliares'!$B$240,T775&lt;&gt;'Tabelas auxiliares'!$B$241),"FOLHA DE PESSOAL",IF(Y775='Tabelas auxiliares'!$A$241,"CUSTEIO",IF(Y775='Tabelas auxiliares'!$A$240,"INVESTIMENTO","ERRO - VERIFICAR"))))</f>
        <v/>
      </c>
      <c r="AA775" s="47"/>
      <c r="AB775" s="47"/>
    </row>
    <row r="776" spans="6:28" x14ac:dyDescent="0.25">
      <c r="F776" s="33" t="str">
        <f>IFERROR(VLOOKUP(D776,'Tabelas auxiliares'!$A$3:$B$62,2,FALSE),"")</f>
        <v/>
      </c>
      <c r="G776" s="33" t="str">
        <f>IFERROR(VLOOKUP($B776,'Tabelas auxiliares'!$A$66:$C$103,2,FALSE),"")</f>
        <v/>
      </c>
      <c r="H776" s="33" t="str">
        <f>IFERROR(VLOOKUP($B776,'Tabelas auxiliares'!$A$66:$C$103,3,FALSE),"")</f>
        <v/>
      </c>
      <c r="Y776" s="33" t="str">
        <f t="shared" si="12"/>
        <v/>
      </c>
      <c r="Z776" s="33" t="str">
        <f>IF(T776="","",IF(AND(T776&lt;&gt;'Tabelas auxiliares'!$B$240,T776&lt;&gt;'Tabelas auxiliares'!$B$241),"FOLHA DE PESSOAL",IF(Y776='Tabelas auxiliares'!$A$241,"CUSTEIO",IF(Y776='Tabelas auxiliares'!$A$240,"INVESTIMENTO","ERRO - VERIFICAR"))))</f>
        <v/>
      </c>
      <c r="AA776" s="47"/>
      <c r="AB776" s="47"/>
    </row>
    <row r="777" spans="6:28" x14ac:dyDescent="0.25">
      <c r="F777" s="33" t="str">
        <f>IFERROR(VLOOKUP(D777,'Tabelas auxiliares'!$A$3:$B$62,2,FALSE),"")</f>
        <v/>
      </c>
      <c r="G777" s="33" t="str">
        <f>IFERROR(VLOOKUP($B777,'Tabelas auxiliares'!$A$66:$C$103,2,FALSE),"")</f>
        <v/>
      </c>
      <c r="H777" s="33" t="str">
        <f>IFERROR(VLOOKUP($B777,'Tabelas auxiliares'!$A$66:$C$103,3,FALSE),"")</f>
        <v/>
      </c>
      <c r="Y777" s="33" t="str">
        <f t="shared" si="12"/>
        <v/>
      </c>
      <c r="Z777" s="33" t="str">
        <f>IF(T777="","",IF(AND(T777&lt;&gt;'Tabelas auxiliares'!$B$240,T777&lt;&gt;'Tabelas auxiliares'!$B$241),"FOLHA DE PESSOAL",IF(Y777='Tabelas auxiliares'!$A$241,"CUSTEIO",IF(Y777='Tabelas auxiliares'!$A$240,"INVESTIMENTO","ERRO - VERIFICAR"))))</f>
        <v/>
      </c>
      <c r="AA777" s="47"/>
      <c r="AB777" s="47"/>
    </row>
    <row r="778" spans="6:28" x14ac:dyDescent="0.25">
      <c r="F778" s="33" t="str">
        <f>IFERROR(VLOOKUP(D778,'Tabelas auxiliares'!$A$3:$B$62,2,FALSE),"")</f>
        <v/>
      </c>
      <c r="G778" s="33" t="str">
        <f>IFERROR(VLOOKUP($B778,'Tabelas auxiliares'!$A$66:$C$103,2,FALSE),"")</f>
        <v/>
      </c>
      <c r="H778" s="33" t="str">
        <f>IFERROR(VLOOKUP($B778,'Tabelas auxiliares'!$A$66:$C$103,3,FALSE),"")</f>
        <v/>
      </c>
      <c r="Y778" s="33" t="str">
        <f t="shared" si="12"/>
        <v/>
      </c>
      <c r="Z778" s="33" t="str">
        <f>IF(T778="","",IF(AND(T778&lt;&gt;'Tabelas auxiliares'!$B$240,T778&lt;&gt;'Tabelas auxiliares'!$B$241),"FOLHA DE PESSOAL",IF(Y778='Tabelas auxiliares'!$A$241,"CUSTEIO",IF(Y778='Tabelas auxiliares'!$A$240,"INVESTIMENTO","ERRO - VERIFICAR"))))</f>
        <v/>
      </c>
      <c r="AA778" s="47"/>
      <c r="AB778" s="47"/>
    </row>
    <row r="779" spans="6:28" x14ac:dyDescent="0.25">
      <c r="F779" s="33" t="str">
        <f>IFERROR(VLOOKUP(D779,'Tabelas auxiliares'!$A$3:$B$62,2,FALSE),"")</f>
        <v/>
      </c>
      <c r="G779" s="33" t="str">
        <f>IFERROR(VLOOKUP($B779,'Tabelas auxiliares'!$A$66:$C$103,2,FALSE),"")</f>
        <v/>
      </c>
      <c r="H779" s="33" t="str">
        <f>IFERROR(VLOOKUP($B779,'Tabelas auxiliares'!$A$66:$C$103,3,FALSE),"")</f>
        <v/>
      </c>
      <c r="Y779" s="33" t="str">
        <f t="shared" si="12"/>
        <v/>
      </c>
      <c r="Z779" s="33" t="str">
        <f>IF(T779="","",IF(AND(T779&lt;&gt;'Tabelas auxiliares'!$B$240,T779&lt;&gt;'Tabelas auxiliares'!$B$241),"FOLHA DE PESSOAL",IF(Y779='Tabelas auxiliares'!$A$241,"CUSTEIO",IF(Y779='Tabelas auxiliares'!$A$240,"INVESTIMENTO","ERRO - VERIFICAR"))))</f>
        <v/>
      </c>
      <c r="AA779" s="47"/>
      <c r="AB779" s="47"/>
    </row>
    <row r="780" spans="6:28" x14ac:dyDescent="0.25">
      <c r="F780" s="33" t="str">
        <f>IFERROR(VLOOKUP(D780,'Tabelas auxiliares'!$A$3:$B$62,2,FALSE),"")</f>
        <v/>
      </c>
      <c r="G780" s="33" t="str">
        <f>IFERROR(VLOOKUP($B780,'Tabelas auxiliares'!$A$66:$C$103,2,FALSE),"")</f>
        <v/>
      </c>
      <c r="H780" s="33" t="str">
        <f>IFERROR(VLOOKUP($B780,'Tabelas auxiliares'!$A$66:$C$103,3,FALSE),"")</f>
        <v/>
      </c>
      <c r="Y780" s="33" t="str">
        <f t="shared" si="12"/>
        <v/>
      </c>
      <c r="Z780" s="33" t="str">
        <f>IF(T780="","",IF(AND(T780&lt;&gt;'Tabelas auxiliares'!$B$240,T780&lt;&gt;'Tabelas auxiliares'!$B$241),"FOLHA DE PESSOAL",IF(Y780='Tabelas auxiliares'!$A$241,"CUSTEIO",IF(Y780='Tabelas auxiliares'!$A$240,"INVESTIMENTO","ERRO - VERIFICAR"))))</f>
        <v/>
      </c>
      <c r="AA780" s="47"/>
      <c r="AB780" s="47"/>
    </row>
    <row r="781" spans="6:28" x14ac:dyDescent="0.25">
      <c r="F781" s="33" t="str">
        <f>IFERROR(VLOOKUP(D781,'Tabelas auxiliares'!$A$3:$B$62,2,FALSE),"")</f>
        <v/>
      </c>
      <c r="G781" s="33" t="str">
        <f>IFERROR(VLOOKUP($B781,'Tabelas auxiliares'!$A$66:$C$103,2,FALSE),"")</f>
        <v/>
      </c>
      <c r="H781" s="33" t="str">
        <f>IFERROR(VLOOKUP($B781,'Tabelas auxiliares'!$A$66:$C$103,3,FALSE),"")</f>
        <v/>
      </c>
      <c r="Y781" s="33" t="str">
        <f t="shared" si="12"/>
        <v/>
      </c>
      <c r="Z781" s="33" t="str">
        <f>IF(T781="","",IF(AND(T781&lt;&gt;'Tabelas auxiliares'!$B$240,T781&lt;&gt;'Tabelas auxiliares'!$B$241),"FOLHA DE PESSOAL",IF(Y781='Tabelas auxiliares'!$A$241,"CUSTEIO",IF(Y781='Tabelas auxiliares'!$A$240,"INVESTIMENTO","ERRO - VERIFICAR"))))</f>
        <v/>
      </c>
      <c r="AA781" s="47"/>
      <c r="AB781" s="47"/>
    </row>
    <row r="782" spans="6:28" x14ac:dyDescent="0.25">
      <c r="F782" s="33" t="str">
        <f>IFERROR(VLOOKUP(D782,'Tabelas auxiliares'!$A$3:$B$62,2,FALSE),"")</f>
        <v/>
      </c>
      <c r="G782" s="33" t="str">
        <f>IFERROR(VLOOKUP($B782,'Tabelas auxiliares'!$A$66:$C$103,2,FALSE),"")</f>
        <v/>
      </c>
      <c r="H782" s="33" t="str">
        <f>IFERROR(VLOOKUP($B782,'Tabelas auxiliares'!$A$66:$C$103,3,FALSE),"")</f>
        <v/>
      </c>
      <c r="Y782" s="33" t="str">
        <f t="shared" si="12"/>
        <v/>
      </c>
      <c r="Z782" s="33" t="str">
        <f>IF(T782="","",IF(AND(T782&lt;&gt;'Tabelas auxiliares'!$B$240,T782&lt;&gt;'Tabelas auxiliares'!$B$241),"FOLHA DE PESSOAL",IF(Y782='Tabelas auxiliares'!$A$241,"CUSTEIO",IF(Y782='Tabelas auxiliares'!$A$240,"INVESTIMENTO","ERRO - VERIFICAR"))))</f>
        <v/>
      </c>
      <c r="AA782" s="47"/>
      <c r="AB782" s="47"/>
    </row>
    <row r="783" spans="6:28" x14ac:dyDescent="0.25">
      <c r="F783" s="33" t="str">
        <f>IFERROR(VLOOKUP(D783,'Tabelas auxiliares'!$A$3:$B$62,2,FALSE),"")</f>
        <v/>
      </c>
      <c r="G783" s="33" t="str">
        <f>IFERROR(VLOOKUP($B783,'Tabelas auxiliares'!$A$66:$C$103,2,FALSE),"")</f>
        <v/>
      </c>
      <c r="H783" s="33" t="str">
        <f>IFERROR(VLOOKUP($B783,'Tabelas auxiliares'!$A$66:$C$103,3,FALSE),"")</f>
        <v/>
      </c>
      <c r="Y783" s="33" t="str">
        <f t="shared" si="12"/>
        <v/>
      </c>
      <c r="Z783" s="33" t="str">
        <f>IF(T783="","",IF(AND(T783&lt;&gt;'Tabelas auxiliares'!$B$240,T783&lt;&gt;'Tabelas auxiliares'!$B$241),"FOLHA DE PESSOAL",IF(Y783='Tabelas auxiliares'!$A$241,"CUSTEIO",IF(Y783='Tabelas auxiliares'!$A$240,"INVESTIMENTO","ERRO - VERIFICAR"))))</f>
        <v/>
      </c>
      <c r="AA783" s="47"/>
      <c r="AB783" s="47"/>
    </row>
    <row r="784" spans="6:28" x14ac:dyDescent="0.25">
      <c r="F784" s="33" t="str">
        <f>IFERROR(VLOOKUP(D784,'Tabelas auxiliares'!$A$3:$B$62,2,FALSE),"")</f>
        <v/>
      </c>
      <c r="G784" s="33" t="str">
        <f>IFERROR(VLOOKUP($B784,'Tabelas auxiliares'!$A$66:$C$103,2,FALSE),"")</f>
        <v/>
      </c>
      <c r="H784" s="33" t="str">
        <f>IFERROR(VLOOKUP($B784,'Tabelas auxiliares'!$A$66:$C$103,3,FALSE),"")</f>
        <v/>
      </c>
      <c r="Y784" s="33" t="str">
        <f t="shared" si="12"/>
        <v/>
      </c>
      <c r="Z784" s="33" t="str">
        <f>IF(T784="","",IF(AND(T784&lt;&gt;'Tabelas auxiliares'!$B$240,T784&lt;&gt;'Tabelas auxiliares'!$B$241),"FOLHA DE PESSOAL",IF(Y784='Tabelas auxiliares'!$A$241,"CUSTEIO",IF(Y784='Tabelas auxiliares'!$A$240,"INVESTIMENTO","ERRO - VERIFICAR"))))</f>
        <v/>
      </c>
      <c r="AA784" s="47"/>
      <c r="AB784" s="47"/>
    </row>
    <row r="785" spans="6:28" x14ac:dyDescent="0.25">
      <c r="F785" s="33" t="str">
        <f>IFERROR(VLOOKUP(D785,'Tabelas auxiliares'!$A$3:$B$62,2,FALSE),"")</f>
        <v/>
      </c>
      <c r="G785" s="33" t="str">
        <f>IFERROR(VLOOKUP($B785,'Tabelas auxiliares'!$A$66:$C$103,2,FALSE),"")</f>
        <v/>
      </c>
      <c r="H785" s="33" t="str">
        <f>IFERROR(VLOOKUP($B785,'Tabelas auxiliares'!$A$66:$C$103,3,FALSE),"")</f>
        <v/>
      </c>
      <c r="Y785" s="33" t="str">
        <f t="shared" si="12"/>
        <v/>
      </c>
      <c r="Z785" s="33" t="str">
        <f>IF(T785="","",IF(AND(T785&lt;&gt;'Tabelas auxiliares'!$B$240,T785&lt;&gt;'Tabelas auxiliares'!$B$241),"FOLHA DE PESSOAL",IF(Y785='Tabelas auxiliares'!$A$241,"CUSTEIO",IF(Y785='Tabelas auxiliares'!$A$240,"INVESTIMENTO","ERRO - VERIFICAR"))))</f>
        <v/>
      </c>
      <c r="AA785" s="47"/>
      <c r="AB785" s="47"/>
    </row>
    <row r="786" spans="6:28" x14ac:dyDescent="0.25">
      <c r="F786" s="33" t="str">
        <f>IFERROR(VLOOKUP(D786,'Tabelas auxiliares'!$A$3:$B$62,2,FALSE),"")</f>
        <v/>
      </c>
      <c r="G786" s="33" t="str">
        <f>IFERROR(VLOOKUP($B786,'Tabelas auxiliares'!$A$66:$C$103,2,FALSE),"")</f>
        <v/>
      </c>
      <c r="H786" s="33" t="str">
        <f>IFERROR(VLOOKUP($B786,'Tabelas auxiliares'!$A$66:$C$103,3,FALSE),"")</f>
        <v/>
      </c>
      <c r="Y786" s="33" t="str">
        <f t="shared" si="12"/>
        <v/>
      </c>
      <c r="Z786" s="33" t="str">
        <f>IF(T786="","",IF(AND(T786&lt;&gt;'Tabelas auxiliares'!$B$240,T786&lt;&gt;'Tabelas auxiliares'!$B$241),"FOLHA DE PESSOAL",IF(Y786='Tabelas auxiliares'!$A$241,"CUSTEIO",IF(Y786='Tabelas auxiliares'!$A$240,"INVESTIMENTO","ERRO - VERIFICAR"))))</f>
        <v/>
      </c>
      <c r="AA786" s="47"/>
      <c r="AB786" s="47"/>
    </row>
    <row r="787" spans="6:28" x14ac:dyDescent="0.25">
      <c r="F787" s="33" t="str">
        <f>IFERROR(VLOOKUP(D787,'Tabelas auxiliares'!$A$3:$B$62,2,FALSE),"")</f>
        <v/>
      </c>
      <c r="G787" s="33" t="str">
        <f>IFERROR(VLOOKUP($B787,'Tabelas auxiliares'!$A$66:$C$103,2,FALSE),"")</f>
        <v/>
      </c>
      <c r="H787" s="33" t="str">
        <f>IFERROR(VLOOKUP($B787,'Tabelas auxiliares'!$A$66:$C$103,3,FALSE),"")</f>
        <v/>
      </c>
      <c r="Y787" s="33" t="str">
        <f t="shared" si="12"/>
        <v/>
      </c>
      <c r="Z787" s="33" t="str">
        <f>IF(T787="","",IF(AND(T787&lt;&gt;'Tabelas auxiliares'!$B$240,T787&lt;&gt;'Tabelas auxiliares'!$B$241),"FOLHA DE PESSOAL",IF(Y787='Tabelas auxiliares'!$A$241,"CUSTEIO",IF(Y787='Tabelas auxiliares'!$A$240,"INVESTIMENTO","ERRO - VERIFICAR"))))</f>
        <v/>
      </c>
      <c r="AA787" s="47"/>
      <c r="AB787" s="47"/>
    </row>
    <row r="788" spans="6:28" x14ac:dyDescent="0.25">
      <c r="F788" s="33" t="str">
        <f>IFERROR(VLOOKUP(D788,'Tabelas auxiliares'!$A$3:$B$62,2,FALSE),"")</f>
        <v/>
      </c>
      <c r="G788" s="33" t="str">
        <f>IFERROR(VLOOKUP($B788,'Tabelas auxiliares'!$A$66:$C$103,2,FALSE),"")</f>
        <v/>
      </c>
      <c r="H788" s="33" t="str">
        <f>IFERROR(VLOOKUP($B788,'Tabelas auxiliares'!$A$66:$C$103,3,FALSE),"")</f>
        <v/>
      </c>
      <c r="Y788" s="33" t="str">
        <f t="shared" si="12"/>
        <v/>
      </c>
      <c r="Z788" s="33" t="str">
        <f>IF(T788="","",IF(AND(T788&lt;&gt;'Tabelas auxiliares'!$B$240,T788&lt;&gt;'Tabelas auxiliares'!$B$241),"FOLHA DE PESSOAL",IF(Y788='Tabelas auxiliares'!$A$241,"CUSTEIO",IF(Y788='Tabelas auxiliares'!$A$240,"INVESTIMENTO","ERRO - VERIFICAR"))))</f>
        <v/>
      </c>
      <c r="AA788" s="47"/>
      <c r="AB788" s="47"/>
    </row>
    <row r="789" spans="6:28" x14ac:dyDescent="0.25">
      <c r="F789" s="33" t="str">
        <f>IFERROR(VLOOKUP(D789,'Tabelas auxiliares'!$A$3:$B$62,2,FALSE),"")</f>
        <v/>
      </c>
      <c r="G789" s="33" t="str">
        <f>IFERROR(VLOOKUP($B789,'Tabelas auxiliares'!$A$66:$C$103,2,FALSE),"")</f>
        <v/>
      </c>
      <c r="H789" s="33" t="str">
        <f>IFERROR(VLOOKUP($B789,'Tabelas auxiliares'!$A$66:$C$103,3,FALSE),"")</f>
        <v/>
      </c>
      <c r="Y789" s="33" t="str">
        <f t="shared" si="12"/>
        <v/>
      </c>
      <c r="Z789" s="33" t="str">
        <f>IF(T789="","",IF(AND(T789&lt;&gt;'Tabelas auxiliares'!$B$240,T789&lt;&gt;'Tabelas auxiliares'!$B$241),"FOLHA DE PESSOAL",IF(Y789='Tabelas auxiliares'!$A$241,"CUSTEIO",IF(Y789='Tabelas auxiliares'!$A$240,"INVESTIMENTO","ERRO - VERIFICAR"))))</f>
        <v/>
      </c>
      <c r="AA789" s="47"/>
      <c r="AB789" s="47"/>
    </row>
    <row r="790" spans="6:28" x14ac:dyDescent="0.25">
      <c r="F790" s="33" t="str">
        <f>IFERROR(VLOOKUP(D790,'Tabelas auxiliares'!$A$3:$B$62,2,FALSE),"")</f>
        <v/>
      </c>
      <c r="G790" s="33" t="str">
        <f>IFERROR(VLOOKUP($B790,'Tabelas auxiliares'!$A$66:$C$103,2,FALSE),"")</f>
        <v/>
      </c>
      <c r="H790" s="33" t="str">
        <f>IFERROR(VLOOKUP($B790,'Tabelas auxiliares'!$A$66:$C$103,3,FALSE),"")</f>
        <v/>
      </c>
      <c r="Y790" s="33" t="str">
        <f t="shared" si="12"/>
        <v/>
      </c>
      <c r="Z790" s="33" t="str">
        <f>IF(T790="","",IF(AND(T790&lt;&gt;'Tabelas auxiliares'!$B$240,T790&lt;&gt;'Tabelas auxiliares'!$B$241),"FOLHA DE PESSOAL",IF(Y790='Tabelas auxiliares'!$A$241,"CUSTEIO",IF(Y790='Tabelas auxiliares'!$A$240,"INVESTIMENTO","ERRO - VERIFICAR"))))</f>
        <v/>
      </c>
      <c r="AA790" s="47"/>
      <c r="AB790" s="47"/>
    </row>
    <row r="791" spans="6:28" x14ac:dyDescent="0.25">
      <c r="F791" s="33" t="str">
        <f>IFERROR(VLOOKUP(D791,'Tabelas auxiliares'!$A$3:$B$62,2,FALSE),"")</f>
        <v/>
      </c>
      <c r="G791" s="33" t="str">
        <f>IFERROR(VLOOKUP($B791,'Tabelas auxiliares'!$A$66:$C$103,2,FALSE),"")</f>
        <v/>
      </c>
      <c r="H791" s="33" t="str">
        <f>IFERROR(VLOOKUP($B791,'Tabelas auxiliares'!$A$66:$C$103,3,FALSE),"")</f>
        <v/>
      </c>
      <c r="Y791" s="33" t="str">
        <f t="shared" si="12"/>
        <v/>
      </c>
      <c r="Z791" s="33" t="str">
        <f>IF(T791="","",IF(AND(T791&lt;&gt;'Tabelas auxiliares'!$B$240,T791&lt;&gt;'Tabelas auxiliares'!$B$241),"FOLHA DE PESSOAL",IF(Y791='Tabelas auxiliares'!$A$241,"CUSTEIO",IF(Y791='Tabelas auxiliares'!$A$240,"INVESTIMENTO","ERRO - VERIFICAR"))))</f>
        <v/>
      </c>
      <c r="AA791" s="47"/>
      <c r="AB791" s="47"/>
    </row>
    <row r="792" spans="6:28" x14ac:dyDescent="0.25">
      <c r="F792" s="33" t="str">
        <f>IFERROR(VLOOKUP(D792,'Tabelas auxiliares'!$A$3:$B$62,2,FALSE),"")</f>
        <v/>
      </c>
      <c r="G792" s="33" t="str">
        <f>IFERROR(VLOOKUP($B792,'Tabelas auxiliares'!$A$66:$C$103,2,FALSE),"")</f>
        <v/>
      </c>
      <c r="H792" s="33" t="str">
        <f>IFERROR(VLOOKUP($B792,'Tabelas auxiliares'!$A$66:$C$103,3,FALSE),"")</f>
        <v/>
      </c>
      <c r="Y792" s="33" t="str">
        <f t="shared" si="12"/>
        <v/>
      </c>
      <c r="Z792" s="33" t="str">
        <f>IF(T792="","",IF(AND(T792&lt;&gt;'Tabelas auxiliares'!$B$240,T792&lt;&gt;'Tabelas auxiliares'!$B$241),"FOLHA DE PESSOAL",IF(Y792='Tabelas auxiliares'!$A$241,"CUSTEIO",IF(Y792='Tabelas auxiliares'!$A$240,"INVESTIMENTO","ERRO - VERIFICAR"))))</f>
        <v/>
      </c>
      <c r="AA792" s="47"/>
      <c r="AB792" s="47"/>
    </row>
    <row r="793" spans="6:28" x14ac:dyDescent="0.25">
      <c r="F793" s="33" t="str">
        <f>IFERROR(VLOOKUP(D793,'Tabelas auxiliares'!$A$3:$B$62,2,FALSE),"")</f>
        <v/>
      </c>
      <c r="G793" s="33" t="str">
        <f>IFERROR(VLOOKUP($B793,'Tabelas auxiliares'!$A$66:$C$103,2,FALSE),"")</f>
        <v/>
      </c>
      <c r="H793" s="33" t="str">
        <f>IFERROR(VLOOKUP($B793,'Tabelas auxiliares'!$A$66:$C$103,3,FALSE),"")</f>
        <v/>
      </c>
      <c r="Y793" s="33" t="str">
        <f t="shared" si="12"/>
        <v/>
      </c>
      <c r="Z793" s="33" t="str">
        <f>IF(T793="","",IF(AND(T793&lt;&gt;'Tabelas auxiliares'!$B$240,T793&lt;&gt;'Tabelas auxiliares'!$B$241),"FOLHA DE PESSOAL",IF(Y793='Tabelas auxiliares'!$A$241,"CUSTEIO",IF(Y793='Tabelas auxiliares'!$A$240,"INVESTIMENTO","ERRO - VERIFICAR"))))</f>
        <v/>
      </c>
      <c r="AA793" s="47"/>
      <c r="AB793" s="47"/>
    </row>
    <row r="794" spans="6:28" x14ac:dyDescent="0.25">
      <c r="F794" s="33" t="str">
        <f>IFERROR(VLOOKUP(D794,'Tabelas auxiliares'!$A$3:$B$62,2,FALSE),"")</f>
        <v/>
      </c>
      <c r="G794" s="33" t="str">
        <f>IFERROR(VLOOKUP($B794,'Tabelas auxiliares'!$A$66:$C$103,2,FALSE),"")</f>
        <v/>
      </c>
      <c r="H794" s="33" t="str">
        <f>IFERROR(VLOOKUP($B794,'Tabelas auxiliares'!$A$66:$C$103,3,FALSE),"")</f>
        <v/>
      </c>
      <c r="Y794" s="33" t="str">
        <f t="shared" si="12"/>
        <v/>
      </c>
      <c r="Z794" s="33" t="str">
        <f>IF(T794="","",IF(AND(T794&lt;&gt;'Tabelas auxiliares'!$B$240,T794&lt;&gt;'Tabelas auxiliares'!$B$241),"FOLHA DE PESSOAL",IF(Y794='Tabelas auxiliares'!$A$241,"CUSTEIO",IF(Y794='Tabelas auxiliares'!$A$240,"INVESTIMENTO","ERRO - VERIFICAR"))))</f>
        <v/>
      </c>
      <c r="AA794" s="47"/>
      <c r="AB794" s="47"/>
    </row>
    <row r="795" spans="6:28" x14ac:dyDescent="0.25">
      <c r="F795" s="33" t="str">
        <f>IFERROR(VLOOKUP(D795,'Tabelas auxiliares'!$A$3:$B$62,2,FALSE),"")</f>
        <v/>
      </c>
      <c r="G795" s="33" t="str">
        <f>IFERROR(VLOOKUP($B795,'Tabelas auxiliares'!$A$66:$C$103,2,FALSE),"")</f>
        <v/>
      </c>
      <c r="H795" s="33" t="str">
        <f>IFERROR(VLOOKUP($B795,'Tabelas auxiliares'!$A$66:$C$103,3,FALSE),"")</f>
        <v/>
      </c>
      <c r="Y795" s="33" t="str">
        <f t="shared" si="12"/>
        <v/>
      </c>
      <c r="Z795" s="33" t="str">
        <f>IF(T795="","",IF(AND(T795&lt;&gt;'Tabelas auxiliares'!$B$240,T795&lt;&gt;'Tabelas auxiliares'!$B$241),"FOLHA DE PESSOAL",IF(Y795='Tabelas auxiliares'!$A$241,"CUSTEIO",IF(Y795='Tabelas auxiliares'!$A$240,"INVESTIMENTO","ERRO - VERIFICAR"))))</f>
        <v/>
      </c>
      <c r="AA795" s="47"/>
      <c r="AB795" s="47"/>
    </row>
    <row r="796" spans="6:28" x14ac:dyDescent="0.25">
      <c r="F796" s="33" t="str">
        <f>IFERROR(VLOOKUP(D796,'Tabelas auxiliares'!$A$3:$B$62,2,FALSE),"")</f>
        <v/>
      </c>
      <c r="G796" s="33" t="str">
        <f>IFERROR(VLOOKUP($B796,'Tabelas auxiliares'!$A$66:$C$103,2,FALSE),"")</f>
        <v/>
      </c>
      <c r="H796" s="33" t="str">
        <f>IFERROR(VLOOKUP($B796,'Tabelas auxiliares'!$A$66:$C$103,3,FALSE),"")</f>
        <v/>
      </c>
      <c r="Y796" s="33" t="str">
        <f t="shared" si="12"/>
        <v/>
      </c>
      <c r="Z796" s="33" t="str">
        <f>IF(T796="","",IF(AND(T796&lt;&gt;'Tabelas auxiliares'!$B$240,T796&lt;&gt;'Tabelas auxiliares'!$B$241),"FOLHA DE PESSOAL",IF(Y796='Tabelas auxiliares'!$A$241,"CUSTEIO",IF(Y796='Tabelas auxiliares'!$A$240,"INVESTIMENTO","ERRO - VERIFICAR"))))</f>
        <v/>
      </c>
      <c r="AA796" s="47"/>
      <c r="AB796" s="47"/>
    </row>
    <row r="797" spans="6:28" x14ac:dyDescent="0.25">
      <c r="F797" s="33" t="str">
        <f>IFERROR(VLOOKUP(D797,'Tabelas auxiliares'!$A$3:$B$62,2,FALSE),"")</f>
        <v/>
      </c>
      <c r="G797" s="33" t="str">
        <f>IFERROR(VLOOKUP($B797,'Tabelas auxiliares'!$A$66:$C$103,2,FALSE),"")</f>
        <v/>
      </c>
      <c r="H797" s="33" t="str">
        <f>IFERROR(VLOOKUP($B797,'Tabelas auxiliares'!$A$66:$C$103,3,FALSE),"")</f>
        <v/>
      </c>
      <c r="Y797" s="33" t="str">
        <f t="shared" si="12"/>
        <v/>
      </c>
      <c r="Z797" s="33" t="str">
        <f>IF(T797="","",IF(AND(T797&lt;&gt;'Tabelas auxiliares'!$B$240,T797&lt;&gt;'Tabelas auxiliares'!$B$241),"FOLHA DE PESSOAL",IF(Y797='Tabelas auxiliares'!$A$241,"CUSTEIO",IF(Y797='Tabelas auxiliares'!$A$240,"INVESTIMENTO","ERRO - VERIFICAR"))))</f>
        <v/>
      </c>
      <c r="AA797" s="47"/>
      <c r="AB797" s="47"/>
    </row>
    <row r="798" spans="6:28" x14ac:dyDescent="0.25">
      <c r="F798" s="33" t="str">
        <f>IFERROR(VLOOKUP(D798,'Tabelas auxiliares'!$A$3:$B$62,2,FALSE),"")</f>
        <v/>
      </c>
      <c r="G798" s="33" t="str">
        <f>IFERROR(VLOOKUP($B798,'Tabelas auxiliares'!$A$66:$C$103,2,FALSE),"")</f>
        <v/>
      </c>
      <c r="H798" s="33" t="str">
        <f>IFERROR(VLOOKUP($B798,'Tabelas auxiliares'!$A$66:$C$103,3,FALSE),"")</f>
        <v/>
      </c>
      <c r="Y798" s="33" t="str">
        <f t="shared" si="12"/>
        <v/>
      </c>
      <c r="Z798" s="33" t="str">
        <f>IF(T798="","",IF(AND(T798&lt;&gt;'Tabelas auxiliares'!$B$240,T798&lt;&gt;'Tabelas auxiliares'!$B$241),"FOLHA DE PESSOAL",IF(Y798='Tabelas auxiliares'!$A$241,"CUSTEIO",IF(Y798='Tabelas auxiliares'!$A$240,"INVESTIMENTO","ERRO - VERIFICAR"))))</f>
        <v/>
      </c>
      <c r="AA798" s="47"/>
      <c r="AB798" s="47"/>
    </row>
    <row r="799" spans="6:28" x14ac:dyDescent="0.25">
      <c r="F799" s="33" t="str">
        <f>IFERROR(VLOOKUP(D799,'Tabelas auxiliares'!$A$3:$B$62,2,FALSE),"")</f>
        <v/>
      </c>
      <c r="G799" s="33" t="str">
        <f>IFERROR(VLOOKUP($B799,'Tabelas auxiliares'!$A$66:$C$103,2,FALSE),"")</f>
        <v/>
      </c>
      <c r="H799" s="33" t="str">
        <f>IFERROR(VLOOKUP($B799,'Tabelas auxiliares'!$A$66:$C$103,3,FALSE),"")</f>
        <v/>
      </c>
      <c r="Y799" s="33" t="str">
        <f t="shared" si="12"/>
        <v/>
      </c>
      <c r="Z799" s="33" t="str">
        <f>IF(T799="","",IF(AND(T799&lt;&gt;'Tabelas auxiliares'!$B$240,T799&lt;&gt;'Tabelas auxiliares'!$B$241),"FOLHA DE PESSOAL",IF(Y799='Tabelas auxiliares'!$A$241,"CUSTEIO",IF(Y799='Tabelas auxiliares'!$A$240,"INVESTIMENTO","ERRO - VERIFICAR"))))</f>
        <v/>
      </c>
      <c r="AA799" s="47"/>
      <c r="AB799" s="47"/>
    </row>
    <row r="800" spans="6:28" x14ac:dyDescent="0.25">
      <c r="F800" s="33" t="str">
        <f>IFERROR(VLOOKUP(D800,'Tabelas auxiliares'!$A$3:$B$62,2,FALSE),"")</f>
        <v/>
      </c>
      <c r="G800" s="33" t="str">
        <f>IFERROR(VLOOKUP($B800,'Tabelas auxiliares'!$A$66:$C$103,2,FALSE),"")</f>
        <v/>
      </c>
      <c r="H800" s="33" t="str">
        <f>IFERROR(VLOOKUP($B800,'Tabelas auxiliares'!$A$66:$C$103,3,FALSE),"")</f>
        <v/>
      </c>
      <c r="Y800" s="33" t="str">
        <f t="shared" si="12"/>
        <v/>
      </c>
      <c r="Z800" s="33" t="str">
        <f>IF(T800="","",IF(AND(T800&lt;&gt;'Tabelas auxiliares'!$B$240,T800&lt;&gt;'Tabelas auxiliares'!$B$241),"FOLHA DE PESSOAL",IF(Y800='Tabelas auxiliares'!$A$241,"CUSTEIO",IF(Y800='Tabelas auxiliares'!$A$240,"INVESTIMENTO","ERRO - VERIFICAR"))))</f>
        <v/>
      </c>
      <c r="AA800" s="47"/>
      <c r="AB800" s="47"/>
    </row>
    <row r="801" spans="6:28" x14ac:dyDescent="0.25">
      <c r="F801" s="33" t="str">
        <f>IFERROR(VLOOKUP(D801,'Tabelas auxiliares'!$A$3:$B$62,2,FALSE),"")</f>
        <v/>
      </c>
      <c r="G801" s="33" t="str">
        <f>IFERROR(VLOOKUP($B801,'Tabelas auxiliares'!$A$66:$C$103,2,FALSE),"")</f>
        <v/>
      </c>
      <c r="H801" s="33" t="str">
        <f>IFERROR(VLOOKUP($B801,'Tabelas auxiliares'!$A$66:$C$103,3,FALSE),"")</f>
        <v/>
      </c>
      <c r="Y801" s="33" t="str">
        <f t="shared" si="12"/>
        <v/>
      </c>
      <c r="Z801" s="33" t="str">
        <f>IF(T801="","",IF(AND(T801&lt;&gt;'Tabelas auxiliares'!$B$240,T801&lt;&gt;'Tabelas auxiliares'!$B$241),"FOLHA DE PESSOAL",IF(Y801='Tabelas auxiliares'!$A$241,"CUSTEIO",IF(Y801='Tabelas auxiliares'!$A$240,"INVESTIMENTO","ERRO - VERIFICAR"))))</f>
        <v/>
      </c>
      <c r="AA801" s="47"/>
      <c r="AB801" s="47"/>
    </row>
    <row r="802" spans="6:28" x14ac:dyDescent="0.25">
      <c r="F802" s="33" t="str">
        <f>IFERROR(VLOOKUP(D802,'Tabelas auxiliares'!$A$3:$B$62,2,FALSE),"")</f>
        <v/>
      </c>
      <c r="G802" s="33" t="str">
        <f>IFERROR(VLOOKUP($B802,'Tabelas auxiliares'!$A$66:$C$103,2,FALSE),"")</f>
        <v/>
      </c>
      <c r="H802" s="33" t="str">
        <f>IFERROR(VLOOKUP($B802,'Tabelas auxiliares'!$A$66:$C$103,3,FALSE),"")</f>
        <v/>
      </c>
      <c r="Y802" s="33" t="str">
        <f t="shared" si="12"/>
        <v/>
      </c>
      <c r="Z802" s="33" t="str">
        <f>IF(T802="","",IF(AND(T802&lt;&gt;'Tabelas auxiliares'!$B$240,T802&lt;&gt;'Tabelas auxiliares'!$B$241),"FOLHA DE PESSOAL",IF(Y802='Tabelas auxiliares'!$A$241,"CUSTEIO",IF(Y802='Tabelas auxiliares'!$A$240,"INVESTIMENTO","ERRO - VERIFICAR"))))</f>
        <v/>
      </c>
      <c r="AA802" s="47"/>
      <c r="AB802" s="47"/>
    </row>
    <row r="803" spans="6:28" x14ac:dyDescent="0.25">
      <c r="F803" s="33" t="str">
        <f>IFERROR(VLOOKUP(D803,'Tabelas auxiliares'!$A$3:$B$62,2,FALSE),"")</f>
        <v/>
      </c>
      <c r="G803" s="33" t="str">
        <f>IFERROR(VLOOKUP($B803,'Tabelas auxiliares'!$A$66:$C$103,2,FALSE),"")</f>
        <v/>
      </c>
      <c r="H803" s="33" t="str">
        <f>IFERROR(VLOOKUP($B803,'Tabelas auxiliares'!$A$66:$C$103,3,FALSE),"")</f>
        <v/>
      </c>
      <c r="Y803" s="33" t="str">
        <f t="shared" si="12"/>
        <v/>
      </c>
      <c r="Z803" s="33" t="str">
        <f>IF(T803="","",IF(AND(T803&lt;&gt;'Tabelas auxiliares'!$B$240,T803&lt;&gt;'Tabelas auxiliares'!$B$241),"FOLHA DE PESSOAL",IF(Y803='Tabelas auxiliares'!$A$241,"CUSTEIO",IF(Y803='Tabelas auxiliares'!$A$240,"INVESTIMENTO","ERRO - VERIFICAR"))))</f>
        <v/>
      </c>
      <c r="AA803" s="47"/>
      <c r="AB803" s="47"/>
    </row>
    <row r="804" spans="6:28" x14ac:dyDescent="0.25">
      <c r="F804" s="33" t="str">
        <f>IFERROR(VLOOKUP(D804,'Tabelas auxiliares'!$A$3:$B$62,2,FALSE),"")</f>
        <v/>
      </c>
      <c r="G804" s="33" t="str">
        <f>IFERROR(VLOOKUP($B804,'Tabelas auxiliares'!$A$66:$C$103,2,FALSE),"")</f>
        <v/>
      </c>
      <c r="H804" s="33" t="str">
        <f>IFERROR(VLOOKUP($B804,'Tabelas auxiliares'!$A$66:$C$103,3,FALSE),"")</f>
        <v/>
      </c>
      <c r="Y804" s="33" t="str">
        <f t="shared" si="12"/>
        <v/>
      </c>
      <c r="Z804" s="33" t="str">
        <f>IF(T804="","",IF(AND(T804&lt;&gt;'Tabelas auxiliares'!$B$240,T804&lt;&gt;'Tabelas auxiliares'!$B$241),"FOLHA DE PESSOAL",IF(Y804='Tabelas auxiliares'!$A$241,"CUSTEIO",IF(Y804='Tabelas auxiliares'!$A$240,"INVESTIMENTO","ERRO - VERIFICAR"))))</f>
        <v/>
      </c>
      <c r="AA804" s="47"/>
      <c r="AB804" s="47"/>
    </row>
    <row r="805" spans="6:28" x14ac:dyDescent="0.25">
      <c r="F805" s="33" t="str">
        <f>IFERROR(VLOOKUP(D805,'Tabelas auxiliares'!$A$3:$B$62,2,FALSE),"")</f>
        <v/>
      </c>
      <c r="G805" s="33" t="str">
        <f>IFERROR(VLOOKUP($B805,'Tabelas auxiliares'!$A$66:$C$103,2,FALSE),"")</f>
        <v/>
      </c>
      <c r="H805" s="33" t="str">
        <f>IFERROR(VLOOKUP($B805,'Tabelas auxiliares'!$A$66:$C$103,3,FALSE),"")</f>
        <v/>
      </c>
      <c r="Y805" s="33" t="str">
        <f t="shared" si="12"/>
        <v/>
      </c>
      <c r="Z805" s="33" t="str">
        <f>IF(T805="","",IF(AND(T805&lt;&gt;'Tabelas auxiliares'!$B$240,T805&lt;&gt;'Tabelas auxiliares'!$B$241),"FOLHA DE PESSOAL",IF(Y805='Tabelas auxiliares'!$A$241,"CUSTEIO",IF(Y805='Tabelas auxiliares'!$A$240,"INVESTIMENTO","ERRO - VERIFICAR"))))</f>
        <v/>
      </c>
      <c r="AA805" s="47"/>
      <c r="AB805" s="47"/>
    </row>
    <row r="806" spans="6:28" x14ac:dyDescent="0.25">
      <c r="F806" s="33" t="str">
        <f>IFERROR(VLOOKUP(D806,'Tabelas auxiliares'!$A$3:$B$62,2,FALSE),"")</f>
        <v/>
      </c>
      <c r="G806" s="33" t="str">
        <f>IFERROR(VLOOKUP($B806,'Tabelas auxiliares'!$A$66:$C$103,2,FALSE),"")</f>
        <v/>
      </c>
      <c r="H806" s="33" t="str">
        <f>IFERROR(VLOOKUP($B806,'Tabelas auxiliares'!$A$66:$C$103,3,FALSE),"")</f>
        <v/>
      </c>
      <c r="Y806" s="33" t="str">
        <f t="shared" si="12"/>
        <v/>
      </c>
      <c r="Z806" s="33" t="str">
        <f>IF(T806="","",IF(AND(T806&lt;&gt;'Tabelas auxiliares'!$B$240,T806&lt;&gt;'Tabelas auxiliares'!$B$241),"FOLHA DE PESSOAL",IF(Y806='Tabelas auxiliares'!$A$241,"CUSTEIO",IF(Y806='Tabelas auxiliares'!$A$240,"INVESTIMENTO","ERRO - VERIFICAR"))))</f>
        <v/>
      </c>
      <c r="AA806" s="47"/>
      <c r="AB806" s="47"/>
    </row>
    <row r="807" spans="6:28" x14ac:dyDescent="0.25">
      <c r="F807" s="33" t="str">
        <f>IFERROR(VLOOKUP(D807,'Tabelas auxiliares'!$A$3:$B$62,2,FALSE),"")</f>
        <v/>
      </c>
      <c r="G807" s="33" t="str">
        <f>IFERROR(VLOOKUP($B807,'Tabelas auxiliares'!$A$66:$C$103,2,FALSE),"")</f>
        <v/>
      </c>
      <c r="H807" s="33" t="str">
        <f>IFERROR(VLOOKUP($B807,'Tabelas auxiliares'!$A$66:$C$103,3,FALSE),"")</f>
        <v/>
      </c>
      <c r="Y807" s="33" t="str">
        <f t="shared" si="12"/>
        <v/>
      </c>
      <c r="Z807" s="33" t="str">
        <f>IF(T807="","",IF(AND(T807&lt;&gt;'Tabelas auxiliares'!$B$240,T807&lt;&gt;'Tabelas auxiliares'!$B$241),"FOLHA DE PESSOAL",IF(Y807='Tabelas auxiliares'!$A$241,"CUSTEIO",IF(Y807='Tabelas auxiliares'!$A$240,"INVESTIMENTO","ERRO - VERIFICAR"))))</f>
        <v/>
      </c>
      <c r="AA807" s="47"/>
      <c r="AB807" s="47"/>
    </row>
    <row r="808" spans="6:28" x14ac:dyDescent="0.25">
      <c r="F808" s="33" t="str">
        <f>IFERROR(VLOOKUP(D808,'Tabelas auxiliares'!$A$3:$B$62,2,FALSE),"")</f>
        <v/>
      </c>
      <c r="G808" s="33" t="str">
        <f>IFERROR(VLOOKUP($B808,'Tabelas auxiliares'!$A$66:$C$103,2,FALSE),"")</f>
        <v/>
      </c>
      <c r="H808" s="33" t="str">
        <f>IFERROR(VLOOKUP($B808,'Tabelas auxiliares'!$A$66:$C$103,3,FALSE),"")</f>
        <v/>
      </c>
      <c r="Y808" s="33" t="str">
        <f t="shared" si="12"/>
        <v/>
      </c>
      <c r="Z808" s="33" t="str">
        <f>IF(T808="","",IF(AND(T808&lt;&gt;'Tabelas auxiliares'!$B$240,T808&lt;&gt;'Tabelas auxiliares'!$B$241),"FOLHA DE PESSOAL",IF(Y808='Tabelas auxiliares'!$A$241,"CUSTEIO",IF(Y808='Tabelas auxiliares'!$A$240,"INVESTIMENTO","ERRO - VERIFICAR"))))</f>
        <v/>
      </c>
      <c r="AA808" s="47"/>
      <c r="AB808" s="47"/>
    </row>
    <row r="809" spans="6:28" x14ac:dyDescent="0.25">
      <c r="F809" s="33" t="str">
        <f>IFERROR(VLOOKUP(D809,'Tabelas auxiliares'!$A$3:$B$62,2,FALSE),"")</f>
        <v/>
      </c>
      <c r="G809" s="33" t="str">
        <f>IFERROR(VLOOKUP($B809,'Tabelas auxiliares'!$A$66:$C$103,2,FALSE),"")</f>
        <v/>
      </c>
      <c r="H809" s="33" t="str">
        <f>IFERROR(VLOOKUP($B809,'Tabelas auxiliares'!$A$66:$C$103,3,FALSE),"")</f>
        <v/>
      </c>
      <c r="Y809" s="33" t="str">
        <f t="shared" si="12"/>
        <v/>
      </c>
      <c r="Z809" s="33" t="str">
        <f>IF(T809="","",IF(AND(T809&lt;&gt;'Tabelas auxiliares'!$B$240,T809&lt;&gt;'Tabelas auxiliares'!$B$241),"FOLHA DE PESSOAL",IF(Y809='Tabelas auxiliares'!$A$241,"CUSTEIO",IF(Y809='Tabelas auxiliares'!$A$240,"INVESTIMENTO","ERRO - VERIFICAR"))))</f>
        <v/>
      </c>
      <c r="AA809" s="47"/>
      <c r="AB809" s="47"/>
    </row>
    <row r="810" spans="6:28" x14ac:dyDescent="0.25">
      <c r="F810" s="33" t="str">
        <f>IFERROR(VLOOKUP(D810,'Tabelas auxiliares'!$A$3:$B$62,2,FALSE),"")</f>
        <v/>
      </c>
      <c r="G810" s="33" t="str">
        <f>IFERROR(VLOOKUP($B810,'Tabelas auxiliares'!$A$66:$C$103,2,FALSE),"")</f>
        <v/>
      </c>
      <c r="H810" s="33" t="str">
        <f>IFERROR(VLOOKUP($B810,'Tabelas auxiliares'!$A$66:$C$103,3,FALSE),"")</f>
        <v/>
      </c>
      <c r="Y810" s="33" t="str">
        <f t="shared" si="12"/>
        <v/>
      </c>
      <c r="Z810" s="33" t="str">
        <f>IF(T810="","",IF(AND(T810&lt;&gt;'Tabelas auxiliares'!$B$240,T810&lt;&gt;'Tabelas auxiliares'!$B$241),"FOLHA DE PESSOAL",IF(Y810='Tabelas auxiliares'!$A$241,"CUSTEIO",IF(Y810='Tabelas auxiliares'!$A$240,"INVESTIMENTO","ERRO - VERIFICAR"))))</f>
        <v/>
      </c>
      <c r="AA810" s="47"/>
      <c r="AB810" s="47"/>
    </row>
    <row r="811" spans="6:28" x14ac:dyDescent="0.25">
      <c r="F811" s="33" t="str">
        <f>IFERROR(VLOOKUP(D811,'Tabelas auxiliares'!$A$3:$B$62,2,FALSE),"")</f>
        <v/>
      </c>
      <c r="G811" s="33" t="str">
        <f>IFERROR(VLOOKUP($B811,'Tabelas auxiliares'!$A$66:$C$103,2,FALSE),"")</f>
        <v/>
      </c>
      <c r="H811" s="33" t="str">
        <f>IFERROR(VLOOKUP($B811,'Tabelas auxiliares'!$A$66:$C$103,3,FALSE),"")</f>
        <v/>
      </c>
      <c r="Y811" s="33" t="str">
        <f t="shared" si="12"/>
        <v/>
      </c>
      <c r="Z811" s="33" t="str">
        <f>IF(T811="","",IF(AND(T811&lt;&gt;'Tabelas auxiliares'!$B$240,T811&lt;&gt;'Tabelas auxiliares'!$B$241),"FOLHA DE PESSOAL",IF(Y811='Tabelas auxiliares'!$A$241,"CUSTEIO",IF(Y811='Tabelas auxiliares'!$A$240,"INVESTIMENTO","ERRO - VERIFICAR"))))</f>
        <v/>
      </c>
      <c r="AA811" s="47"/>
      <c r="AB811" s="47"/>
    </row>
    <row r="812" spans="6:28" x14ac:dyDescent="0.25">
      <c r="F812" s="33" t="str">
        <f>IFERROR(VLOOKUP(D812,'Tabelas auxiliares'!$A$3:$B$62,2,FALSE),"")</f>
        <v/>
      </c>
      <c r="G812" s="33" t="str">
        <f>IFERROR(VLOOKUP($B812,'Tabelas auxiliares'!$A$66:$C$103,2,FALSE),"")</f>
        <v/>
      </c>
      <c r="H812" s="33" t="str">
        <f>IFERROR(VLOOKUP($B812,'Tabelas auxiliares'!$A$66:$C$103,3,FALSE),"")</f>
        <v/>
      </c>
      <c r="Y812" s="33" t="str">
        <f t="shared" si="12"/>
        <v/>
      </c>
      <c r="Z812" s="33" t="str">
        <f>IF(T812="","",IF(AND(T812&lt;&gt;'Tabelas auxiliares'!$B$240,T812&lt;&gt;'Tabelas auxiliares'!$B$241),"FOLHA DE PESSOAL",IF(Y812='Tabelas auxiliares'!$A$241,"CUSTEIO",IF(Y812='Tabelas auxiliares'!$A$240,"INVESTIMENTO","ERRO - VERIFICAR"))))</f>
        <v/>
      </c>
      <c r="AA812" s="47"/>
      <c r="AB812" s="47"/>
    </row>
    <row r="813" spans="6:28" x14ac:dyDescent="0.25">
      <c r="F813" s="33" t="str">
        <f>IFERROR(VLOOKUP(D813,'Tabelas auxiliares'!$A$3:$B$62,2,FALSE),"")</f>
        <v/>
      </c>
      <c r="G813" s="33" t="str">
        <f>IFERROR(VLOOKUP($B813,'Tabelas auxiliares'!$A$66:$C$103,2,FALSE),"")</f>
        <v/>
      </c>
      <c r="H813" s="33" t="str">
        <f>IFERROR(VLOOKUP($B813,'Tabelas auxiliares'!$A$66:$C$103,3,FALSE),"")</f>
        <v/>
      </c>
      <c r="Y813" s="33" t="str">
        <f t="shared" si="12"/>
        <v/>
      </c>
      <c r="Z813" s="33" t="str">
        <f>IF(T813="","",IF(AND(T813&lt;&gt;'Tabelas auxiliares'!$B$240,T813&lt;&gt;'Tabelas auxiliares'!$B$241),"FOLHA DE PESSOAL",IF(Y813='Tabelas auxiliares'!$A$241,"CUSTEIO",IF(Y813='Tabelas auxiliares'!$A$240,"INVESTIMENTO","ERRO - VERIFICAR"))))</f>
        <v/>
      </c>
      <c r="AA813" s="47"/>
      <c r="AB813" s="47"/>
    </row>
    <row r="814" spans="6:28" x14ac:dyDescent="0.25">
      <c r="F814" s="33" t="str">
        <f>IFERROR(VLOOKUP(D814,'Tabelas auxiliares'!$A$3:$B$62,2,FALSE),"")</f>
        <v/>
      </c>
      <c r="G814" s="33" t="str">
        <f>IFERROR(VLOOKUP($B814,'Tabelas auxiliares'!$A$66:$C$103,2,FALSE),"")</f>
        <v/>
      </c>
      <c r="H814" s="33" t="str">
        <f>IFERROR(VLOOKUP($B814,'Tabelas auxiliares'!$A$66:$C$103,3,FALSE),"")</f>
        <v/>
      </c>
      <c r="Y814" s="33" t="str">
        <f t="shared" si="12"/>
        <v/>
      </c>
      <c r="Z814" s="33" t="str">
        <f>IF(T814="","",IF(AND(T814&lt;&gt;'Tabelas auxiliares'!$B$240,T814&lt;&gt;'Tabelas auxiliares'!$B$241),"FOLHA DE PESSOAL",IF(Y814='Tabelas auxiliares'!$A$241,"CUSTEIO",IF(Y814='Tabelas auxiliares'!$A$240,"INVESTIMENTO","ERRO - VERIFICAR"))))</f>
        <v/>
      </c>
      <c r="AA814" s="47"/>
      <c r="AB814" s="47"/>
    </row>
    <row r="815" spans="6:28" x14ac:dyDescent="0.25">
      <c r="F815" s="33" t="str">
        <f>IFERROR(VLOOKUP(D815,'Tabelas auxiliares'!$A$3:$B$62,2,FALSE),"")</f>
        <v/>
      </c>
      <c r="G815" s="33" t="str">
        <f>IFERROR(VLOOKUP($B815,'Tabelas auxiliares'!$A$66:$C$103,2,FALSE),"")</f>
        <v/>
      </c>
      <c r="H815" s="33" t="str">
        <f>IFERROR(VLOOKUP($B815,'Tabelas auxiliares'!$A$66:$C$103,3,FALSE),"")</f>
        <v/>
      </c>
      <c r="Y815" s="33" t="str">
        <f t="shared" si="12"/>
        <v/>
      </c>
      <c r="Z815" s="33" t="str">
        <f>IF(T815="","",IF(AND(T815&lt;&gt;'Tabelas auxiliares'!$B$240,T815&lt;&gt;'Tabelas auxiliares'!$B$241),"FOLHA DE PESSOAL",IF(Y815='Tabelas auxiliares'!$A$241,"CUSTEIO",IF(Y815='Tabelas auxiliares'!$A$240,"INVESTIMENTO","ERRO - VERIFICAR"))))</f>
        <v/>
      </c>
      <c r="AA815" s="47"/>
      <c r="AB815" s="47"/>
    </row>
    <row r="816" spans="6:28" x14ac:dyDescent="0.25">
      <c r="F816" s="33" t="str">
        <f>IFERROR(VLOOKUP(D816,'Tabelas auxiliares'!$A$3:$B$62,2,FALSE),"")</f>
        <v/>
      </c>
      <c r="G816" s="33" t="str">
        <f>IFERROR(VLOOKUP($B816,'Tabelas auxiliares'!$A$66:$C$103,2,FALSE),"")</f>
        <v/>
      </c>
      <c r="H816" s="33" t="str">
        <f>IFERROR(VLOOKUP($B816,'Tabelas auxiliares'!$A$66:$C$103,3,FALSE),"")</f>
        <v/>
      </c>
      <c r="Y816" s="33" t="str">
        <f t="shared" si="12"/>
        <v/>
      </c>
      <c r="Z816" s="33" t="str">
        <f>IF(T816="","",IF(AND(T816&lt;&gt;'Tabelas auxiliares'!$B$240,T816&lt;&gt;'Tabelas auxiliares'!$B$241),"FOLHA DE PESSOAL",IF(Y816='Tabelas auxiliares'!$A$241,"CUSTEIO",IF(Y816='Tabelas auxiliares'!$A$240,"INVESTIMENTO","ERRO - VERIFICAR"))))</f>
        <v/>
      </c>
      <c r="AA816" s="47"/>
      <c r="AB816" s="47"/>
    </row>
    <row r="817" spans="6:28" x14ac:dyDescent="0.25">
      <c r="F817" s="33" t="str">
        <f>IFERROR(VLOOKUP(D817,'Tabelas auxiliares'!$A$3:$B$62,2,FALSE),"")</f>
        <v/>
      </c>
      <c r="G817" s="33" t="str">
        <f>IFERROR(VLOOKUP($B817,'Tabelas auxiliares'!$A$66:$C$103,2,FALSE),"")</f>
        <v/>
      </c>
      <c r="H817" s="33" t="str">
        <f>IFERROR(VLOOKUP($B817,'Tabelas auxiliares'!$A$66:$C$103,3,FALSE),"")</f>
        <v/>
      </c>
      <c r="Y817" s="33" t="str">
        <f t="shared" si="12"/>
        <v/>
      </c>
      <c r="Z817" s="33" t="str">
        <f>IF(T817="","",IF(AND(T817&lt;&gt;'Tabelas auxiliares'!$B$240,T817&lt;&gt;'Tabelas auxiliares'!$B$241),"FOLHA DE PESSOAL",IF(Y817='Tabelas auxiliares'!$A$241,"CUSTEIO",IF(Y817='Tabelas auxiliares'!$A$240,"INVESTIMENTO","ERRO - VERIFICAR"))))</f>
        <v/>
      </c>
      <c r="AA817" s="47"/>
      <c r="AB817" s="47"/>
    </row>
    <row r="818" spans="6:28" x14ac:dyDescent="0.25">
      <c r="F818" s="33" t="str">
        <f>IFERROR(VLOOKUP(D818,'Tabelas auxiliares'!$A$3:$B$62,2,FALSE),"")</f>
        <v/>
      </c>
      <c r="G818" s="33" t="str">
        <f>IFERROR(VLOOKUP($B818,'Tabelas auxiliares'!$A$66:$C$103,2,FALSE),"")</f>
        <v/>
      </c>
      <c r="H818" s="33" t="str">
        <f>IFERROR(VLOOKUP($B818,'Tabelas auxiliares'!$A$66:$C$103,3,FALSE),"")</f>
        <v/>
      </c>
      <c r="Y818" s="33" t="str">
        <f t="shared" si="12"/>
        <v/>
      </c>
      <c r="Z818" s="33" t="str">
        <f>IF(T818="","",IF(AND(T818&lt;&gt;'Tabelas auxiliares'!$B$240,T818&lt;&gt;'Tabelas auxiliares'!$B$241),"FOLHA DE PESSOAL",IF(Y818='Tabelas auxiliares'!$A$241,"CUSTEIO",IF(Y818='Tabelas auxiliares'!$A$240,"INVESTIMENTO","ERRO - VERIFICAR"))))</f>
        <v/>
      </c>
      <c r="AA818" s="47"/>
      <c r="AB818" s="47"/>
    </row>
    <row r="819" spans="6:28" x14ac:dyDescent="0.25">
      <c r="F819" s="33" t="str">
        <f>IFERROR(VLOOKUP(D819,'Tabelas auxiliares'!$A$3:$B$62,2,FALSE),"")</f>
        <v/>
      </c>
      <c r="G819" s="33" t="str">
        <f>IFERROR(VLOOKUP($B819,'Tabelas auxiliares'!$A$66:$C$103,2,FALSE),"")</f>
        <v/>
      </c>
      <c r="H819" s="33" t="str">
        <f>IFERROR(VLOOKUP($B819,'Tabelas auxiliares'!$A$66:$C$103,3,FALSE),"")</f>
        <v/>
      </c>
      <c r="Y819" s="33" t="str">
        <f t="shared" si="12"/>
        <v/>
      </c>
      <c r="Z819" s="33" t="str">
        <f>IF(T819="","",IF(AND(T819&lt;&gt;'Tabelas auxiliares'!$B$240,T819&lt;&gt;'Tabelas auxiliares'!$B$241),"FOLHA DE PESSOAL",IF(Y819='Tabelas auxiliares'!$A$241,"CUSTEIO",IF(Y819='Tabelas auxiliares'!$A$240,"INVESTIMENTO","ERRO - VERIFICAR"))))</f>
        <v/>
      </c>
      <c r="AA819" s="47"/>
      <c r="AB819" s="47"/>
    </row>
    <row r="820" spans="6:28" x14ac:dyDescent="0.25">
      <c r="F820" s="33" t="str">
        <f>IFERROR(VLOOKUP(D820,'Tabelas auxiliares'!$A$3:$B$62,2,FALSE),"")</f>
        <v/>
      </c>
      <c r="G820" s="33" t="str">
        <f>IFERROR(VLOOKUP($B820,'Tabelas auxiliares'!$A$66:$C$103,2,FALSE),"")</f>
        <v/>
      </c>
      <c r="H820" s="33" t="str">
        <f>IFERROR(VLOOKUP($B820,'Tabelas auxiliares'!$A$66:$C$103,3,FALSE),"")</f>
        <v/>
      </c>
      <c r="Y820" s="33" t="str">
        <f t="shared" si="12"/>
        <v/>
      </c>
      <c r="Z820" s="33" t="str">
        <f>IF(T820="","",IF(AND(T820&lt;&gt;'Tabelas auxiliares'!$B$240,T820&lt;&gt;'Tabelas auxiliares'!$B$241),"FOLHA DE PESSOAL",IF(Y820='Tabelas auxiliares'!$A$241,"CUSTEIO",IF(Y820='Tabelas auxiliares'!$A$240,"INVESTIMENTO","ERRO - VERIFICAR"))))</f>
        <v/>
      </c>
      <c r="AA820" s="47"/>
      <c r="AB820" s="47"/>
    </row>
    <row r="821" spans="6:28" x14ac:dyDescent="0.25">
      <c r="F821" s="33" t="str">
        <f>IFERROR(VLOOKUP(D821,'Tabelas auxiliares'!$A$3:$B$62,2,FALSE),"")</f>
        <v/>
      </c>
      <c r="G821" s="33" t="str">
        <f>IFERROR(VLOOKUP($B821,'Tabelas auxiliares'!$A$66:$C$103,2,FALSE),"")</f>
        <v/>
      </c>
      <c r="H821" s="33" t="str">
        <f>IFERROR(VLOOKUP($B821,'Tabelas auxiliares'!$A$66:$C$103,3,FALSE),"")</f>
        <v/>
      </c>
      <c r="Y821" s="33" t="str">
        <f t="shared" si="12"/>
        <v/>
      </c>
      <c r="Z821" s="33" t="str">
        <f>IF(T821="","",IF(AND(T821&lt;&gt;'Tabelas auxiliares'!$B$240,T821&lt;&gt;'Tabelas auxiliares'!$B$241),"FOLHA DE PESSOAL",IF(Y821='Tabelas auxiliares'!$A$241,"CUSTEIO",IF(Y821='Tabelas auxiliares'!$A$240,"INVESTIMENTO","ERRO - VERIFICAR"))))</f>
        <v/>
      </c>
      <c r="AA821" s="47"/>
      <c r="AB821" s="47"/>
    </row>
    <row r="822" spans="6:28" x14ac:dyDescent="0.25">
      <c r="F822" s="33" t="str">
        <f>IFERROR(VLOOKUP(D822,'Tabelas auxiliares'!$A$3:$B$62,2,FALSE),"")</f>
        <v/>
      </c>
      <c r="G822" s="33" t="str">
        <f>IFERROR(VLOOKUP($B822,'Tabelas auxiliares'!$A$66:$C$103,2,FALSE),"")</f>
        <v/>
      </c>
      <c r="H822" s="33" t="str">
        <f>IFERROR(VLOOKUP($B822,'Tabelas auxiliares'!$A$66:$C$103,3,FALSE),"")</f>
        <v/>
      </c>
      <c r="Y822" s="33" t="str">
        <f t="shared" si="12"/>
        <v/>
      </c>
      <c r="Z822" s="33" t="str">
        <f>IF(T822="","",IF(AND(T822&lt;&gt;'Tabelas auxiliares'!$B$240,T822&lt;&gt;'Tabelas auxiliares'!$B$241),"FOLHA DE PESSOAL",IF(Y822='Tabelas auxiliares'!$A$241,"CUSTEIO",IF(Y822='Tabelas auxiliares'!$A$240,"INVESTIMENTO","ERRO - VERIFICAR"))))</f>
        <v/>
      </c>
      <c r="AA822" s="47"/>
      <c r="AB822" s="47"/>
    </row>
    <row r="823" spans="6:28" x14ac:dyDescent="0.25">
      <c r="F823" s="33" t="str">
        <f>IFERROR(VLOOKUP(D823,'Tabelas auxiliares'!$A$3:$B$62,2,FALSE),"")</f>
        <v/>
      </c>
      <c r="G823" s="33" t="str">
        <f>IFERROR(VLOOKUP($B823,'Tabelas auxiliares'!$A$66:$C$103,2,FALSE),"")</f>
        <v/>
      </c>
      <c r="H823" s="33" t="str">
        <f>IFERROR(VLOOKUP($B823,'Tabelas auxiliares'!$A$66:$C$103,3,FALSE),"")</f>
        <v/>
      </c>
      <c r="Y823" s="33" t="str">
        <f t="shared" si="12"/>
        <v/>
      </c>
      <c r="Z823" s="33" t="str">
        <f>IF(T823="","",IF(AND(T823&lt;&gt;'Tabelas auxiliares'!$B$240,T823&lt;&gt;'Tabelas auxiliares'!$B$241),"FOLHA DE PESSOAL",IF(Y823='Tabelas auxiliares'!$A$241,"CUSTEIO",IF(Y823='Tabelas auxiliares'!$A$240,"INVESTIMENTO","ERRO - VERIFICAR"))))</f>
        <v/>
      </c>
      <c r="AA823" s="47"/>
      <c r="AB823" s="47"/>
    </row>
    <row r="824" spans="6:28" x14ac:dyDescent="0.25">
      <c r="F824" s="33" t="str">
        <f>IFERROR(VLOOKUP(D824,'Tabelas auxiliares'!$A$3:$B$62,2,FALSE),"")</f>
        <v/>
      </c>
      <c r="G824" s="33" t="str">
        <f>IFERROR(VLOOKUP($B824,'Tabelas auxiliares'!$A$66:$C$103,2,FALSE),"")</f>
        <v/>
      </c>
      <c r="H824" s="33" t="str">
        <f>IFERROR(VLOOKUP($B824,'Tabelas auxiliares'!$A$66:$C$103,3,FALSE),"")</f>
        <v/>
      </c>
      <c r="Y824" s="33" t="str">
        <f t="shared" si="12"/>
        <v/>
      </c>
      <c r="Z824" s="33" t="str">
        <f>IF(T824="","",IF(AND(T824&lt;&gt;'Tabelas auxiliares'!$B$240,T824&lt;&gt;'Tabelas auxiliares'!$B$241),"FOLHA DE PESSOAL",IF(Y824='Tabelas auxiliares'!$A$241,"CUSTEIO",IF(Y824='Tabelas auxiliares'!$A$240,"INVESTIMENTO","ERRO - VERIFICAR"))))</f>
        <v/>
      </c>
      <c r="AA824" s="47"/>
      <c r="AB824" s="47"/>
    </row>
    <row r="825" spans="6:28" x14ac:dyDescent="0.25">
      <c r="F825" s="33" t="str">
        <f>IFERROR(VLOOKUP(D825,'Tabelas auxiliares'!$A$3:$B$62,2,FALSE),"")</f>
        <v/>
      </c>
      <c r="G825" s="33" t="str">
        <f>IFERROR(VLOOKUP($B825,'Tabelas auxiliares'!$A$66:$C$103,2,FALSE),"")</f>
        <v/>
      </c>
      <c r="H825" s="33" t="str">
        <f>IFERROR(VLOOKUP($B825,'Tabelas auxiliares'!$A$66:$C$103,3,FALSE),"")</f>
        <v/>
      </c>
      <c r="Y825" s="33" t="str">
        <f t="shared" si="12"/>
        <v/>
      </c>
      <c r="Z825" s="33" t="str">
        <f>IF(T825="","",IF(AND(T825&lt;&gt;'Tabelas auxiliares'!$B$240,T825&lt;&gt;'Tabelas auxiliares'!$B$241),"FOLHA DE PESSOAL",IF(Y825='Tabelas auxiliares'!$A$241,"CUSTEIO",IF(Y825='Tabelas auxiliares'!$A$240,"INVESTIMENTO","ERRO - VERIFICAR"))))</f>
        <v/>
      </c>
      <c r="AA825" s="47"/>
      <c r="AB825" s="47"/>
    </row>
    <row r="826" spans="6:28" x14ac:dyDescent="0.25">
      <c r="F826" s="33" t="str">
        <f>IFERROR(VLOOKUP(D826,'Tabelas auxiliares'!$A$3:$B$62,2,FALSE),"")</f>
        <v/>
      </c>
      <c r="G826" s="33" t="str">
        <f>IFERROR(VLOOKUP($B826,'Tabelas auxiliares'!$A$66:$C$103,2,FALSE),"")</f>
        <v/>
      </c>
      <c r="H826" s="33" t="str">
        <f>IFERROR(VLOOKUP($B826,'Tabelas auxiliares'!$A$66:$C$103,3,FALSE),"")</f>
        <v/>
      </c>
      <c r="Y826" s="33" t="str">
        <f t="shared" si="12"/>
        <v/>
      </c>
      <c r="Z826" s="33" t="str">
        <f>IF(T826="","",IF(AND(T826&lt;&gt;'Tabelas auxiliares'!$B$240,T826&lt;&gt;'Tabelas auxiliares'!$B$241),"FOLHA DE PESSOAL",IF(Y826='Tabelas auxiliares'!$A$241,"CUSTEIO",IF(Y826='Tabelas auxiliares'!$A$240,"INVESTIMENTO","ERRO - VERIFICAR"))))</f>
        <v/>
      </c>
      <c r="AA826" s="47"/>
      <c r="AB826" s="47"/>
    </row>
    <row r="827" spans="6:28" x14ac:dyDescent="0.25">
      <c r="F827" s="33" t="str">
        <f>IFERROR(VLOOKUP(D827,'Tabelas auxiliares'!$A$3:$B$62,2,FALSE),"")</f>
        <v/>
      </c>
      <c r="G827" s="33" t="str">
        <f>IFERROR(VLOOKUP($B827,'Tabelas auxiliares'!$A$66:$C$103,2,FALSE),"")</f>
        <v/>
      </c>
      <c r="H827" s="33" t="str">
        <f>IFERROR(VLOOKUP($B827,'Tabelas auxiliares'!$A$66:$C$103,3,FALSE),"")</f>
        <v/>
      </c>
      <c r="Y827" s="33" t="str">
        <f t="shared" si="12"/>
        <v/>
      </c>
      <c r="Z827" s="33" t="str">
        <f>IF(T827="","",IF(AND(T827&lt;&gt;'Tabelas auxiliares'!$B$240,T827&lt;&gt;'Tabelas auxiliares'!$B$241),"FOLHA DE PESSOAL",IF(Y827='Tabelas auxiliares'!$A$241,"CUSTEIO",IF(Y827='Tabelas auxiliares'!$A$240,"INVESTIMENTO","ERRO - VERIFICAR"))))</f>
        <v/>
      </c>
      <c r="AA827" s="47"/>
      <c r="AB827" s="47"/>
    </row>
    <row r="828" spans="6:28" x14ac:dyDescent="0.25">
      <c r="F828" s="33" t="str">
        <f>IFERROR(VLOOKUP(D828,'Tabelas auxiliares'!$A$3:$B$62,2,FALSE),"")</f>
        <v/>
      </c>
      <c r="G828" s="33" t="str">
        <f>IFERROR(VLOOKUP($B828,'Tabelas auxiliares'!$A$66:$C$103,2,FALSE),"")</f>
        <v/>
      </c>
      <c r="H828" s="33" t="str">
        <f>IFERROR(VLOOKUP($B828,'Tabelas auxiliares'!$A$66:$C$103,3,FALSE),"")</f>
        <v/>
      </c>
      <c r="Y828" s="33" t="str">
        <f t="shared" si="12"/>
        <v/>
      </c>
      <c r="Z828" s="33" t="str">
        <f>IF(T828="","",IF(AND(T828&lt;&gt;'Tabelas auxiliares'!$B$240,T828&lt;&gt;'Tabelas auxiliares'!$B$241),"FOLHA DE PESSOAL",IF(Y828='Tabelas auxiliares'!$A$241,"CUSTEIO",IF(Y828='Tabelas auxiliares'!$A$240,"INVESTIMENTO","ERRO - VERIFICAR"))))</f>
        <v/>
      </c>
      <c r="AA828" s="47"/>
      <c r="AB828" s="47"/>
    </row>
    <row r="829" spans="6:28" x14ac:dyDescent="0.25">
      <c r="F829" s="33" t="str">
        <f>IFERROR(VLOOKUP(D829,'Tabelas auxiliares'!$A$3:$B$62,2,FALSE),"")</f>
        <v/>
      </c>
      <c r="G829" s="33" t="str">
        <f>IFERROR(VLOOKUP($B829,'Tabelas auxiliares'!$A$66:$C$103,2,FALSE),"")</f>
        <v/>
      </c>
      <c r="H829" s="33" t="str">
        <f>IFERROR(VLOOKUP($B829,'Tabelas auxiliares'!$A$66:$C$103,3,FALSE),"")</f>
        <v/>
      </c>
      <c r="Y829" s="33" t="str">
        <f t="shared" si="12"/>
        <v/>
      </c>
      <c r="Z829" s="33" t="str">
        <f>IF(T829="","",IF(AND(T829&lt;&gt;'Tabelas auxiliares'!$B$240,T829&lt;&gt;'Tabelas auxiliares'!$B$241),"FOLHA DE PESSOAL",IF(Y829='Tabelas auxiliares'!$A$241,"CUSTEIO",IF(Y829='Tabelas auxiliares'!$A$240,"INVESTIMENTO","ERRO - VERIFICAR"))))</f>
        <v/>
      </c>
      <c r="AA829" s="47"/>
      <c r="AB829" s="47"/>
    </row>
    <row r="830" spans="6:28" x14ac:dyDescent="0.25">
      <c r="F830" s="33" t="str">
        <f>IFERROR(VLOOKUP(D830,'Tabelas auxiliares'!$A$3:$B$62,2,FALSE),"")</f>
        <v/>
      </c>
      <c r="G830" s="33" t="str">
        <f>IFERROR(VLOOKUP($B830,'Tabelas auxiliares'!$A$66:$C$103,2,FALSE),"")</f>
        <v/>
      </c>
      <c r="H830" s="33" t="str">
        <f>IFERROR(VLOOKUP($B830,'Tabelas auxiliares'!$A$66:$C$103,3,FALSE),"")</f>
        <v/>
      </c>
      <c r="Y830" s="33" t="str">
        <f t="shared" si="12"/>
        <v/>
      </c>
      <c r="Z830" s="33" t="str">
        <f>IF(T830="","",IF(AND(T830&lt;&gt;'Tabelas auxiliares'!$B$240,T830&lt;&gt;'Tabelas auxiliares'!$B$241),"FOLHA DE PESSOAL",IF(Y830='Tabelas auxiliares'!$A$241,"CUSTEIO",IF(Y830='Tabelas auxiliares'!$A$240,"INVESTIMENTO","ERRO - VERIFICAR"))))</f>
        <v/>
      </c>
      <c r="AA830" s="47"/>
      <c r="AB830" s="47"/>
    </row>
    <row r="831" spans="6:28" x14ac:dyDescent="0.25">
      <c r="F831" s="33" t="str">
        <f>IFERROR(VLOOKUP(D831,'Tabelas auxiliares'!$A$3:$B$62,2,FALSE),"")</f>
        <v/>
      </c>
      <c r="G831" s="33" t="str">
        <f>IFERROR(VLOOKUP($B831,'Tabelas auxiliares'!$A$66:$C$103,2,FALSE),"")</f>
        <v/>
      </c>
      <c r="H831" s="33" t="str">
        <f>IFERROR(VLOOKUP($B831,'Tabelas auxiliares'!$A$66:$C$103,3,FALSE),"")</f>
        <v/>
      </c>
      <c r="Y831" s="33" t="str">
        <f t="shared" si="12"/>
        <v/>
      </c>
      <c r="Z831" s="33" t="str">
        <f>IF(T831="","",IF(AND(T831&lt;&gt;'Tabelas auxiliares'!$B$240,T831&lt;&gt;'Tabelas auxiliares'!$B$241),"FOLHA DE PESSOAL",IF(Y831='Tabelas auxiliares'!$A$241,"CUSTEIO",IF(Y831='Tabelas auxiliares'!$A$240,"INVESTIMENTO","ERRO - VERIFICAR"))))</f>
        <v/>
      </c>
      <c r="AA831" s="47"/>
      <c r="AB831" s="47"/>
    </row>
    <row r="832" spans="6:28" x14ac:dyDescent="0.25">
      <c r="F832" s="33" t="str">
        <f>IFERROR(VLOOKUP(D832,'Tabelas auxiliares'!$A$3:$B$62,2,FALSE),"")</f>
        <v/>
      </c>
      <c r="G832" s="33" t="str">
        <f>IFERROR(VLOOKUP($B832,'Tabelas auxiliares'!$A$66:$C$103,2,FALSE),"")</f>
        <v/>
      </c>
      <c r="H832" s="33" t="str">
        <f>IFERROR(VLOOKUP($B832,'Tabelas auxiliares'!$A$66:$C$103,3,FALSE),"")</f>
        <v/>
      </c>
      <c r="Y832" s="33" t="str">
        <f t="shared" si="12"/>
        <v/>
      </c>
      <c r="Z832" s="33" t="str">
        <f>IF(T832="","",IF(AND(T832&lt;&gt;'Tabelas auxiliares'!$B$240,T832&lt;&gt;'Tabelas auxiliares'!$B$241),"FOLHA DE PESSOAL",IF(Y832='Tabelas auxiliares'!$A$241,"CUSTEIO",IF(Y832='Tabelas auxiliares'!$A$240,"INVESTIMENTO","ERRO - VERIFICAR"))))</f>
        <v/>
      </c>
      <c r="AA832" s="47"/>
      <c r="AB832" s="47"/>
    </row>
    <row r="833" spans="6:28" x14ac:dyDescent="0.25">
      <c r="F833" s="33" t="str">
        <f>IFERROR(VLOOKUP(D833,'Tabelas auxiliares'!$A$3:$B$62,2,FALSE),"")</f>
        <v/>
      </c>
      <c r="G833" s="33" t="str">
        <f>IFERROR(VLOOKUP($B833,'Tabelas auxiliares'!$A$66:$C$103,2,FALSE),"")</f>
        <v/>
      </c>
      <c r="H833" s="33" t="str">
        <f>IFERROR(VLOOKUP($B833,'Tabelas auxiliares'!$A$66:$C$103,3,FALSE),"")</f>
        <v/>
      </c>
      <c r="Y833" s="33" t="str">
        <f t="shared" si="12"/>
        <v/>
      </c>
      <c r="Z833" s="33" t="str">
        <f>IF(T833="","",IF(AND(T833&lt;&gt;'Tabelas auxiliares'!$B$240,T833&lt;&gt;'Tabelas auxiliares'!$B$241),"FOLHA DE PESSOAL",IF(Y833='Tabelas auxiliares'!$A$241,"CUSTEIO",IF(Y833='Tabelas auxiliares'!$A$240,"INVESTIMENTO","ERRO - VERIFICAR"))))</f>
        <v/>
      </c>
      <c r="AA833" s="47"/>
      <c r="AB833" s="47"/>
    </row>
    <row r="834" spans="6:28" x14ac:dyDescent="0.25">
      <c r="F834" s="33" t="str">
        <f>IFERROR(VLOOKUP(D834,'Tabelas auxiliares'!$A$3:$B$62,2,FALSE),"")</f>
        <v/>
      </c>
      <c r="G834" s="33" t="str">
        <f>IFERROR(VLOOKUP($B834,'Tabelas auxiliares'!$A$66:$C$103,2,FALSE),"")</f>
        <v/>
      </c>
      <c r="H834" s="33" t="str">
        <f>IFERROR(VLOOKUP($B834,'Tabelas auxiliares'!$A$66:$C$103,3,FALSE),"")</f>
        <v/>
      </c>
      <c r="Y834" s="33" t="str">
        <f t="shared" si="12"/>
        <v/>
      </c>
      <c r="Z834" s="33" t="str">
        <f>IF(T834="","",IF(AND(T834&lt;&gt;'Tabelas auxiliares'!$B$240,T834&lt;&gt;'Tabelas auxiliares'!$B$241),"FOLHA DE PESSOAL",IF(Y834='Tabelas auxiliares'!$A$241,"CUSTEIO",IF(Y834='Tabelas auxiliares'!$A$240,"INVESTIMENTO","ERRO - VERIFICAR"))))</f>
        <v/>
      </c>
      <c r="AA834" s="47"/>
      <c r="AB834" s="47"/>
    </row>
    <row r="835" spans="6:28" x14ac:dyDescent="0.25">
      <c r="F835" s="33" t="str">
        <f>IFERROR(VLOOKUP(D835,'Tabelas auxiliares'!$A$3:$B$62,2,FALSE),"")</f>
        <v/>
      </c>
      <c r="G835" s="33" t="str">
        <f>IFERROR(VLOOKUP($B835,'Tabelas auxiliares'!$A$66:$C$103,2,FALSE),"")</f>
        <v/>
      </c>
      <c r="H835" s="33" t="str">
        <f>IFERROR(VLOOKUP($B835,'Tabelas auxiliares'!$A$66:$C$103,3,FALSE),"")</f>
        <v/>
      </c>
      <c r="Y835" s="33" t="str">
        <f t="shared" si="12"/>
        <v/>
      </c>
      <c r="Z835" s="33" t="str">
        <f>IF(T835="","",IF(AND(T835&lt;&gt;'Tabelas auxiliares'!$B$240,T835&lt;&gt;'Tabelas auxiliares'!$B$241),"FOLHA DE PESSOAL",IF(Y835='Tabelas auxiliares'!$A$241,"CUSTEIO",IF(Y835='Tabelas auxiliares'!$A$240,"INVESTIMENTO","ERRO - VERIFICAR"))))</f>
        <v/>
      </c>
      <c r="AA835" s="47"/>
      <c r="AB835" s="47"/>
    </row>
    <row r="836" spans="6:28" x14ac:dyDescent="0.25">
      <c r="F836" s="33" t="str">
        <f>IFERROR(VLOOKUP(D836,'Tabelas auxiliares'!$A$3:$B$62,2,FALSE),"")</f>
        <v/>
      </c>
      <c r="G836" s="33" t="str">
        <f>IFERROR(VLOOKUP($B836,'Tabelas auxiliares'!$A$66:$C$103,2,FALSE),"")</f>
        <v/>
      </c>
      <c r="H836" s="33" t="str">
        <f>IFERROR(VLOOKUP($B836,'Tabelas auxiliares'!$A$66:$C$103,3,FALSE),"")</f>
        <v/>
      </c>
      <c r="Y836" s="33" t="str">
        <f t="shared" ref="Y836:Y899" si="13">LEFT(V836,1)</f>
        <v/>
      </c>
      <c r="Z836" s="33" t="str">
        <f>IF(T836="","",IF(AND(T836&lt;&gt;'Tabelas auxiliares'!$B$240,T836&lt;&gt;'Tabelas auxiliares'!$B$241),"FOLHA DE PESSOAL",IF(Y836='Tabelas auxiliares'!$A$241,"CUSTEIO",IF(Y836='Tabelas auxiliares'!$A$240,"INVESTIMENTO","ERRO - VERIFICAR"))))</f>
        <v/>
      </c>
      <c r="AA836" s="47"/>
      <c r="AB836" s="47"/>
    </row>
    <row r="837" spans="6:28" x14ac:dyDescent="0.25">
      <c r="F837" s="33" t="str">
        <f>IFERROR(VLOOKUP(D837,'Tabelas auxiliares'!$A$3:$B$62,2,FALSE),"")</f>
        <v/>
      </c>
      <c r="G837" s="33" t="str">
        <f>IFERROR(VLOOKUP($B837,'Tabelas auxiliares'!$A$66:$C$103,2,FALSE),"")</f>
        <v/>
      </c>
      <c r="H837" s="33" t="str">
        <f>IFERROR(VLOOKUP($B837,'Tabelas auxiliares'!$A$66:$C$103,3,FALSE),"")</f>
        <v/>
      </c>
      <c r="Y837" s="33" t="str">
        <f t="shared" si="13"/>
        <v/>
      </c>
      <c r="Z837" s="33" t="str">
        <f>IF(T837="","",IF(AND(T837&lt;&gt;'Tabelas auxiliares'!$B$240,T837&lt;&gt;'Tabelas auxiliares'!$B$241),"FOLHA DE PESSOAL",IF(Y837='Tabelas auxiliares'!$A$241,"CUSTEIO",IF(Y837='Tabelas auxiliares'!$A$240,"INVESTIMENTO","ERRO - VERIFICAR"))))</f>
        <v/>
      </c>
      <c r="AA837" s="47"/>
      <c r="AB837" s="47"/>
    </row>
    <row r="838" spans="6:28" x14ac:dyDescent="0.25">
      <c r="F838" s="33" t="str">
        <f>IFERROR(VLOOKUP(D838,'Tabelas auxiliares'!$A$3:$B$62,2,FALSE),"")</f>
        <v/>
      </c>
      <c r="G838" s="33" t="str">
        <f>IFERROR(VLOOKUP($B838,'Tabelas auxiliares'!$A$66:$C$103,2,FALSE),"")</f>
        <v/>
      </c>
      <c r="H838" s="33" t="str">
        <f>IFERROR(VLOOKUP($B838,'Tabelas auxiliares'!$A$66:$C$103,3,FALSE),"")</f>
        <v/>
      </c>
      <c r="Y838" s="33" t="str">
        <f t="shared" si="13"/>
        <v/>
      </c>
      <c r="Z838" s="33" t="str">
        <f>IF(T838="","",IF(AND(T838&lt;&gt;'Tabelas auxiliares'!$B$240,T838&lt;&gt;'Tabelas auxiliares'!$B$241),"FOLHA DE PESSOAL",IF(Y838='Tabelas auxiliares'!$A$241,"CUSTEIO",IF(Y838='Tabelas auxiliares'!$A$240,"INVESTIMENTO","ERRO - VERIFICAR"))))</f>
        <v/>
      </c>
      <c r="AA838" s="47"/>
      <c r="AB838" s="47"/>
    </row>
    <row r="839" spans="6:28" x14ac:dyDescent="0.25">
      <c r="F839" s="33" t="str">
        <f>IFERROR(VLOOKUP(D839,'Tabelas auxiliares'!$A$3:$B$62,2,FALSE),"")</f>
        <v/>
      </c>
      <c r="G839" s="33" t="str">
        <f>IFERROR(VLOOKUP($B839,'Tabelas auxiliares'!$A$66:$C$103,2,FALSE),"")</f>
        <v/>
      </c>
      <c r="H839" s="33" t="str">
        <f>IFERROR(VLOOKUP($B839,'Tabelas auxiliares'!$A$66:$C$103,3,FALSE),"")</f>
        <v/>
      </c>
      <c r="Y839" s="33" t="str">
        <f t="shared" si="13"/>
        <v/>
      </c>
      <c r="Z839" s="33" t="str">
        <f>IF(T839="","",IF(AND(T839&lt;&gt;'Tabelas auxiliares'!$B$240,T839&lt;&gt;'Tabelas auxiliares'!$B$241),"FOLHA DE PESSOAL",IF(Y839='Tabelas auxiliares'!$A$241,"CUSTEIO",IF(Y839='Tabelas auxiliares'!$A$240,"INVESTIMENTO","ERRO - VERIFICAR"))))</f>
        <v/>
      </c>
      <c r="AA839" s="47"/>
      <c r="AB839" s="47"/>
    </row>
    <row r="840" spans="6:28" x14ac:dyDescent="0.25">
      <c r="F840" s="33" t="str">
        <f>IFERROR(VLOOKUP(D840,'Tabelas auxiliares'!$A$3:$B$62,2,FALSE),"")</f>
        <v/>
      </c>
      <c r="G840" s="33" t="str">
        <f>IFERROR(VLOOKUP($B840,'Tabelas auxiliares'!$A$66:$C$103,2,FALSE),"")</f>
        <v/>
      </c>
      <c r="H840" s="33" t="str">
        <f>IFERROR(VLOOKUP($B840,'Tabelas auxiliares'!$A$66:$C$103,3,FALSE),"")</f>
        <v/>
      </c>
      <c r="Y840" s="33" t="str">
        <f t="shared" si="13"/>
        <v/>
      </c>
      <c r="Z840" s="33" t="str">
        <f>IF(T840="","",IF(AND(T840&lt;&gt;'Tabelas auxiliares'!$B$240,T840&lt;&gt;'Tabelas auxiliares'!$B$241),"FOLHA DE PESSOAL",IF(Y840='Tabelas auxiliares'!$A$241,"CUSTEIO",IF(Y840='Tabelas auxiliares'!$A$240,"INVESTIMENTO","ERRO - VERIFICAR"))))</f>
        <v/>
      </c>
      <c r="AA840" s="47"/>
      <c r="AB840" s="47"/>
    </row>
    <row r="841" spans="6:28" x14ac:dyDescent="0.25">
      <c r="F841" s="33" t="str">
        <f>IFERROR(VLOOKUP(D841,'Tabelas auxiliares'!$A$3:$B$62,2,FALSE),"")</f>
        <v/>
      </c>
      <c r="G841" s="33" t="str">
        <f>IFERROR(VLOOKUP($B841,'Tabelas auxiliares'!$A$66:$C$103,2,FALSE),"")</f>
        <v/>
      </c>
      <c r="H841" s="33" t="str">
        <f>IFERROR(VLOOKUP($B841,'Tabelas auxiliares'!$A$66:$C$103,3,FALSE),"")</f>
        <v/>
      </c>
      <c r="Y841" s="33" t="str">
        <f t="shared" si="13"/>
        <v/>
      </c>
      <c r="Z841" s="33" t="str">
        <f>IF(T841="","",IF(AND(T841&lt;&gt;'Tabelas auxiliares'!$B$240,T841&lt;&gt;'Tabelas auxiliares'!$B$241),"FOLHA DE PESSOAL",IF(Y841='Tabelas auxiliares'!$A$241,"CUSTEIO",IF(Y841='Tabelas auxiliares'!$A$240,"INVESTIMENTO","ERRO - VERIFICAR"))))</f>
        <v/>
      </c>
      <c r="AA841" s="47"/>
      <c r="AB841" s="47"/>
    </row>
    <row r="842" spans="6:28" x14ac:dyDescent="0.25">
      <c r="F842" s="33" t="str">
        <f>IFERROR(VLOOKUP(D842,'Tabelas auxiliares'!$A$3:$B$62,2,FALSE),"")</f>
        <v/>
      </c>
      <c r="G842" s="33" t="str">
        <f>IFERROR(VLOOKUP($B842,'Tabelas auxiliares'!$A$66:$C$103,2,FALSE),"")</f>
        <v/>
      </c>
      <c r="H842" s="33" t="str">
        <f>IFERROR(VLOOKUP($B842,'Tabelas auxiliares'!$A$66:$C$103,3,FALSE),"")</f>
        <v/>
      </c>
      <c r="Y842" s="33" t="str">
        <f t="shared" si="13"/>
        <v/>
      </c>
      <c r="Z842" s="33" t="str">
        <f>IF(T842="","",IF(AND(T842&lt;&gt;'Tabelas auxiliares'!$B$240,T842&lt;&gt;'Tabelas auxiliares'!$B$241),"FOLHA DE PESSOAL",IF(Y842='Tabelas auxiliares'!$A$241,"CUSTEIO",IF(Y842='Tabelas auxiliares'!$A$240,"INVESTIMENTO","ERRO - VERIFICAR"))))</f>
        <v/>
      </c>
      <c r="AA842" s="47"/>
      <c r="AB842" s="47"/>
    </row>
    <row r="843" spans="6:28" x14ac:dyDescent="0.25">
      <c r="F843" s="33" t="str">
        <f>IFERROR(VLOOKUP(D843,'Tabelas auxiliares'!$A$3:$B$62,2,FALSE),"")</f>
        <v/>
      </c>
      <c r="G843" s="33" t="str">
        <f>IFERROR(VLOOKUP($B843,'Tabelas auxiliares'!$A$66:$C$103,2,FALSE),"")</f>
        <v/>
      </c>
      <c r="H843" s="33" t="str">
        <f>IFERROR(VLOOKUP($B843,'Tabelas auxiliares'!$A$66:$C$103,3,FALSE),"")</f>
        <v/>
      </c>
      <c r="Y843" s="33" t="str">
        <f t="shared" si="13"/>
        <v/>
      </c>
      <c r="Z843" s="33" t="str">
        <f>IF(T843="","",IF(AND(T843&lt;&gt;'Tabelas auxiliares'!$B$240,T843&lt;&gt;'Tabelas auxiliares'!$B$241),"FOLHA DE PESSOAL",IF(Y843='Tabelas auxiliares'!$A$241,"CUSTEIO",IF(Y843='Tabelas auxiliares'!$A$240,"INVESTIMENTO","ERRO - VERIFICAR"))))</f>
        <v/>
      </c>
      <c r="AA843" s="47"/>
      <c r="AB843" s="47"/>
    </row>
    <row r="844" spans="6:28" x14ac:dyDescent="0.25">
      <c r="F844" s="33" t="str">
        <f>IFERROR(VLOOKUP(D844,'Tabelas auxiliares'!$A$3:$B$62,2,FALSE),"")</f>
        <v/>
      </c>
      <c r="G844" s="33" t="str">
        <f>IFERROR(VLOOKUP($B844,'Tabelas auxiliares'!$A$66:$C$103,2,FALSE),"")</f>
        <v/>
      </c>
      <c r="H844" s="33" t="str">
        <f>IFERROR(VLOOKUP($B844,'Tabelas auxiliares'!$A$66:$C$103,3,FALSE),"")</f>
        <v/>
      </c>
      <c r="Y844" s="33" t="str">
        <f t="shared" si="13"/>
        <v/>
      </c>
      <c r="Z844" s="33" t="str">
        <f>IF(T844="","",IF(AND(T844&lt;&gt;'Tabelas auxiliares'!$B$240,T844&lt;&gt;'Tabelas auxiliares'!$B$241),"FOLHA DE PESSOAL",IF(Y844='Tabelas auxiliares'!$A$241,"CUSTEIO",IF(Y844='Tabelas auxiliares'!$A$240,"INVESTIMENTO","ERRO - VERIFICAR"))))</f>
        <v/>
      </c>
      <c r="AA844" s="47"/>
      <c r="AB844" s="47"/>
    </row>
    <row r="845" spans="6:28" x14ac:dyDescent="0.25">
      <c r="F845" s="33" t="str">
        <f>IFERROR(VLOOKUP(D845,'Tabelas auxiliares'!$A$3:$B$62,2,FALSE),"")</f>
        <v/>
      </c>
      <c r="G845" s="33" t="str">
        <f>IFERROR(VLOOKUP($B845,'Tabelas auxiliares'!$A$66:$C$103,2,FALSE),"")</f>
        <v/>
      </c>
      <c r="H845" s="33" t="str">
        <f>IFERROR(VLOOKUP($B845,'Tabelas auxiliares'!$A$66:$C$103,3,FALSE),"")</f>
        <v/>
      </c>
      <c r="Y845" s="33" t="str">
        <f t="shared" si="13"/>
        <v/>
      </c>
      <c r="Z845" s="33" t="str">
        <f>IF(T845="","",IF(AND(T845&lt;&gt;'Tabelas auxiliares'!$B$240,T845&lt;&gt;'Tabelas auxiliares'!$B$241),"FOLHA DE PESSOAL",IF(Y845='Tabelas auxiliares'!$A$241,"CUSTEIO",IF(Y845='Tabelas auxiliares'!$A$240,"INVESTIMENTO","ERRO - VERIFICAR"))))</f>
        <v/>
      </c>
      <c r="AA845" s="47"/>
      <c r="AB845" s="47"/>
    </row>
    <row r="846" spans="6:28" x14ac:dyDescent="0.25">
      <c r="F846" s="33" t="str">
        <f>IFERROR(VLOOKUP(D846,'Tabelas auxiliares'!$A$3:$B$62,2,FALSE),"")</f>
        <v/>
      </c>
      <c r="G846" s="33" t="str">
        <f>IFERROR(VLOOKUP($B846,'Tabelas auxiliares'!$A$66:$C$103,2,FALSE),"")</f>
        <v/>
      </c>
      <c r="H846" s="33" t="str">
        <f>IFERROR(VLOOKUP($B846,'Tabelas auxiliares'!$A$66:$C$103,3,FALSE),"")</f>
        <v/>
      </c>
      <c r="Y846" s="33" t="str">
        <f t="shared" si="13"/>
        <v/>
      </c>
      <c r="Z846" s="33" t="str">
        <f>IF(T846="","",IF(AND(T846&lt;&gt;'Tabelas auxiliares'!$B$240,T846&lt;&gt;'Tabelas auxiliares'!$B$241),"FOLHA DE PESSOAL",IF(Y846='Tabelas auxiliares'!$A$241,"CUSTEIO",IF(Y846='Tabelas auxiliares'!$A$240,"INVESTIMENTO","ERRO - VERIFICAR"))))</f>
        <v/>
      </c>
      <c r="AA846" s="47"/>
      <c r="AB846" s="47"/>
    </row>
    <row r="847" spans="6:28" x14ac:dyDescent="0.25">
      <c r="F847" s="33" t="str">
        <f>IFERROR(VLOOKUP(D847,'Tabelas auxiliares'!$A$3:$B$62,2,FALSE),"")</f>
        <v/>
      </c>
      <c r="G847" s="33" t="str">
        <f>IFERROR(VLOOKUP($B847,'Tabelas auxiliares'!$A$66:$C$103,2,FALSE),"")</f>
        <v/>
      </c>
      <c r="H847" s="33" t="str">
        <f>IFERROR(VLOOKUP($B847,'Tabelas auxiliares'!$A$66:$C$103,3,FALSE),"")</f>
        <v/>
      </c>
      <c r="Y847" s="33" t="str">
        <f t="shared" si="13"/>
        <v/>
      </c>
      <c r="Z847" s="33" t="str">
        <f>IF(T847="","",IF(AND(T847&lt;&gt;'Tabelas auxiliares'!$B$240,T847&lt;&gt;'Tabelas auxiliares'!$B$241),"FOLHA DE PESSOAL",IF(Y847='Tabelas auxiliares'!$A$241,"CUSTEIO",IF(Y847='Tabelas auxiliares'!$A$240,"INVESTIMENTO","ERRO - VERIFICAR"))))</f>
        <v/>
      </c>
      <c r="AA847" s="47"/>
      <c r="AB847" s="47"/>
    </row>
    <row r="848" spans="6:28" x14ac:dyDescent="0.25">
      <c r="F848" s="33" t="str">
        <f>IFERROR(VLOOKUP(D848,'Tabelas auxiliares'!$A$3:$B$62,2,FALSE),"")</f>
        <v/>
      </c>
      <c r="G848" s="33" t="str">
        <f>IFERROR(VLOOKUP($B848,'Tabelas auxiliares'!$A$66:$C$103,2,FALSE),"")</f>
        <v/>
      </c>
      <c r="H848" s="33" t="str">
        <f>IFERROR(VLOOKUP($B848,'Tabelas auxiliares'!$A$66:$C$103,3,FALSE),"")</f>
        <v/>
      </c>
      <c r="Y848" s="33" t="str">
        <f t="shared" si="13"/>
        <v/>
      </c>
      <c r="Z848" s="33" t="str">
        <f>IF(T848="","",IF(AND(T848&lt;&gt;'Tabelas auxiliares'!$B$240,T848&lt;&gt;'Tabelas auxiliares'!$B$241),"FOLHA DE PESSOAL",IF(Y848='Tabelas auxiliares'!$A$241,"CUSTEIO",IF(Y848='Tabelas auxiliares'!$A$240,"INVESTIMENTO","ERRO - VERIFICAR"))))</f>
        <v/>
      </c>
      <c r="AA848" s="47"/>
      <c r="AB848" s="47"/>
    </row>
    <row r="849" spans="6:28" x14ac:dyDescent="0.25">
      <c r="F849" s="33" t="str">
        <f>IFERROR(VLOOKUP(D849,'Tabelas auxiliares'!$A$3:$B$62,2,FALSE),"")</f>
        <v/>
      </c>
      <c r="G849" s="33" t="str">
        <f>IFERROR(VLOOKUP($B849,'Tabelas auxiliares'!$A$66:$C$103,2,FALSE),"")</f>
        <v/>
      </c>
      <c r="H849" s="33" t="str">
        <f>IFERROR(VLOOKUP($B849,'Tabelas auxiliares'!$A$66:$C$103,3,FALSE),"")</f>
        <v/>
      </c>
      <c r="Y849" s="33" t="str">
        <f t="shared" si="13"/>
        <v/>
      </c>
      <c r="Z849" s="33" t="str">
        <f>IF(T849="","",IF(AND(T849&lt;&gt;'Tabelas auxiliares'!$B$240,T849&lt;&gt;'Tabelas auxiliares'!$B$241),"FOLHA DE PESSOAL",IF(Y849='Tabelas auxiliares'!$A$241,"CUSTEIO",IF(Y849='Tabelas auxiliares'!$A$240,"INVESTIMENTO","ERRO - VERIFICAR"))))</f>
        <v/>
      </c>
      <c r="AA849" s="47"/>
      <c r="AB849" s="47"/>
    </row>
    <row r="850" spans="6:28" x14ac:dyDescent="0.25">
      <c r="F850" s="33" t="str">
        <f>IFERROR(VLOOKUP(D850,'Tabelas auxiliares'!$A$3:$B$62,2,FALSE),"")</f>
        <v/>
      </c>
      <c r="G850" s="33" t="str">
        <f>IFERROR(VLOOKUP($B850,'Tabelas auxiliares'!$A$66:$C$103,2,FALSE),"")</f>
        <v/>
      </c>
      <c r="H850" s="33" t="str">
        <f>IFERROR(VLOOKUP($B850,'Tabelas auxiliares'!$A$66:$C$103,3,FALSE),"")</f>
        <v/>
      </c>
      <c r="Y850" s="33" t="str">
        <f t="shared" si="13"/>
        <v/>
      </c>
      <c r="Z850" s="33" t="str">
        <f>IF(T850="","",IF(AND(T850&lt;&gt;'Tabelas auxiliares'!$B$240,T850&lt;&gt;'Tabelas auxiliares'!$B$241),"FOLHA DE PESSOAL",IF(Y850='Tabelas auxiliares'!$A$241,"CUSTEIO",IF(Y850='Tabelas auxiliares'!$A$240,"INVESTIMENTO","ERRO - VERIFICAR"))))</f>
        <v/>
      </c>
      <c r="AA850" s="47"/>
      <c r="AB850" s="47"/>
    </row>
    <row r="851" spans="6:28" x14ac:dyDescent="0.25">
      <c r="F851" s="33" t="str">
        <f>IFERROR(VLOOKUP(D851,'Tabelas auxiliares'!$A$3:$B$62,2,FALSE),"")</f>
        <v/>
      </c>
      <c r="G851" s="33" t="str">
        <f>IFERROR(VLOOKUP($B851,'Tabelas auxiliares'!$A$66:$C$103,2,FALSE),"")</f>
        <v/>
      </c>
      <c r="H851" s="33" t="str">
        <f>IFERROR(VLOOKUP($B851,'Tabelas auxiliares'!$A$66:$C$103,3,FALSE),"")</f>
        <v/>
      </c>
      <c r="Y851" s="33" t="str">
        <f t="shared" si="13"/>
        <v/>
      </c>
      <c r="Z851" s="33" t="str">
        <f>IF(T851="","",IF(AND(T851&lt;&gt;'Tabelas auxiliares'!$B$240,T851&lt;&gt;'Tabelas auxiliares'!$B$241),"FOLHA DE PESSOAL",IF(Y851='Tabelas auxiliares'!$A$241,"CUSTEIO",IF(Y851='Tabelas auxiliares'!$A$240,"INVESTIMENTO","ERRO - VERIFICAR"))))</f>
        <v/>
      </c>
      <c r="AA851" s="47"/>
      <c r="AB851" s="47"/>
    </row>
    <row r="852" spans="6:28" x14ac:dyDescent="0.25">
      <c r="F852" s="33" t="str">
        <f>IFERROR(VLOOKUP(D852,'Tabelas auxiliares'!$A$3:$B$62,2,FALSE),"")</f>
        <v/>
      </c>
      <c r="G852" s="33" t="str">
        <f>IFERROR(VLOOKUP($B852,'Tabelas auxiliares'!$A$66:$C$103,2,FALSE),"")</f>
        <v/>
      </c>
      <c r="H852" s="33" t="str">
        <f>IFERROR(VLOOKUP($B852,'Tabelas auxiliares'!$A$66:$C$103,3,FALSE),"")</f>
        <v/>
      </c>
      <c r="Y852" s="33" t="str">
        <f t="shared" si="13"/>
        <v/>
      </c>
      <c r="Z852" s="33" t="str">
        <f>IF(T852="","",IF(AND(T852&lt;&gt;'Tabelas auxiliares'!$B$240,T852&lt;&gt;'Tabelas auxiliares'!$B$241),"FOLHA DE PESSOAL",IF(Y852='Tabelas auxiliares'!$A$241,"CUSTEIO",IF(Y852='Tabelas auxiliares'!$A$240,"INVESTIMENTO","ERRO - VERIFICAR"))))</f>
        <v/>
      </c>
      <c r="AA852" s="47"/>
      <c r="AB852" s="47"/>
    </row>
    <row r="853" spans="6:28" x14ac:dyDescent="0.25">
      <c r="F853" s="33" t="str">
        <f>IFERROR(VLOOKUP(D853,'Tabelas auxiliares'!$A$3:$B$62,2,FALSE),"")</f>
        <v/>
      </c>
      <c r="G853" s="33" t="str">
        <f>IFERROR(VLOOKUP($B853,'Tabelas auxiliares'!$A$66:$C$103,2,FALSE),"")</f>
        <v/>
      </c>
      <c r="H853" s="33" t="str">
        <f>IFERROR(VLOOKUP($B853,'Tabelas auxiliares'!$A$66:$C$103,3,FALSE),"")</f>
        <v/>
      </c>
      <c r="Y853" s="33" t="str">
        <f t="shared" si="13"/>
        <v/>
      </c>
      <c r="Z853" s="33" t="str">
        <f>IF(T853="","",IF(AND(T853&lt;&gt;'Tabelas auxiliares'!$B$240,T853&lt;&gt;'Tabelas auxiliares'!$B$241),"FOLHA DE PESSOAL",IF(Y853='Tabelas auxiliares'!$A$241,"CUSTEIO",IF(Y853='Tabelas auxiliares'!$A$240,"INVESTIMENTO","ERRO - VERIFICAR"))))</f>
        <v/>
      </c>
      <c r="AA853" s="47"/>
      <c r="AB853" s="47"/>
    </row>
    <row r="854" spans="6:28" x14ac:dyDescent="0.25">
      <c r="F854" s="33" t="str">
        <f>IFERROR(VLOOKUP(D854,'Tabelas auxiliares'!$A$3:$B$62,2,FALSE),"")</f>
        <v/>
      </c>
      <c r="G854" s="33" t="str">
        <f>IFERROR(VLOOKUP($B854,'Tabelas auxiliares'!$A$66:$C$103,2,FALSE),"")</f>
        <v/>
      </c>
      <c r="H854" s="33" t="str">
        <f>IFERROR(VLOOKUP($B854,'Tabelas auxiliares'!$A$66:$C$103,3,FALSE),"")</f>
        <v/>
      </c>
      <c r="Y854" s="33" t="str">
        <f t="shared" si="13"/>
        <v/>
      </c>
      <c r="Z854" s="33" t="str">
        <f>IF(T854="","",IF(AND(T854&lt;&gt;'Tabelas auxiliares'!$B$240,T854&lt;&gt;'Tabelas auxiliares'!$B$241),"FOLHA DE PESSOAL",IF(Y854='Tabelas auxiliares'!$A$241,"CUSTEIO",IF(Y854='Tabelas auxiliares'!$A$240,"INVESTIMENTO","ERRO - VERIFICAR"))))</f>
        <v/>
      </c>
      <c r="AA854" s="47"/>
      <c r="AB854" s="47"/>
    </row>
    <row r="855" spans="6:28" x14ac:dyDescent="0.25">
      <c r="F855" s="33" t="str">
        <f>IFERROR(VLOOKUP(D855,'Tabelas auxiliares'!$A$3:$B$62,2,FALSE),"")</f>
        <v/>
      </c>
      <c r="G855" s="33" t="str">
        <f>IFERROR(VLOOKUP($B855,'Tabelas auxiliares'!$A$66:$C$103,2,FALSE),"")</f>
        <v/>
      </c>
      <c r="H855" s="33" t="str">
        <f>IFERROR(VLOOKUP($B855,'Tabelas auxiliares'!$A$66:$C$103,3,FALSE),"")</f>
        <v/>
      </c>
      <c r="Y855" s="33" t="str">
        <f t="shared" si="13"/>
        <v/>
      </c>
      <c r="Z855" s="33" t="str">
        <f>IF(T855="","",IF(AND(T855&lt;&gt;'Tabelas auxiliares'!$B$240,T855&lt;&gt;'Tabelas auxiliares'!$B$241),"FOLHA DE PESSOAL",IF(Y855='Tabelas auxiliares'!$A$241,"CUSTEIO",IF(Y855='Tabelas auxiliares'!$A$240,"INVESTIMENTO","ERRO - VERIFICAR"))))</f>
        <v/>
      </c>
      <c r="AA855" s="47"/>
      <c r="AB855" s="47"/>
    </row>
    <row r="856" spans="6:28" x14ac:dyDescent="0.25">
      <c r="F856" s="33" t="str">
        <f>IFERROR(VLOOKUP(D856,'Tabelas auxiliares'!$A$3:$B$62,2,FALSE),"")</f>
        <v/>
      </c>
      <c r="G856" s="33" t="str">
        <f>IFERROR(VLOOKUP($B856,'Tabelas auxiliares'!$A$66:$C$103,2,FALSE),"")</f>
        <v/>
      </c>
      <c r="H856" s="33" t="str">
        <f>IFERROR(VLOOKUP($B856,'Tabelas auxiliares'!$A$66:$C$103,3,FALSE),"")</f>
        <v/>
      </c>
      <c r="Y856" s="33" t="str">
        <f t="shared" si="13"/>
        <v/>
      </c>
      <c r="Z856" s="33" t="str">
        <f>IF(T856="","",IF(AND(T856&lt;&gt;'Tabelas auxiliares'!$B$240,T856&lt;&gt;'Tabelas auxiliares'!$B$241),"FOLHA DE PESSOAL",IF(Y856='Tabelas auxiliares'!$A$241,"CUSTEIO",IF(Y856='Tabelas auxiliares'!$A$240,"INVESTIMENTO","ERRO - VERIFICAR"))))</f>
        <v/>
      </c>
      <c r="AA856" s="47"/>
      <c r="AB856" s="47"/>
    </row>
    <row r="857" spans="6:28" x14ac:dyDescent="0.25">
      <c r="F857" s="33" t="str">
        <f>IFERROR(VLOOKUP(D857,'Tabelas auxiliares'!$A$3:$B$62,2,FALSE),"")</f>
        <v/>
      </c>
      <c r="G857" s="33" t="str">
        <f>IFERROR(VLOOKUP($B857,'Tabelas auxiliares'!$A$66:$C$103,2,FALSE),"")</f>
        <v/>
      </c>
      <c r="H857" s="33" t="str">
        <f>IFERROR(VLOOKUP($B857,'Tabelas auxiliares'!$A$66:$C$103,3,FALSE),"")</f>
        <v/>
      </c>
      <c r="Y857" s="33" t="str">
        <f t="shared" si="13"/>
        <v/>
      </c>
      <c r="Z857" s="33" t="str">
        <f>IF(T857="","",IF(AND(T857&lt;&gt;'Tabelas auxiliares'!$B$240,T857&lt;&gt;'Tabelas auxiliares'!$B$241),"FOLHA DE PESSOAL",IF(Y857='Tabelas auxiliares'!$A$241,"CUSTEIO",IF(Y857='Tabelas auxiliares'!$A$240,"INVESTIMENTO","ERRO - VERIFICAR"))))</f>
        <v/>
      </c>
      <c r="AA857" s="47"/>
      <c r="AB857" s="47"/>
    </row>
    <row r="858" spans="6:28" x14ac:dyDescent="0.25">
      <c r="F858" s="33" t="str">
        <f>IFERROR(VLOOKUP(D858,'Tabelas auxiliares'!$A$3:$B$62,2,FALSE),"")</f>
        <v/>
      </c>
      <c r="G858" s="33" t="str">
        <f>IFERROR(VLOOKUP($B858,'Tabelas auxiliares'!$A$66:$C$103,2,FALSE),"")</f>
        <v/>
      </c>
      <c r="H858" s="33" t="str">
        <f>IFERROR(VLOOKUP($B858,'Tabelas auxiliares'!$A$66:$C$103,3,FALSE),"")</f>
        <v/>
      </c>
      <c r="Y858" s="33" t="str">
        <f t="shared" si="13"/>
        <v/>
      </c>
      <c r="Z858" s="33" t="str">
        <f>IF(T858="","",IF(AND(T858&lt;&gt;'Tabelas auxiliares'!$B$240,T858&lt;&gt;'Tabelas auxiliares'!$B$241),"FOLHA DE PESSOAL",IF(Y858='Tabelas auxiliares'!$A$241,"CUSTEIO",IF(Y858='Tabelas auxiliares'!$A$240,"INVESTIMENTO","ERRO - VERIFICAR"))))</f>
        <v/>
      </c>
      <c r="AA858" s="47"/>
      <c r="AB858" s="47"/>
    </row>
    <row r="859" spans="6:28" x14ac:dyDescent="0.25">
      <c r="F859" s="33" t="str">
        <f>IFERROR(VLOOKUP(D859,'Tabelas auxiliares'!$A$3:$B$62,2,FALSE),"")</f>
        <v/>
      </c>
      <c r="G859" s="33" t="str">
        <f>IFERROR(VLOOKUP($B859,'Tabelas auxiliares'!$A$66:$C$103,2,FALSE),"")</f>
        <v/>
      </c>
      <c r="H859" s="33" t="str">
        <f>IFERROR(VLOOKUP($B859,'Tabelas auxiliares'!$A$66:$C$103,3,FALSE),"")</f>
        <v/>
      </c>
      <c r="Y859" s="33" t="str">
        <f t="shared" si="13"/>
        <v/>
      </c>
      <c r="Z859" s="33" t="str">
        <f>IF(T859="","",IF(AND(T859&lt;&gt;'Tabelas auxiliares'!$B$240,T859&lt;&gt;'Tabelas auxiliares'!$B$241),"FOLHA DE PESSOAL",IF(Y859='Tabelas auxiliares'!$A$241,"CUSTEIO",IF(Y859='Tabelas auxiliares'!$A$240,"INVESTIMENTO","ERRO - VERIFICAR"))))</f>
        <v/>
      </c>
      <c r="AA859" s="47"/>
      <c r="AB859" s="47"/>
    </row>
    <row r="860" spans="6:28" x14ac:dyDescent="0.25">
      <c r="F860" s="33" t="str">
        <f>IFERROR(VLOOKUP(D860,'Tabelas auxiliares'!$A$3:$B$62,2,FALSE),"")</f>
        <v/>
      </c>
      <c r="G860" s="33" t="str">
        <f>IFERROR(VLOOKUP($B860,'Tabelas auxiliares'!$A$66:$C$103,2,FALSE),"")</f>
        <v/>
      </c>
      <c r="H860" s="33" t="str">
        <f>IFERROR(VLOOKUP($B860,'Tabelas auxiliares'!$A$66:$C$103,3,FALSE),"")</f>
        <v/>
      </c>
      <c r="Y860" s="33" t="str">
        <f t="shared" si="13"/>
        <v/>
      </c>
      <c r="Z860" s="33" t="str">
        <f>IF(T860="","",IF(AND(T860&lt;&gt;'Tabelas auxiliares'!$B$240,T860&lt;&gt;'Tabelas auxiliares'!$B$241),"FOLHA DE PESSOAL",IF(Y860='Tabelas auxiliares'!$A$241,"CUSTEIO",IF(Y860='Tabelas auxiliares'!$A$240,"INVESTIMENTO","ERRO - VERIFICAR"))))</f>
        <v/>
      </c>
      <c r="AA860" s="47"/>
      <c r="AB860" s="47"/>
    </row>
    <row r="861" spans="6:28" x14ac:dyDescent="0.25">
      <c r="F861" s="33" t="str">
        <f>IFERROR(VLOOKUP(D861,'Tabelas auxiliares'!$A$3:$B$62,2,FALSE),"")</f>
        <v/>
      </c>
      <c r="G861" s="33" t="str">
        <f>IFERROR(VLOOKUP($B861,'Tabelas auxiliares'!$A$66:$C$103,2,FALSE),"")</f>
        <v/>
      </c>
      <c r="H861" s="33" t="str">
        <f>IFERROR(VLOOKUP($B861,'Tabelas auxiliares'!$A$66:$C$103,3,FALSE),"")</f>
        <v/>
      </c>
      <c r="Y861" s="33" t="str">
        <f t="shared" si="13"/>
        <v/>
      </c>
      <c r="Z861" s="33" t="str">
        <f>IF(T861="","",IF(AND(T861&lt;&gt;'Tabelas auxiliares'!$B$240,T861&lt;&gt;'Tabelas auxiliares'!$B$241),"FOLHA DE PESSOAL",IF(Y861='Tabelas auxiliares'!$A$241,"CUSTEIO",IF(Y861='Tabelas auxiliares'!$A$240,"INVESTIMENTO","ERRO - VERIFICAR"))))</f>
        <v/>
      </c>
      <c r="AA861" s="47"/>
      <c r="AB861" s="47"/>
    </row>
    <row r="862" spans="6:28" x14ac:dyDescent="0.25">
      <c r="F862" s="33" t="str">
        <f>IFERROR(VLOOKUP(D862,'Tabelas auxiliares'!$A$3:$B$62,2,FALSE),"")</f>
        <v/>
      </c>
      <c r="G862" s="33" t="str">
        <f>IFERROR(VLOOKUP($B862,'Tabelas auxiliares'!$A$66:$C$103,2,FALSE),"")</f>
        <v/>
      </c>
      <c r="H862" s="33" t="str">
        <f>IFERROR(VLOOKUP($B862,'Tabelas auxiliares'!$A$66:$C$103,3,FALSE),"")</f>
        <v/>
      </c>
      <c r="Y862" s="33" t="str">
        <f t="shared" si="13"/>
        <v/>
      </c>
      <c r="Z862" s="33" t="str">
        <f>IF(T862="","",IF(AND(T862&lt;&gt;'Tabelas auxiliares'!$B$240,T862&lt;&gt;'Tabelas auxiliares'!$B$241),"FOLHA DE PESSOAL",IF(Y862='Tabelas auxiliares'!$A$241,"CUSTEIO",IF(Y862='Tabelas auxiliares'!$A$240,"INVESTIMENTO","ERRO - VERIFICAR"))))</f>
        <v/>
      </c>
      <c r="AA862" s="47"/>
      <c r="AB862" s="47"/>
    </row>
    <row r="863" spans="6:28" x14ac:dyDescent="0.25">
      <c r="F863" s="33" t="str">
        <f>IFERROR(VLOOKUP(D863,'Tabelas auxiliares'!$A$3:$B$62,2,FALSE),"")</f>
        <v/>
      </c>
      <c r="G863" s="33" t="str">
        <f>IFERROR(VLOOKUP($B863,'Tabelas auxiliares'!$A$66:$C$103,2,FALSE),"")</f>
        <v/>
      </c>
      <c r="H863" s="33" t="str">
        <f>IFERROR(VLOOKUP($B863,'Tabelas auxiliares'!$A$66:$C$103,3,FALSE),"")</f>
        <v/>
      </c>
      <c r="Y863" s="33" t="str">
        <f t="shared" si="13"/>
        <v/>
      </c>
      <c r="Z863" s="33" t="str">
        <f>IF(T863="","",IF(AND(T863&lt;&gt;'Tabelas auxiliares'!$B$240,T863&lt;&gt;'Tabelas auxiliares'!$B$241),"FOLHA DE PESSOAL",IF(Y863='Tabelas auxiliares'!$A$241,"CUSTEIO",IF(Y863='Tabelas auxiliares'!$A$240,"INVESTIMENTO","ERRO - VERIFICAR"))))</f>
        <v/>
      </c>
      <c r="AA863" s="47"/>
      <c r="AB863" s="47"/>
    </row>
    <row r="864" spans="6:28" x14ac:dyDescent="0.25">
      <c r="F864" s="33" t="str">
        <f>IFERROR(VLOOKUP(D864,'Tabelas auxiliares'!$A$3:$B$62,2,FALSE),"")</f>
        <v/>
      </c>
      <c r="G864" s="33" t="str">
        <f>IFERROR(VLOOKUP($B864,'Tabelas auxiliares'!$A$66:$C$103,2,FALSE),"")</f>
        <v/>
      </c>
      <c r="H864" s="33" t="str">
        <f>IFERROR(VLOOKUP($B864,'Tabelas auxiliares'!$A$66:$C$103,3,FALSE),"")</f>
        <v/>
      </c>
      <c r="Y864" s="33" t="str">
        <f t="shared" si="13"/>
        <v/>
      </c>
      <c r="Z864" s="33" t="str">
        <f>IF(T864="","",IF(AND(T864&lt;&gt;'Tabelas auxiliares'!$B$240,T864&lt;&gt;'Tabelas auxiliares'!$B$241),"FOLHA DE PESSOAL",IF(Y864='Tabelas auxiliares'!$A$241,"CUSTEIO",IF(Y864='Tabelas auxiliares'!$A$240,"INVESTIMENTO","ERRO - VERIFICAR"))))</f>
        <v/>
      </c>
      <c r="AA864" s="47"/>
      <c r="AB864" s="47"/>
    </row>
    <row r="865" spans="6:28" x14ac:dyDescent="0.25">
      <c r="F865" s="33" t="str">
        <f>IFERROR(VLOOKUP(D865,'Tabelas auxiliares'!$A$3:$B$62,2,FALSE),"")</f>
        <v/>
      </c>
      <c r="G865" s="33" t="str">
        <f>IFERROR(VLOOKUP($B865,'Tabelas auxiliares'!$A$66:$C$103,2,FALSE),"")</f>
        <v/>
      </c>
      <c r="H865" s="33" t="str">
        <f>IFERROR(VLOOKUP($B865,'Tabelas auxiliares'!$A$66:$C$103,3,FALSE),"")</f>
        <v/>
      </c>
      <c r="Y865" s="33" t="str">
        <f t="shared" si="13"/>
        <v/>
      </c>
      <c r="Z865" s="33" t="str">
        <f>IF(T865="","",IF(AND(T865&lt;&gt;'Tabelas auxiliares'!$B$240,T865&lt;&gt;'Tabelas auxiliares'!$B$241),"FOLHA DE PESSOAL",IF(Y865='Tabelas auxiliares'!$A$241,"CUSTEIO",IF(Y865='Tabelas auxiliares'!$A$240,"INVESTIMENTO","ERRO - VERIFICAR"))))</f>
        <v/>
      </c>
      <c r="AA865" s="47"/>
      <c r="AB865" s="47"/>
    </row>
    <row r="866" spans="6:28" x14ac:dyDescent="0.25">
      <c r="F866" s="33" t="str">
        <f>IFERROR(VLOOKUP(D866,'Tabelas auxiliares'!$A$3:$B$62,2,FALSE),"")</f>
        <v/>
      </c>
      <c r="G866" s="33" t="str">
        <f>IFERROR(VLOOKUP($B866,'Tabelas auxiliares'!$A$66:$C$103,2,FALSE),"")</f>
        <v/>
      </c>
      <c r="H866" s="33" t="str">
        <f>IFERROR(VLOOKUP($B866,'Tabelas auxiliares'!$A$66:$C$103,3,FALSE),"")</f>
        <v/>
      </c>
      <c r="Y866" s="33" t="str">
        <f t="shared" si="13"/>
        <v/>
      </c>
      <c r="Z866" s="33" t="str">
        <f>IF(T866="","",IF(AND(T866&lt;&gt;'Tabelas auxiliares'!$B$240,T866&lt;&gt;'Tabelas auxiliares'!$B$241),"FOLHA DE PESSOAL",IF(Y866='Tabelas auxiliares'!$A$241,"CUSTEIO",IF(Y866='Tabelas auxiliares'!$A$240,"INVESTIMENTO","ERRO - VERIFICAR"))))</f>
        <v/>
      </c>
      <c r="AA866" s="47"/>
      <c r="AB866" s="47"/>
    </row>
    <row r="867" spans="6:28" x14ac:dyDescent="0.25">
      <c r="F867" s="33" t="str">
        <f>IFERROR(VLOOKUP(D867,'Tabelas auxiliares'!$A$3:$B$62,2,FALSE),"")</f>
        <v/>
      </c>
      <c r="G867" s="33" t="str">
        <f>IFERROR(VLOOKUP($B867,'Tabelas auxiliares'!$A$66:$C$103,2,FALSE),"")</f>
        <v/>
      </c>
      <c r="H867" s="33" t="str">
        <f>IFERROR(VLOOKUP($B867,'Tabelas auxiliares'!$A$66:$C$103,3,FALSE),"")</f>
        <v/>
      </c>
      <c r="Y867" s="33" t="str">
        <f t="shared" si="13"/>
        <v/>
      </c>
      <c r="Z867" s="33" t="str">
        <f>IF(T867="","",IF(AND(T867&lt;&gt;'Tabelas auxiliares'!$B$240,T867&lt;&gt;'Tabelas auxiliares'!$B$241),"FOLHA DE PESSOAL",IF(Y867='Tabelas auxiliares'!$A$241,"CUSTEIO",IF(Y867='Tabelas auxiliares'!$A$240,"INVESTIMENTO","ERRO - VERIFICAR"))))</f>
        <v/>
      </c>
      <c r="AA867" s="47"/>
      <c r="AB867" s="47"/>
    </row>
    <row r="868" spans="6:28" x14ac:dyDescent="0.25">
      <c r="F868" s="33" t="str">
        <f>IFERROR(VLOOKUP(D868,'Tabelas auxiliares'!$A$3:$B$62,2,FALSE),"")</f>
        <v/>
      </c>
      <c r="G868" s="33" t="str">
        <f>IFERROR(VLOOKUP($B868,'Tabelas auxiliares'!$A$66:$C$103,2,FALSE),"")</f>
        <v/>
      </c>
      <c r="H868" s="33" t="str">
        <f>IFERROR(VLOOKUP($B868,'Tabelas auxiliares'!$A$66:$C$103,3,FALSE),"")</f>
        <v/>
      </c>
      <c r="Y868" s="33" t="str">
        <f t="shared" si="13"/>
        <v/>
      </c>
      <c r="Z868" s="33" t="str">
        <f>IF(T868="","",IF(AND(T868&lt;&gt;'Tabelas auxiliares'!$B$240,T868&lt;&gt;'Tabelas auxiliares'!$B$241),"FOLHA DE PESSOAL",IF(Y868='Tabelas auxiliares'!$A$241,"CUSTEIO",IF(Y868='Tabelas auxiliares'!$A$240,"INVESTIMENTO","ERRO - VERIFICAR"))))</f>
        <v/>
      </c>
      <c r="AA868" s="47"/>
      <c r="AB868" s="47"/>
    </row>
    <row r="869" spans="6:28" x14ac:dyDescent="0.25">
      <c r="F869" s="33" t="str">
        <f>IFERROR(VLOOKUP(D869,'Tabelas auxiliares'!$A$3:$B$62,2,FALSE),"")</f>
        <v/>
      </c>
      <c r="G869" s="33" t="str">
        <f>IFERROR(VLOOKUP($B869,'Tabelas auxiliares'!$A$66:$C$103,2,FALSE),"")</f>
        <v/>
      </c>
      <c r="H869" s="33" t="str">
        <f>IFERROR(VLOOKUP($B869,'Tabelas auxiliares'!$A$66:$C$103,3,FALSE),"")</f>
        <v/>
      </c>
      <c r="Y869" s="33" t="str">
        <f t="shared" si="13"/>
        <v/>
      </c>
      <c r="Z869" s="33" t="str">
        <f>IF(T869="","",IF(AND(T869&lt;&gt;'Tabelas auxiliares'!$B$240,T869&lt;&gt;'Tabelas auxiliares'!$B$241),"FOLHA DE PESSOAL",IF(Y869='Tabelas auxiliares'!$A$241,"CUSTEIO",IF(Y869='Tabelas auxiliares'!$A$240,"INVESTIMENTO","ERRO - VERIFICAR"))))</f>
        <v/>
      </c>
      <c r="AA869" s="47"/>
      <c r="AB869" s="47"/>
    </row>
    <row r="870" spans="6:28" x14ac:dyDescent="0.25">
      <c r="F870" s="33" t="str">
        <f>IFERROR(VLOOKUP(D870,'Tabelas auxiliares'!$A$3:$B$62,2,FALSE),"")</f>
        <v/>
      </c>
      <c r="G870" s="33" t="str">
        <f>IFERROR(VLOOKUP($B870,'Tabelas auxiliares'!$A$66:$C$103,2,FALSE),"")</f>
        <v/>
      </c>
      <c r="H870" s="33" t="str">
        <f>IFERROR(VLOOKUP($B870,'Tabelas auxiliares'!$A$66:$C$103,3,FALSE),"")</f>
        <v/>
      </c>
      <c r="Y870" s="33" t="str">
        <f t="shared" si="13"/>
        <v/>
      </c>
      <c r="Z870" s="33" t="str">
        <f>IF(T870="","",IF(AND(T870&lt;&gt;'Tabelas auxiliares'!$B$240,T870&lt;&gt;'Tabelas auxiliares'!$B$241),"FOLHA DE PESSOAL",IF(Y870='Tabelas auxiliares'!$A$241,"CUSTEIO",IF(Y870='Tabelas auxiliares'!$A$240,"INVESTIMENTO","ERRO - VERIFICAR"))))</f>
        <v/>
      </c>
      <c r="AA870" s="47"/>
      <c r="AB870" s="47"/>
    </row>
    <row r="871" spans="6:28" x14ac:dyDescent="0.25">
      <c r="F871" s="33" t="str">
        <f>IFERROR(VLOOKUP(D871,'Tabelas auxiliares'!$A$3:$B$62,2,FALSE),"")</f>
        <v/>
      </c>
      <c r="G871" s="33" t="str">
        <f>IFERROR(VLOOKUP($B871,'Tabelas auxiliares'!$A$66:$C$103,2,FALSE),"")</f>
        <v/>
      </c>
      <c r="H871" s="33" t="str">
        <f>IFERROR(VLOOKUP($B871,'Tabelas auxiliares'!$A$66:$C$103,3,FALSE),"")</f>
        <v/>
      </c>
      <c r="Y871" s="33" t="str">
        <f t="shared" si="13"/>
        <v/>
      </c>
      <c r="Z871" s="33" t="str">
        <f>IF(T871="","",IF(AND(T871&lt;&gt;'Tabelas auxiliares'!$B$240,T871&lt;&gt;'Tabelas auxiliares'!$B$241),"FOLHA DE PESSOAL",IF(Y871='Tabelas auxiliares'!$A$241,"CUSTEIO",IF(Y871='Tabelas auxiliares'!$A$240,"INVESTIMENTO","ERRO - VERIFICAR"))))</f>
        <v/>
      </c>
      <c r="AA871" s="47"/>
      <c r="AB871" s="47"/>
    </row>
    <row r="872" spans="6:28" x14ac:dyDescent="0.25">
      <c r="F872" s="33" t="str">
        <f>IFERROR(VLOOKUP(D872,'Tabelas auxiliares'!$A$3:$B$62,2,FALSE),"")</f>
        <v/>
      </c>
      <c r="G872" s="33" t="str">
        <f>IFERROR(VLOOKUP($B872,'Tabelas auxiliares'!$A$66:$C$103,2,FALSE),"")</f>
        <v/>
      </c>
      <c r="H872" s="33" t="str">
        <f>IFERROR(VLOOKUP($B872,'Tabelas auxiliares'!$A$66:$C$103,3,FALSE),"")</f>
        <v/>
      </c>
      <c r="Y872" s="33" t="str">
        <f t="shared" si="13"/>
        <v/>
      </c>
      <c r="Z872" s="33" t="str">
        <f>IF(T872="","",IF(AND(T872&lt;&gt;'Tabelas auxiliares'!$B$240,T872&lt;&gt;'Tabelas auxiliares'!$B$241),"FOLHA DE PESSOAL",IF(Y872='Tabelas auxiliares'!$A$241,"CUSTEIO",IF(Y872='Tabelas auxiliares'!$A$240,"INVESTIMENTO","ERRO - VERIFICAR"))))</f>
        <v/>
      </c>
      <c r="AA872" s="47"/>
      <c r="AB872" s="47"/>
    </row>
    <row r="873" spans="6:28" x14ac:dyDescent="0.25">
      <c r="F873" s="33" t="str">
        <f>IFERROR(VLOOKUP(D873,'Tabelas auxiliares'!$A$3:$B$62,2,FALSE),"")</f>
        <v/>
      </c>
      <c r="G873" s="33" t="str">
        <f>IFERROR(VLOOKUP($B873,'Tabelas auxiliares'!$A$66:$C$103,2,FALSE),"")</f>
        <v/>
      </c>
      <c r="H873" s="33" t="str">
        <f>IFERROR(VLOOKUP($B873,'Tabelas auxiliares'!$A$66:$C$103,3,FALSE),"")</f>
        <v/>
      </c>
      <c r="Y873" s="33" t="str">
        <f t="shared" si="13"/>
        <v/>
      </c>
      <c r="Z873" s="33" t="str">
        <f>IF(T873="","",IF(AND(T873&lt;&gt;'Tabelas auxiliares'!$B$240,T873&lt;&gt;'Tabelas auxiliares'!$B$241),"FOLHA DE PESSOAL",IF(Y873='Tabelas auxiliares'!$A$241,"CUSTEIO",IF(Y873='Tabelas auxiliares'!$A$240,"INVESTIMENTO","ERRO - VERIFICAR"))))</f>
        <v/>
      </c>
      <c r="AA873" s="47"/>
      <c r="AB873" s="47"/>
    </row>
    <row r="874" spans="6:28" x14ac:dyDescent="0.25">
      <c r="F874" s="33" t="str">
        <f>IFERROR(VLOOKUP(D874,'Tabelas auxiliares'!$A$3:$B$62,2,FALSE),"")</f>
        <v/>
      </c>
      <c r="G874" s="33" t="str">
        <f>IFERROR(VLOOKUP($B874,'Tabelas auxiliares'!$A$66:$C$103,2,FALSE),"")</f>
        <v/>
      </c>
      <c r="H874" s="33" t="str">
        <f>IFERROR(VLOOKUP($B874,'Tabelas auxiliares'!$A$66:$C$103,3,FALSE),"")</f>
        <v/>
      </c>
      <c r="Y874" s="33" t="str">
        <f t="shared" si="13"/>
        <v/>
      </c>
      <c r="Z874" s="33" t="str">
        <f>IF(T874="","",IF(AND(T874&lt;&gt;'Tabelas auxiliares'!$B$240,T874&lt;&gt;'Tabelas auxiliares'!$B$241),"FOLHA DE PESSOAL",IF(Y874='Tabelas auxiliares'!$A$241,"CUSTEIO",IF(Y874='Tabelas auxiliares'!$A$240,"INVESTIMENTO","ERRO - VERIFICAR"))))</f>
        <v/>
      </c>
      <c r="AA874" s="47"/>
      <c r="AB874" s="47"/>
    </row>
    <row r="875" spans="6:28" x14ac:dyDescent="0.25">
      <c r="F875" s="33" t="str">
        <f>IFERROR(VLOOKUP(D875,'Tabelas auxiliares'!$A$3:$B$62,2,FALSE),"")</f>
        <v/>
      </c>
      <c r="G875" s="33" t="str">
        <f>IFERROR(VLOOKUP($B875,'Tabelas auxiliares'!$A$66:$C$103,2,FALSE),"")</f>
        <v/>
      </c>
      <c r="H875" s="33" t="str">
        <f>IFERROR(VLOOKUP($B875,'Tabelas auxiliares'!$A$66:$C$103,3,FALSE),"")</f>
        <v/>
      </c>
      <c r="Y875" s="33" t="str">
        <f t="shared" si="13"/>
        <v/>
      </c>
      <c r="Z875" s="33" t="str">
        <f>IF(T875="","",IF(AND(T875&lt;&gt;'Tabelas auxiliares'!$B$240,T875&lt;&gt;'Tabelas auxiliares'!$B$241),"FOLHA DE PESSOAL",IF(Y875='Tabelas auxiliares'!$A$241,"CUSTEIO",IF(Y875='Tabelas auxiliares'!$A$240,"INVESTIMENTO","ERRO - VERIFICAR"))))</f>
        <v/>
      </c>
      <c r="AA875" s="47"/>
      <c r="AB875" s="47"/>
    </row>
    <row r="876" spans="6:28" x14ac:dyDescent="0.25">
      <c r="F876" s="33" t="str">
        <f>IFERROR(VLOOKUP(D876,'Tabelas auxiliares'!$A$3:$B$62,2,FALSE),"")</f>
        <v/>
      </c>
      <c r="G876" s="33" t="str">
        <f>IFERROR(VLOOKUP($B876,'Tabelas auxiliares'!$A$66:$C$103,2,FALSE),"")</f>
        <v/>
      </c>
      <c r="H876" s="33" t="str">
        <f>IFERROR(VLOOKUP($B876,'Tabelas auxiliares'!$A$66:$C$103,3,FALSE),"")</f>
        <v/>
      </c>
      <c r="Y876" s="33" t="str">
        <f t="shared" si="13"/>
        <v/>
      </c>
      <c r="Z876" s="33" t="str">
        <f>IF(T876="","",IF(AND(T876&lt;&gt;'Tabelas auxiliares'!$B$240,T876&lt;&gt;'Tabelas auxiliares'!$B$241),"FOLHA DE PESSOAL",IF(Y876='Tabelas auxiliares'!$A$241,"CUSTEIO",IF(Y876='Tabelas auxiliares'!$A$240,"INVESTIMENTO","ERRO - VERIFICAR"))))</f>
        <v/>
      </c>
      <c r="AA876" s="47"/>
      <c r="AB876" s="47"/>
    </row>
    <row r="877" spans="6:28" x14ac:dyDescent="0.25">
      <c r="F877" s="33" t="str">
        <f>IFERROR(VLOOKUP(D877,'Tabelas auxiliares'!$A$3:$B$62,2,FALSE),"")</f>
        <v/>
      </c>
      <c r="G877" s="33" t="str">
        <f>IFERROR(VLOOKUP($B877,'Tabelas auxiliares'!$A$66:$C$103,2,FALSE),"")</f>
        <v/>
      </c>
      <c r="H877" s="33" t="str">
        <f>IFERROR(VLOOKUP($B877,'Tabelas auxiliares'!$A$66:$C$103,3,FALSE),"")</f>
        <v/>
      </c>
      <c r="Y877" s="33" t="str">
        <f t="shared" si="13"/>
        <v/>
      </c>
      <c r="Z877" s="33" t="str">
        <f>IF(T877="","",IF(AND(T877&lt;&gt;'Tabelas auxiliares'!$B$240,T877&lt;&gt;'Tabelas auxiliares'!$B$241),"FOLHA DE PESSOAL",IF(Y877='Tabelas auxiliares'!$A$241,"CUSTEIO",IF(Y877='Tabelas auxiliares'!$A$240,"INVESTIMENTO","ERRO - VERIFICAR"))))</f>
        <v/>
      </c>
      <c r="AA877" s="47"/>
      <c r="AB877" s="47"/>
    </row>
    <row r="878" spans="6:28" x14ac:dyDescent="0.25">
      <c r="F878" s="33" t="str">
        <f>IFERROR(VLOOKUP(D878,'Tabelas auxiliares'!$A$3:$B$62,2,FALSE),"")</f>
        <v/>
      </c>
      <c r="G878" s="33" t="str">
        <f>IFERROR(VLOOKUP($B878,'Tabelas auxiliares'!$A$66:$C$103,2,FALSE),"")</f>
        <v/>
      </c>
      <c r="H878" s="33" t="str">
        <f>IFERROR(VLOOKUP($B878,'Tabelas auxiliares'!$A$66:$C$103,3,FALSE),"")</f>
        <v/>
      </c>
      <c r="Y878" s="33" t="str">
        <f t="shared" si="13"/>
        <v/>
      </c>
      <c r="Z878" s="33" t="str">
        <f>IF(T878="","",IF(AND(T878&lt;&gt;'Tabelas auxiliares'!$B$240,T878&lt;&gt;'Tabelas auxiliares'!$B$241),"FOLHA DE PESSOAL",IF(Y878='Tabelas auxiliares'!$A$241,"CUSTEIO",IF(Y878='Tabelas auxiliares'!$A$240,"INVESTIMENTO","ERRO - VERIFICAR"))))</f>
        <v/>
      </c>
      <c r="AA878" s="47"/>
      <c r="AB878" s="47"/>
    </row>
    <row r="879" spans="6:28" x14ac:dyDescent="0.25">
      <c r="F879" s="33" t="str">
        <f>IFERROR(VLOOKUP(D879,'Tabelas auxiliares'!$A$3:$B$62,2,FALSE),"")</f>
        <v/>
      </c>
      <c r="G879" s="33" t="str">
        <f>IFERROR(VLOOKUP($B879,'Tabelas auxiliares'!$A$66:$C$103,2,FALSE),"")</f>
        <v/>
      </c>
      <c r="H879" s="33" t="str">
        <f>IFERROR(VLOOKUP($B879,'Tabelas auxiliares'!$A$66:$C$103,3,FALSE),"")</f>
        <v/>
      </c>
      <c r="Y879" s="33" t="str">
        <f t="shared" si="13"/>
        <v/>
      </c>
      <c r="Z879" s="33" t="str">
        <f>IF(T879="","",IF(AND(T879&lt;&gt;'Tabelas auxiliares'!$B$240,T879&lt;&gt;'Tabelas auxiliares'!$B$241),"FOLHA DE PESSOAL",IF(Y879='Tabelas auxiliares'!$A$241,"CUSTEIO",IF(Y879='Tabelas auxiliares'!$A$240,"INVESTIMENTO","ERRO - VERIFICAR"))))</f>
        <v/>
      </c>
      <c r="AA879" s="47"/>
      <c r="AB879" s="47"/>
    </row>
    <row r="880" spans="6:28" x14ac:dyDescent="0.25">
      <c r="F880" s="33" t="str">
        <f>IFERROR(VLOOKUP(D880,'Tabelas auxiliares'!$A$3:$B$62,2,FALSE),"")</f>
        <v/>
      </c>
      <c r="G880" s="33" t="str">
        <f>IFERROR(VLOOKUP($B880,'Tabelas auxiliares'!$A$66:$C$103,2,FALSE),"")</f>
        <v/>
      </c>
      <c r="H880" s="33" t="str">
        <f>IFERROR(VLOOKUP($B880,'Tabelas auxiliares'!$A$66:$C$103,3,FALSE),"")</f>
        <v/>
      </c>
      <c r="Y880" s="33" t="str">
        <f t="shared" si="13"/>
        <v/>
      </c>
      <c r="Z880" s="33" t="str">
        <f>IF(T880="","",IF(AND(T880&lt;&gt;'Tabelas auxiliares'!$B$240,T880&lt;&gt;'Tabelas auxiliares'!$B$241),"FOLHA DE PESSOAL",IF(Y880='Tabelas auxiliares'!$A$241,"CUSTEIO",IF(Y880='Tabelas auxiliares'!$A$240,"INVESTIMENTO","ERRO - VERIFICAR"))))</f>
        <v/>
      </c>
      <c r="AA880" s="47"/>
      <c r="AB880" s="47"/>
    </row>
    <row r="881" spans="6:28" x14ac:dyDescent="0.25">
      <c r="F881" s="33" t="str">
        <f>IFERROR(VLOOKUP(D881,'Tabelas auxiliares'!$A$3:$B$62,2,FALSE),"")</f>
        <v/>
      </c>
      <c r="G881" s="33" t="str">
        <f>IFERROR(VLOOKUP($B881,'Tabelas auxiliares'!$A$66:$C$103,2,FALSE),"")</f>
        <v/>
      </c>
      <c r="H881" s="33" t="str">
        <f>IFERROR(VLOOKUP($B881,'Tabelas auxiliares'!$A$66:$C$103,3,FALSE),"")</f>
        <v/>
      </c>
      <c r="Y881" s="33" t="str">
        <f t="shared" si="13"/>
        <v/>
      </c>
      <c r="Z881" s="33" t="str">
        <f>IF(T881="","",IF(AND(T881&lt;&gt;'Tabelas auxiliares'!$B$240,T881&lt;&gt;'Tabelas auxiliares'!$B$241),"FOLHA DE PESSOAL",IF(Y881='Tabelas auxiliares'!$A$241,"CUSTEIO",IF(Y881='Tabelas auxiliares'!$A$240,"INVESTIMENTO","ERRO - VERIFICAR"))))</f>
        <v/>
      </c>
      <c r="AA881" s="47"/>
      <c r="AB881" s="47"/>
    </row>
    <row r="882" spans="6:28" x14ac:dyDescent="0.25">
      <c r="F882" s="33" t="str">
        <f>IFERROR(VLOOKUP(D882,'Tabelas auxiliares'!$A$3:$B$62,2,FALSE),"")</f>
        <v/>
      </c>
      <c r="G882" s="33" t="str">
        <f>IFERROR(VLOOKUP($B882,'Tabelas auxiliares'!$A$66:$C$103,2,FALSE),"")</f>
        <v/>
      </c>
      <c r="H882" s="33" t="str">
        <f>IFERROR(VLOOKUP($B882,'Tabelas auxiliares'!$A$66:$C$103,3,FALSE),"")</f>
        <v/>
      </c>
      <c r="Y882" s="33" t="str">
        <f t="shared" si="13"/>
        <v/>
      </c>
      <c r="Z882" s="33" t="str">
        <f>IF(T882="","",IF(AND(T882&lt;&gt;'Tabelas auxiliares'!$B$240,T882&lt;&gt;'Tabelas auxiliares'!$B$241),"FOLHA DE PESSOAL",IF(Y882='Tabelas auxiliares'!$A$241,"CUSTEIO",IF(Y882='Tabelas auxiliares'!$A$240,"INVESTIMENTO","ERRO - VERIFICAR"))))</f>
        <v/>
      </c>
      <c r="AA882" s="47"/>
      <c r="AB882" s="47"/>
    </row>
    <row r="883" spans="6:28" x14ac:dyDescent="0.25">
      <c r="F883" s="33" t="str">
        <f>IFERROR(VLOOKUP(D883,'Tabelas auxiliares'!$A$3:$B$62,2,FALSE),"")</f>
        <v/>
      </c>
      <c r="G883" s="33" t="str">
        <f>IFERROR(VLOOKUP($B883,'Tabelas auxiliares'!$A$66:$C$103,2,FALSE),"")</f>
        <v/>
      </c>
      <c r="H883" s="33" t="str">
        <f>IFERROR(VLOOKUP($B883,'Tabelas auxiliares'!$A$66:$C$103,3,FALSE),"")</f>
        <v/>
      </c>
      <c r="Y883" s="33" t="str">
        <f t="shared" si="13"/>
        <v/>
      </c>
      <c r="Z883" s="33" t="str">
        <f>IF(T883="","",IF(AND(T883&lt;&gt;'Tabelas auxiliares'!$B$240,T883&lt;&gt;'Tabelas auxiliares'!$B$241),"FOLHA DE PESSOAL",IF(Y883='Tabelas auxiliares'!$A$241,"CUSTEIO",IF(Y883='Tabelas auxiliares'!$A$240,"INVESTIMENTO","ERRO - VERIFICAR"))))</f>
        <v/>
      </c>
      <c r="AA883" s="47"/>
      <c r="AB883" s="47"/>
    </row>
    <row r="884" spans="6:28" x14ac:dyDescent="0.25">
      <c r="F884" s="33" t="str">
        <f>IFERROR(VLOOKUP(D884,'Tabelas auxiliares'!$A$3:$B$62,2,FALSE),"")</f>
        <v/>
      </c>
      <c r="G884" s="33" t="str">
        <f>IFERROR(VLOOKUP($B884,'Tabelas auxiliares'!$A$66:$C$103,2,FALSE),"")</f>
        <v/>
      </c>
      <c r="H884" s="33" t="str">
        <f>IFERROR(VLOOKUP($B884,'Tabelas auxiliares'!$A$66:$C$103,3,FALSE),"")</f>
        <v/>
      </c>
      <c r="Y884" s="33" t="str">
        <f t="shared" si="13"/>
        <v/>
      </c>
      <c r="Z884" s="33" t="str">
        <f>IF(T884="","",IF(AND(T884&lt;&gt;'Tabelas auxiliares'!$B$240,T884&lt;&gt;'Tabelas auxiliares'!$B$241),"FOLHA DE PESSOAL",IF(Y884='Tabelas auxiliares'!$A$241,"CUSTEIO",IF(Y884='Tabelas auxiliares'!$A$240,"INVESTIMENTO","ERRO - VERIFICAR"))))</f>
        <v/>
      </c>
      <c r="AA884" s="47"/>
      <c r="AB884" s="47"/>
    </row>
    <row r="885" spans="6:28" x14ac:dyDescent="0.25">
      <c r="F885" s="33" t="str">
        <f>IFERROR(VLOOKUP(D885,'Tabelas auxiliares'!$A$3:$B$62,2,FALSE),"")</f>
        <v/>
      </c>
      <c r="G885" s="33" t="str">
        <f>IFERROR(VLOOKUP($B885,'Tabelas auxiliares'!$A$66:$C$103,2,FALSE),"")</f>
        <v/>
      </c>
      <c r="H885" s="33" t="str">
        <f>IFERROR(VLOOKUP($B885,'Tabelas auxiliares'!$A$66:$C$103,3,FALSE),"")</f>
        <v/>
      </c>
      <c r="Y885" s="33" t="str">
        <f t="shared" si="13"/>
        <v/>
      </c>
      <c r="Z885" s="33" t="str">
        <f>IF(T885="","",IF(AND(T885&lt;&gt;'Tabelas auxiliares'!$B$240,T885&lt;&gt;'Tabelas auxiliares'!$B$241),"FOLHA DE PESSOAL",IF(Y885='Tabelas auxiliares'!$A$241,"CUSTEIO",IF(Y885='Tabelas auxiliares'!$A$240,"INVESTIMENTO","ERRO - VERIFICAR"))))</f>
        <v/>
      </c>
      <c r="AA885" s="47"/>
      <c r="AB885" s="47"/>
    </row>
    <row r="886" spans="6:28" x14ac:dyDescent="0.25">
      <c r="F886" s="33" t="str">
        <f>IFERROR(VLOOKUP(D886,'Tabelas auxiliares'!$A$3:$B$62,2,FALSE),"")</f>
        <v/>
      </c>
      <c r="G886" s="33" t="str">
        <f>IFERROR(VLOOKUP($B886,'Tabelas auxiliares'!$A$66:$C$103,2,FALSE),"")</f>
        <v/>
      </c>
      <c r="H886" s="33" t="str">
        <f>IFERROR(VLOOKUP($B886,'Tabelas auxiliares'!$A$66:$C$103,3,FALSE),"")</f>
        <v/>
      </c>
      <c r="Y886" s="33" t="str">
        <f t="shared" si="13"/>
        <v/>
      </c>
      <c r="Z886" s="33" t="str">
        <f>IF(T886="","",IF(AND(T886&lt;&gt;'Tabelas auxiliares'!$B$240,T886&lt;&gt;'Tabelas auxiliares'!$B$241),"FOLHA DE PESSOAL",IF(Y886='Tabelas auxiliares'!$A$241,"CUSTEIO",IF(Y886='Tabelas auxiliares'!$A$240,"INVESTIMENTO","ERRO - VERIFICAR"))))</f>
        <v/>
      </c>
      <c r="AA886" s="47"/>
      <c r="AB886" s="47"/>
    </row>
    <row r="887" spans="6:28" x14ac:dyDescent="0.25">
      <c r="F887" s="33" t="str">
        <f>IFERROR(VLOOKUP(D887,'Tabelas auxiliares'!$A$3:$B$62,2,FALSE),"")</f>
        <v/>
      </c>
      <c r="G887" s="33" t="str">
        <f>IFERROR(VLOOKUP($B887,'Tabelas auxiliares'!$A$66:$C$103,2,FALSE),"")</f>
        <v/>
      </c>
      <c r="H887" s="33" t="str">
        <f>IFERROR(VLOOKUP($B887,'Tabelas auxiliares'!$A$66:$C$103,3,FALSE),"")</f>
        <v/>
      </c>
      <c r="Y887" s="33" t="str">
        <f t="shared" si="13"/>
        <v/>
      </c>
      <c r="Z887" s="33" t="str">
        <f>IF(T887="","",IF(AND(T887&lt;&gt;'Tabelas auxiliares'!$B$240,T887&lt;&gt;'Tabelas auxiliares'!$B$241),"FOLHA DE PESSOAL",IF(Y887='Tabelas auxiliares'!$A$241,"CUSTEIO",IF(Y887='Tabelas auxiliares'!$A$240,"INVESTIMENTO","ERRO - VERIFICAR"))))</f>
        <v/>
      </c>
      <c r="AA887" s="47"/>
      <c r="AB887" s="47"/>
    </row>
    <row r="888" spans="6:28" x14ac:dyDescent="0.25">
      <c r="F888" s="33" t="str">
        <f>IFERROR(VLOOKUP(D888,'Tabelas auxiliares'!$A$3:$B$62,2,FALSE),"")</f>
        <v/>
      </c>
      <c r="G888" s="33" t="str">
        <f>IFERROR(VLOOKUP($B888,'Tabelas auxiliares'!$A$66:$C$103,2,FALSE),"")</f>
        <v/>
      </c>
      <c r="H888" s="33" t="str">
        <f>IFERROR(VLOOKUP($B888,'Tabelas auxiliares'!$A$66:$C$103,3,FALSE),"")</f>
        <v/>
      </c>
      <c r="Y888" s="33" t="str">
        <f t="shared" si="13"/>
        <v/>
      </c>
      <c r="Z888" s="33" t="str">
        <f>IF(T888="","",IF(AND(T888&lt;&gt;'Tabelas auxiliares'!$B$240,T888&lt;&gt;'Tabelas auxiliares'!$B$241),"FOLHA DE PESSOAL",IF(Y888='Tabelas auxiliares'!$A$241,"CUSTEIO",IF(Y888='Tabelas auxiliares'!$A$240,"INVESTIMENTO","ERRO - VERIFICAR"))))</f>
        <v/>
      </c>
      <c r="AA888" s="47"/>
      <c r="AB888" s="47"/>
    </row>
    <row r="889" spans="6:28" x14ac:dyDescent="0.25">
      <c r="F889" s="33" t="str">
        <f>IFERROR(VLOOKUP(D889,'Tabelas auxiliares'!$A$3:$B$62,2,FALSE),"")</f>
        <v/>
      </c>
      <c r="G889" s="33" t="str">
        <f>IFERROR(VLOOKUP($B889,'Tabelas auxiliares'!$A$66:$C$103,2,FALSE),"")</f>
        <v/>
      </c>
      <c r="H889" s="33" t="str">
        <f>IFERROR(VLOOKUP($B889,'Tabelas auxiliares'!$A$66:$C$103,3,FALSE),"")</f>
        <v/>
      </c>
      <c r="Y889" s="33" t="str">
        <f t="shared" si="13"/>
        <v/>
      </c>
      <c r="Z889" s="33" t="str">
        <f>IF(T889="","",IF(AND(T889&lt;&gt;'Tabelas auxiliares'!$B$240,T889&lt;&gt;'Tabelas auxiliares'!$B$241),"FOLHA DE PESSOAL",IF(Y889='Tabelas auxiliares'!$A$241,"CUSTEIO",IF(Y889='Tabelas auxiliares'!$A$240,"INVESTIMENTO","ERRO - VERIFICAR"))))</f>
        <v/>
      </c>
      <c r="AA889" s="47"/>
      <c r="AB889" s="47"/>
    </row>
    <row r="890" spans="6:28" x14ac:dyDescent="0.25">
      <c r="F890" s="33" t="str">
        <f>IFERROR(VLOOKUP(D890,'Tabelas auxiliares'!$A$3:$B$62,2,FALSE),"")</f>
        <v/>
      </c>
      <c r="G890" s="33" t="str">
        <f>IFERROR(VLOOKUP($B890,'Tabelas auxiliares'!$A$66:$C$103,2,FALSE),"")</f>
        <v/>
      </c>
      <c r="H890" s="33" t="str">
        <f>IFERROR(VLOOKUP($B890,'Tabelas auxiliares'!$A$66:$C$103,3,FALSE),"")</f>
        <v/>
      </c>
      <c r="Y890" s="33" t="str">
        <f t="shared" si="13"/>
        <v/>
      </c>
      <c r="Z890" s="33" t="str">
        <f>IF(T890="","",IF(AND(T890&lt;&gt;'Tabelas auxiliares'!$B$240,T890&lt;&gt;'Tabelas auxiliares'!$B$241),"FOLHA DE PESSOAL",IF(Y890='Tabelas auxiliares'!$A$241,"CUSTEIO",IF(Y890='Tabelas auxiliares'!$A$240,"INVESTIMENTO","ERRO - VERIFICAR"))))</f>
        <v/>
      </c>
      <c r="AA890" s="47"/>
      <c r="AB890" s="47"/>
    </row>
    <row r="891" spans="6:28" x14ac:dyDescent="0.25">
      <c r="F891" s="33" t="str">
        <f>IFERROR(VLOOKUP(D891,'Tabelas auxiliares'!$A$3:$B$62,2,FALSE),"")</f>
        <v/>
      </c>
      <c r="G891" s="33" t="str">
        <f>IFERROR(VLOOKUP($B891,'Tabelas auxiliares'!$A$66:$C$103,2,FALSE),"")</f>
        <v/>
      </c>
      <c r="H891" s="33" t="str">
        <f>IFERROR(VLOOKUP($B891,'Tabelas auxiliares'!$A$66:$C$103,3,FALSE),"")</f>
        <v/>
      </c>
      <c r="Y891" s="33" t="str">
        <f t="shared" si="13"/>
        <v/>
      </c>
      <c r="Z891" s="33" t="str">
        <f>IF(T891="","",IF(AND(T891&lt;&gt;'Tabelas auxiliares'!$B$240,T891&lt;&gt;'Tabelas auxiliares'!$B$241),"FOLHA DE PESSOAL",IF(Y891='Tabelas auxiliares'!$A$241,"CUSTEIO",IF(Y891='Tabelas auxiliares'!$A$240,"INVESTIMENTO","ERRO - VERIFICAR"))))</f>
        <v/>
      </c>
      <c r="AA891" s="47"/>
      <c r="AB891" s="47"/>
    </row>
    <row r="892" spans="6:28" x14ac:dyDescent="0.25">
      <c r="F892" s="33" t="str">
        <f>IFERROR(VLOOKUP(D892,'Tabelas auxiliares'!$A$3:$B$62,2,FALSE),"")</f>
        <v/>
      </c>
      <c r="G892" s="33" t="str">
        <f>IFERROR(VLOOKUP($B892,'Tabelas auxiliares'!$A$66:$C$103,2,FALSE),"")</f>
        <v/>
      </c>
      <c r="H892" s="33" t="str">
        <f>IFERROR(VLOOKUP($B892,'Tabelas auxiliares'!$A$66:$C$103,3,FALSE),"")</f>
        <v/>
      </c>
      <c r="Y892" s="33" t="str">
        <f t="shared" si="13"/>
        <v/>
      </c>
      <c r="Z892" s="33" t="str">
        <f>IF(T892="","",IF(AND(T892&lt;&gt;'Tabelas auxiliares'!$B$240,T892&lt;&gt;'Tabelas auxiliares'!$B$241),"FOLHA DE PESSOAL",IF(Y892='Tabelas auxiliares'!$A$241,"CUSTEIO",IF(Y892='Tabelas auxiliares'!$A$240,"INVESTIMENTO","ERRO - VERIFICAR"))))</f>
        <v/>
      </c>
      <c r="AA892" s="47"/>
      <c r="AB892" s="47"/>
    </row>
    <row r="893" spans="6:28" x14ac:dyDescent="0.25">
      <c r="F893" s="33" t="str">
        <f>IFERROR(VLOOKUP(D893,'Tabelas auxiliares'!$A$3:$B$62,2,FALSE),"")</f>
        <v/>
      </c>
      <c r="G893" s="33" t="str">
        <f>IFERROR(VLOOKUP($B893,'Tabelas auxiliares'!$A$66:$C$103,2,FALSE),"")</f>
        <v/>
      </c>
      <c r="H893" s="33" t="str">
        <f>IFERROR(VLOOKUP($B893,'Tabelas auxiliares'!$A$66:$C$103,3,FALSE),"")</f>
        <v/>
      </c>
      <c r="Y893" s="33" t="str">
        <f t="shared" si="13"/>
        <v/>
      </c>
      <c r="Z893" s="33" t="str">
        <f>IF(T893="","",IF(AND(T893&lt;&gt;'Tabelas auxiliares'!$B$240,T893&lt;&gt;'Tabelas auxiliares'!$B$241),"FOLHA DE PESSOAL",IF(Y893='Tabelas auxiliares'!$A$241,"CUSTEIO",IF(Y893='Tabelas auxiliares'!$A$240,"INVESTIMENTO","ERRO - VERIFICAR"))))</f>
        <v/>
      </c>
      <c r="AA893" s="47"/>
      <c r="AB893" s="47"/>
    </row>
    <row r="894" spans="6:28" x14ac:dyDescent="0.25">
      <c r="F894" s="33" t="str">
        <f>IFERROR(VLOOKUP(D894,'Tabelas auxiliares'!$A$3:$B$62,2,FALSE),"")</f>
        <v/>
      </c>
      <c r="G894" s="33" t="str">
        <f>IFERROR(VLOOKUP($B894,'Tabelas auxiliares'!$A$66:$C$103,2,FALSE),"")</f>
        <v/>
      </c>
      <c r="H894" s="33" t="str">
        <f>IFERROR(VLOOKUP($B894,'Tabelas auxiliares'!$A$66:$C$103,3,FALSE),"")</f>
        <v/>
      </c>
      <c r="Y894" s="33" t="str">
        <f t="shared" si="13"/>
        <v/>
      </c>
      <c r="Z894" s="33" t="str">
        <f>IF(T894="","",IF(AND(T894&lt;&gt;'Tabelas auxiliares'!$B$240,T894&lt;&gt;'Tabelas auxiliares'!$B$241),"FOLHA DE PESSOAL",IF(Y894='Tabelas auxiliares'!$A$241,"CUSTEIO",IF(Y894='Tabelas auxiliares'!$A$240,"INVESTIMENTO","ERRO - VERIFICAR"))))</f>
        <v/>
      </c>
      <c r="AA894" s="47"/>
      <c r="AB894" s="47"/>
    </row>
    <row r="895" spans="6:28" x14ac:dyDescent="0.25">
      <c r="F895" s="33" t="str">
        <f>IFERROR(VLOOKUP(D895,'Tabelas auxiliares'!$A$3:$B$62,2,FALSE),"")</f>
        <v/>
      </c>
      <c r="G895" s="33" t="str">
        <f>IFERROR(VLOOKUP($B895,'Tabelas auxiliares'!$A$66:$C$103,2,FALSE),"")</f>
        <v/>
      </c>
      <c r="H895" s="33" t="str">
        <f>IFERROR(VLOOKUP($B895,'Tabelas auxiliares'!$A$66:$C$103,3,FALSE),"")</f>
        <v/>
      </c>
      <c r="Y895" s="33" t="str">
        <f t="shared" si="13"/>
        <v/>
      </c>
      <c r="Z895" s="33" t="str">
        <f>IF(T895="","",IF(AND(T895&lt;&gt;'Tabelas auxiliares'!$B$240,T895&lt;&gt;'Tabelas auxiliares'!$B$241),"FOLHA DE PESSOAL",IF(Y895='Tabelas auxiliares'!$A$241,"CUSTEIO",IF(Y895='Tabelas auxiliares'!$A$240,"INVESTIMENTO","ERRO - VERIFICAR"))))</f>
        <v/>
      </c>
      <c r="AA895" s="47"/>
      <c r="AB895" s="47"/>
    </row>
    <row r="896" spans="6:28" x14ac:dyDescent="0.25">
      <c r="F896" s="33" t="str">
        <f>IFERROR(VLOOKUP(D896,'Tabelas auxiliares'!$A$3:$B$62,2,FALSE),"")</f>
        <v/>
      </c>
      <c r="G896" s="33" t="str">
        <f>IFERROR(VLOOKUP($B896,'Tabelas auxiliares'!$A$66:$C$103,2,FALSE),"")</f>
        <v/>
      </c>
      <c r="H896" s="33" t="str">
        <f>IFERROR(VLOOKUP($B896,'Tabelas auxiliares'!$A$66:$C$103,3,FALSE),"")</f>
        <v/>
      </c>
      <c r="Y896" s="33" t="str">
        <f t="shared" si="13"/>
        <v/>
      </c>
      <c r="Z896" s="33" t="str">
        <f>IF(T896="","",IF(AND(T896&lt;&gt;'Tabelas auxiliares'!$B$240,T896&lt;&gt;'Tabelas auxiliares'!$B$241),"FOLHA DE PESSOAL",IF(Y896='Tabelas auxiliares'!$A$241,"CUSTEIO",IF(Y896='Tabelas auxiliares'!$A$240,"INVESTIMENTO","ERRO - VERIFICAR"))))</f>
        <v/>
      </c>
      <c r="AA896" s="47"/>
      <c r="AB896" s="47"/>
    </row>
    <row r="897" spans="6:28" x14ac:dyDescent="0.25">
      <c r="F897" s="33" t="str">
        <f>IFERROR(VLOOKUP(D897,'Tabelas auxiliares'!$A$3:$B$62,2,FALSE),"")</f>
        <v/>
      </c>
      <c r="G897" s="33" t="str">
        <f>IFERROR(VLOOKUP($B897,'Tabelas auxiliares'!$A$66:$C$103,2,FALSE),"")</f>
        <v/>
      </c>
      <c r="H897" s="33" t="str">
        <f>IFERROR(VLOOKUP($B897,'Tabelas auxiliares'!$A$66:$C$103,3,FALSE),"")</f>
        <v/>
      </c>
      <c r="Y897" s="33" t="str">
        <f t="shared" si="13"/>
        <v/>
      </c>
      <c r="Z897" s="33" t="str">
        <f>IF(T897="","",IF(AND(T897&lt;&gt;'Tabelas auxiliares'!$B$240,T897&lt;&gt;'Tabelas auxiliares'!$B$241),"FOLHA DE PESSOAL",IF(Y897='Tabelas auxiliares'!$A$241,"CUSTEIO",IF(Y897='Tabelas auxiliares'!$A$240,"INVESTIMENTO","ERRO - VERIFICAR"))))</f>
        <v/>
      </c>
      <c r="AA897" s="47"/>
      <c r="AB897" s="47"/>
    </row>
    <row r="898" spans="6:28" x14ac:dyDescent="0.25">
      <c r="F898" s="33" t="str">
        <f>IFERROR(VLOOKUP(D898,'Tabelas auxiliares'!$A$3:$B$62,2,FALSE),"")</f>
        <v/>
      </c>
      <c r="G898" s="33" t="str">
        <f>IFERROR(VLOOKUP($B898,'Tabelas auxiliares'!$A$66:$C$103,2,FALSE),"")</f>
        <v/>
      </c>
      <c r="H898" s="33" t="str">
        <f>IFERROR(VLOOKUP($B898,'Tabelas auxiliares'!$A$66:$C$103,3,FALSE),"")</f>
        <v/>
      </c>
      <c r="Y898" s="33" t="str">
        <f t="shared" si="13"/>
        <v/>
      </c>
      <c r="Z898" s="33" t="str">
        <f>IF(T898="","",IF(AND(T898&lt;&gt;'Tabelas auxiliares'!$B$240,T898&lt;&gt;'Tabelas auxiliares'!$B$241),"FOLHA DE PESSOAL",IF(Y898='Tabelas auxiliares'!$A$241,"CUSTEIO",IF(Y898='Tabelas auxiliares'!$A$240,"INVESTIMENTO","ERRO - VERIFICAR"))))</f>
        <v/>
      </c>
      <c r="AA898" s="47"/>
      <c r="AB898" s="47"/>
    </row>
    <row r="899" spans="6:28" x14ac:dyDescent="0.25">
      <c r="F899" s="33" t="str">
        <f>IFERROR(VLOOKUP(D899,'Tabelas auxiliares'!$A$3:$B$62,2,FALSE),"")</f>
        <v/>
      </c>
      <c r="G899" s="33" t="str">
        <f>IFERROR(VLOOKUP($B899,'Tabelas auxiliares'!$A$66:$C$103,2,FALSE),"")</f>
        <v/>
      </c>
      <c r="H899" s="33" t="str">
        <f>IFERROR(VLOOKUP($B899,'Tabelas auxiliares'!$A$66:$C$103,3,FALSE),"")</f>
        <v/>
      </c>
      <c r="Y899" s="33" t="str">
        <f t="shared" si="13"/>
        <v/>
      </c>
      <c r="Z899" s="33" t="str">
        <f>IF(T899="","",IF(AND(T899&lt;&gt;'Tabelas auxiliares'!$B$240,T899&lt;&gt;'Tabelas auxiliares'!$B$241),"FOLHA DE PESSOAL",IF(Y899='Tabelas auxiliares'!$A$241,"CUSTEIO",IF(Y899='Tabelas auxiliares'!$A$240,"INVESTIMENTO","ERRO - VERIFICAR"))))</f>
        <v/>
      </c>
      <c r="AA899" s="47"/>
      <c r="AB899" s="47"/>
    </row>
    <row r="900" spans="6:28" x14ac:dyDescent="0.25">
      <c r="F900" s="33" t="str">
        <f>IFERROR(VLOOKUP(D900,'Tabelas auxiliares'!$A$3:$B$62,2,FALSE),"")</f>
        <v/>
      </c>
      <c r="G900" s="33" t="str">
        <f>IFERROR(VLOOKUP($B900,'Tabelas auxiliares'!$A$66:$C$103,2,FALSE),"")</f>
        <v/>
      </c>
      <c r="H900" s="33" t="str">
        <f>IFERROR(VLOOKUP($B900,'Tabelas auxiliares'!$A$66:$C$103,3,FALSE),"")</f>
        <v/>
      </c>
      <c r="Y900" s="33" t="str">
        <f t="shared" ref="Y900:Y963" si="14">LEFT(V900,1)</f>
        <v/>
      </c>
      <c r="Z900" s="33" t="str">
        <f>IF(T900="","",IF(AND(T900&lt;&gt;'Tabelas auxiliares'!$B$240,T900&lt;&gt;'Tabelas auxiliares'!$B$241),"FOLHA DE PESSOAL",IF(Y900='Tabelas auxiliares'!$A$241,"CUSTEIO",IF(Y900='Tabelas auxiliares'!$A$240,"INVESTIMENTO","ERRO - VERIFICAR"))))</f>
        <v/>
      </c>
      <c r="AA900" s="47"/>
      <c r="AB900" s="47"/>
    </row>
    <row r="901" spans="6:28" x14ac:dyDescent="0.25">
      <c r="F901" s="33" t="str">
        <f>IFERROR(VLOOKUP(D901,'Tabelas auxiliares'!$A$3:$B$62,2,FALSE),"")</f>
        <v/>
      </c>
      <c r="G901" s="33" t="str">
        <f>IFERROR(VLOOKUP($B901,'Tabelas auxiliares'!$A$66:$C$103,2,FALSE),"")</f>
        <v/>
      </c>
      <c r="H901" s="33" t="str">
        <f>IFERROR(VLOOKUP($B901,'Tabelas auxiliares'!$A$66:$C$103,3,FALSE),"")</f>
        <v/>
      </c>
      <c r="Y901" s="33" t="str">
        <f t="shared" si="14"/>
        <v/>
      </c>
      <c r="Z901" s="33" t="str">
        <f>IF(T901="","",IF(AND(T901&lt;&gt;'Tabelas auxiliares'!$B$240,T901&lt;&gt;'Tabelas auxiliares'!$B$241),"FOLHA DE PESSOAL",IF(Y901='Tabelas auxiliares'!$A$241,"CUSTEIO",IF(Y901='Tabelas auxiliares'!$A$240,"INVESTIMENTO","ERRO - VERIFICAR"))))</f>
        <v/>
      </c>
      <c r="AA901" s="47"/>
      <c r="AB901" s="47"/>
    </row>
    <row r="902" spans="6:28" x14ac:dyDescent="0.25">
      <c r="F902" s="33" t="str">
        <f>IFERROR(VLOOKUP(D902,'Tabelas auxiliares'!$A$3:$B$62,2,FALSE),"")</f>
        <v/>
      </c>
      <c r="G902" s="33" t="str">
        <f>IFERROR(VLOOKUP($B902,'Tabelas auxiliares'!$A$66:$C$103,2,FALSE),"")</f>
        <v/>
      </c>
      <c r="H902" s="33" t="str">
        <f>IFERROR(VLOOKUP($B902,'Tabelas auxiliares'!$A$66:$C$103,3,FALSE),"")</f>
        <v/>
      </c>
      <c r="Y902" s="33" t="str">
        <f t="shared" si="14"/>
        <v/>
      </c>
      <c r="Z902" s="33" t="str">
        <f>IF(T902="","",IF(AND(T902&lt;&gt;'Tabelas auxiliares'!$B$240,T902&lt;&gt;'Tabelas auxiliares'!$B$241),"FOLHA DE PESSOAL",IF(Y902='Tabelas auxiliares'!$A$241,"CUSTEIO",IF(Y902='Tabelas auxiliares'!$A$240,"INVESTIMENTO","ERRO - VERIFICAR"))))</f>
        <v/>
      </c>
      <c r="AA902" s="47"/>
      <c r="AB902" s="47"/>
    </row>
    <row r="903" spans="6:28" x14ac:dyDescent="0.25">
      <c r="F903" s="33" t="str">
        <f>IFERROR(VLOOKUP(D903,'Tabelas auxiliares'!$A$3:$B$62,2,FALSE),"")</f>
        <v/>
      </c>
      <c r="G903" s="33" t="str">
        <f>IFERROR(VLOOKUP($B903,'Tabelas auxiliares'!$A$66:$C$103,2,FALSE),"")</f>
        <v/>
      </c>
      <c r="H903" s="33" t="str">
        <f>IFERROR(VLOOKUP($B903,'Tabelas auxiliares'!$A$66:$C$103,3,FALSE),"")</f>
        <v/>
      </c>
      <c r="Y903" s="33" t="str">
        <f t="shared" si="14"/>
        <v/>
      </c>
      <c r="Z903" s="33" t="str">
        <f>IF(T903="","",IF(AND(T903&lt;&gt;'Tabelas auxiliares'!$B$240,T903&lt;&gt;'Tabelas auxiliares'!$B$241),"FOLHA DE PESSOAL",IF(Y903='Tabelas auxiliares'!$A$241,"CUSTEIO",IF(Y903='Tabelas auxiliares'!$A$240,"INVESTIMENTO","ERRO - VERIFICAR"))))</f>
        <v/>
      </c>
      <c r="AA903" s="47"/>
      <c r="AB903" s="47"/>
    </row>
    <row r="904" spans="6:28" x14ac:dyDescent="0.25">
      <c r="F904" s="33" t="str">
        <f>IFERROR(VLOOKUP(D904,'Tabelas auxiliares'!$A$3:$B$62,2,FALSE),"")</f>
        <v/>
      </c>
      <c r="G904" s="33" t="str">
        <f>IFERROR(VLOOKUP($B904,'Tabelas auxiliares'!$A$66:$C$103,2,FALSE),"")</f>
        <v/>
      </c>
      <c r="H904" s="33" t="str">
        <f>IFERROR(VLOOKUP($B904,'Tabelas auxiliares'!$A$66:$C$103,3,FALSE),"")</f>
        <v/>
      </c>
      <c r="Y904" s="33" t="str">
        <f t="shared" si="14"/>
        <v/>
      </c>
      <c r="Z904" s="33" t="str">
        <f>IF(T904="","",IF(AND(T904&lt;&gt;'Tabelas auxiliares'!$B$240,T904&lt;&gt;'Tabelas auxiliares'!$B$241),"FOLHA DE PESSOAL",IF(Y904='Tabelas auxiliares'!$A$241,"CUSTEIO",IF(Y904='Tabelas auxiliares'!$A$240,"INVESTIMENTO","ERRO - VERIFICAR"))))</f>
        <v/>
      </c>
      <c r="AA904" s="47"/>
      <c r="AB904" s="47"/>
    </row>
    <row r="905" spans="6:28" x14ac:dyDescent="0.25">
      <c r="F905" s="33" t="str">
        <f>IFERROR(VLOOKUP(D905,'Tabelas auxiliares'!$A$3:$B$62,2,FALSE),"")</f>
        <v/>
      </c>
      <c r="G905" s="33" t="str">
        <f>IFERROR(VLOOKUP($B905,'Tabelas auxiliares'!$A$66:$C$103,2,FALSE),"")</f>
        <v/>
      </c>
      <c r="H905" s="33" t="str">
        <f>IFERROR(VLOOKUP($B905,'Tabelas auxiliares'!$A$66:$C$103,3,FALSE),"")</f>
        <v/>
      </c>
      <c r="Y905" s="33" t="str">
        <f t="shared" si="14"/>
        <v/>
      </c>
      <c r="Z905" s="33" t="str">
        <f>IF(T905="","",IF(AND(T905&lt;&gt;'Tabelas auxiliares'!$B$240,T905&lt;&gt;'Tabelas auxiliares'!$B$241),"FOLHA DE PESSOAL",IF(Y905='Tabelas auxiliares'!$A$241,"CUSTEIO",IF(Y905='Tabelas auxiliares'!$A$240,"INVESTIMENTO","ERRO - VERIFICAR"))))</f>
        <v/>
      </c>
      <c r="AA905" s="47"/>
      <c r="AB905" s="47"/>
    </row>
    <row r="906" spans="6:28" x14ac:dyDescent="0.25">
      <c r="F906" s="33" t="str">
        <f>IFERROR(VLOOKUP(D906,'Tabelas auxiliares'!$A$3:$B$62,2,FALSE),"")</f>
        <v/>
      </c>
      <c r="G906" s="33" t="str">
        <f>IFERROR(VLOOKUP($B906,'Tabelas auxiliares'!$A$66:$C$103,2,FALSE),"")</f>
        <v/>
      </c>
      <c r="H906" s="33" t="str">
        <f>IFERROR(VLOOKUP($B906,'Tabelas auxiliares'!$A$66:$C$103,3,FALSE),"")</f>
        <v/>
      </c>
      <c r="Y906" s="33" t="str">
        <f t="shared" si="14"/>
        <v/>
      </c>
      <c r="Z906" s="33" t="str">
        <f>IF(T906="","",IF(AND(T906&lt;&gt;'Tabelas auxiliares'!$B$240,T906&lt;&gt;'Tabelas auxiliares'!$B$241),"FOLHA DE PESSOAL",IF(Y906='Tabelas auxiliares'!$A$241,"CUSTEIO",IF(Y906='Tabelas auxiliares'!$A$240,"INVESTIMENTO","ERRO - VERIFICAR"))))</f>
        <v/>
      </c>
      <c r="AA906" s="47"/>
      <c r="AB906" s="47"/>
    </row>
    <row r="907" spans="6:28" x14ac:dyDescent="0.25">
      <c r="F907" s="33" t="str">
        <f>IFERROR(VLOOKUP(D907,'Tabelas auxiliares'!$A$3:$B$62,2,FALSE),"")</f>
        <v/>
      </c>
      <c r="G907" s="33" t="str">
        <f>IFERROR(VLOOKUP($B907,'Tabelas auxiliares'!$A$66:$C$103,2,FALSE),"")</f>
        <v/>
      </c>
      <c r="H907" s="33" t="str">
        <f>IFERROR(VLOOKUP($B907,'Tabelas auxiliares'!$A$66:$C$103,3,FALSE),"")</f>
        <v/>
      </c>
      <c r="Y907" s="33" t="str">
        <f t="shared" si="14"/>
        <v/>
      </c>
      <c r="Z907" s="33" t="str">
        <f>IF(T907="","",IF(AND(T907&lt;&gt;'Tabelas auxiliares'!$B$240,T907&lt;&gt;'Tabelas auxiliares'!$B$241),"FOLHA DE PESSOAL",IF(Y907='Tabelas auxiliares'!$A$241,"CUSTEIO",IF(Y907='Tabelas auxiliares'!$A$240,"INVESTIMENTO","ERRO - VERIFICAR"))))</f>
        <v/>
      </c>
      <c r="AA907" s="47"/>
      <c r="AB907" s="47"/>
    </row>
    <row r="908" spans="6:28" x14ac:dyDescent="0.25">
      <c r="F908" s="33" t="str">
        <f>IFERROR(VLOOKUP(D908,'Tabelas auxiliares'!$A$3:$B$62,2,FALSE),"")</f>
        <v/>
      </c>
      <c r="G908" s="33" t="str">
        <f>IFERROR(VLOOKUP($B908,'Tabelas auxiliares'!$A$66:$C$103,2,FALSE),"")</f>
        <v/>
      </c>
      <c r="H908" s="33" t="str">
        <f>IFERROR(VLOOKUP($B908,'Tabelas auxiliares'!$A$66:$C$103,3,FALSE),"")</f>
        <v/>
      </c>
      <c r="Y908" s="33" t="str">
        <f t="shared" si="14"/>
        <v/>
      </c>
      <c r="Z908" s="33" t="str">
        <f>IF(T908="","",IF(AND(T908&lt;&gt;'Tabelas auxiliares'!$B$240,T908&lt;&gt;'Tabelas auxiliares'!$B$241),"FOLHA DE PESSOAL",IF(Y908='Tabelas auxiliares'!$A$241,"CUSTEIO",IF(Y908='Tabelas auxiliares'!$A$240,"INVESTIMENTO","ERRO - VERIFICAR"))))</f>
        <v/>
      </c>
      <c r="AA908" s="47"/>
      <c r="AB908" s="47"/>
    </row>
    <row r="909" spans="6:28" x14ac:dyDescent="0.25">
      <c r="F909" s="33" t="str">
        <f>IFERROR(VLOOKUP(D909,'Tabelas auxiliares'!$A$3:$B$62,2,FALSE),"")</f>
        <v/>
      </c>
      <c r="G909" s="33" t="str">
        <f>IFERROR(VLOOKUP($B909,'Tabelas auxiliares'!$A$66:$C$103,2,FALSE),"")</f>
        <v/>
      </c>
      <c r="H909" s="33" t="str">
        <f>IFERROR(VLOOKUP($B909,'Tabelas auxiliares'!$A$66:$C$103,3,FALSE),"")</f>
        <v/>
      </c>
      <c r="Y909" s="33" t="str">
        <f t="shared" si="14"/>
        <v/>
      </c>
      <c r="Z909" s="33" t="str">
        <f>IF(T909="","",IF(AND(T909&lt;&gt;'Tabelas auxiliares'!$B$240,T909&lt;&gt;'Tabelas auxiliares'!$B$241),"FOLHA DE PESSOAL",IF(Y909='Tabelas auxiliares'!$A$241,"CUSTEIO",IF(Y909='Tabelas auxiliares'!$A$240,"INVESTIMENTO","ERRO - VERIFICAR"))))</f>
        <v/>
      </c>
      <c r="AA909" s="47"/>
      <c r="AB909" s="47"/>
    </row>
    <row r="910" spans="6:28" x14ac:dyDescent="0.25">
      <c r="F910" s="33" t="str">
        <f>IFERROR(VLOOKUP(D910,'Tabelas auxiliares'!$A$3:$B$62,2,FALSE),"")</f>
        <v/>
      </c>
      <c r="G910" s="33" t="str">
        <f>IFERROR(VLOOKUP($B910,'Tabelas auxiliares'!$A$66:$C$103,2,FALSE),"")</f>
        <v/>
      </c>
      <c r="H910" s="33" t="str">
        <f>IFERROR(VLOOKUP($B910,'Tabelas auxiliares'!$A$66:$C$103,3,FALSE),"")</f>
        <v/>
      </c>
      <c r="Y910" s="33" t="str">
        <f t="shared" si="14"/>
        <v/>
      </c>
      <c r="Z910" s="33" t="str">
        <f>IF(T910="","",IF(AND(T910&lt;&gt;'Tabelas auxiliares'!$B$240,T910&lt;&gt;'Tabelas auxiliares'!$B$241),"FOLHA DE PESSOAL",IF(Y910='Tabelas auxiliares'!$A$241,"CUSTEIO",IF(Y910='Tabelas auxiliares'!$A$240,"INVESTIMENTO","ERRO - VERIFICAR"))))</f>
        <v/>
      </c>
      <c r="AA910" s="47"/>
      <c r="AB910" s="47"/>
    </row>
    <row r="911" spans="6:28" x14ac:dyDescent="0.25">
      <c r="F911" s="33" t="str">
        <f>IFERROR(VLOOKUP(D911,'Tabelas auxiliares'!$A$3:$B$62,2,FALSE),"")</f>
        <v/>
      </c>
      <c r="G911" s="33" t="str">
        <f>IFERROR(VLOOKUP($B911,'Tabelas auxiliares'!$A$66:$C$103,2,FALSE),"")</f>
        <v/>
      </c>
      <c r="H911" s="33" t="str">
        <f>IFERROR(VLOOKUP($B911,'Tabelas auxiliares'!$A$66:$C$103,3,FALSE),"")</f>
        <v/>
      </c>
      <c r="Y911" s="33" t="str">
        <f t="shared" si="14"/>
        <v/>
      </c>
      <c r="Z911" s="33" t="str">
        <f>IF(T911="","",IF(AND(T911&lt;&gt;'Tabelas auxiliares'!$B$240,T911&lt;&gt;'Tabelas auxiliares'!$B$241),"FOLHA DE PESSOAL",IF(Y911='Tabelas auxiliares'!$A$241,"CUSTEIO",IF(Y911='Tabelas auxiliares'!$A$240,"INVESTIMENTO","ERRO - VERIFICAR"))))</f>
        <v/>
      </c>
      <c r="AA911" s="47"/>
      <c r="AB911" s="47"/>
    </row>
    <row r="912" spans="6:28" x14ac:dyDescent="0.25">
      <c r="F912" s="33" t="str">
        <f>IFERROR(VLOOKUP(D912,'Tabelas auxiliares'!$A$3:$B$62,2,FALSE),"")</f>
        <v/>
      </c>
      <c r="G912" s="33" t="str">
        <f>IFERROR(VLOOKUP($B912,'Tabelas auxiliares'!$A$66:$C$103,2,FALSE),"")</f>
        <v/>
      </c>
      <c r="H912" s="33" t="str">
        <f>IFERROR(VLOOKUP($B912,'Tabelas auxiliares'!$A$66:$C$103,3,FALSE),"")</f>
        <v/>
      </c>
      <c r="Y912" s="33" t="str">
        <f t="shared" si="14"/>
        <v/>
      </c>
      <c r="Z912" s="33" t="str">
        <f>IF(T912="","",IF(AND(T912&lt;&gt;'Tabelas auxiliares'!$B$240,T912&lt;&gt;'Tabelas auxiliares'!$B$241),"FOLHA DE PESSOAL",IF(Y912='Tabelas auxiliares'!$A$241,"CUSTEIO",IF(Y912='Tabelas auxiliares'!$A$240,"INVESTIMENTO","ERRO - VERIFICAR"))))</f>
        <v/>
      </c>
      <c r="AA912" s="47"/>
      <c r="AB912" s="47"/>
    </row>
    <row r="913" spans="6:28" x14ac:dyDescent="0.25">
      <c r="F913" s="33" t="str">
        <f>IFERROR(VLOOKUP(D913,'Tabelas auxiliares'!$A$3:$B$62,2,FALSE),"")</f>
        <v/>
      </c>
      <c r="G913" s="33" t="str">
        <f>IFERROR(VLOOKUP($B913,'Tabelas auxiliares'!$A$66:$C$103,2,FALSE),"")</f>
        <v/>
      </c>
      <c r="H913" s="33" t="str">
        <f>IFERROR(VLOOKUP($B913,'Tabelas auxiliares'!$A$66:$C$103,3,FALSE),"")</f>
        <v/>
      </c>
      <c r="Y913" s="33" t="str">
        <f t="shared" si="14"/>
        <v/>
      </c>
      <c r="Z913" s="33" t="str">
        <f>IF(T913="","",IF(AND(T913&lt;&gt;'Tabelas auxiliares'!$B$240,T913&lt;&gt;'Tabelas auxiliares'!$B$241),"FOLHA DE PESSOAL",IF(Y913='Tabelas auxiliares'!$A$241,"CUSTEIO",IF(Y913='Tabelas auxiliares'!$A$240,"INVESTIMENTO","ERRO - VERIFICAR"))))</f>
        <v/>
      </c>
      <c r="AA913" s="47"/>
      <c r="AB913" s="47"/>
    </row>
    <row r="914" spans="6:28" x14ac:dyDescent="0.25">
      <c r="F914" s="33" t="str">
        <f>IFERROR(VLOOKUP(D914,'Tabelas auxiliares'!$A$3:$B$62,2,FALSE),"")</f>
        <v/>
      </c>
      <c r="G914" s="33" t="str">
        <f>IFERROR(VLOOKUP($B914,'Tabelas auxiliares'!$A$66:$C$103,2,FALSE),"")</f>
        <v/>
      </c>
      <c r="H914" s="33" t="str">
        <f>IFERROR(VLOOKUP($B914,'Tabelas auxiliares'!$A$66:$C$103,3,FALSE),"")</f>
        <v/>
      </c>
      <c r="Y914" s="33" t="str">
        <f t="shared" si="14"/>
        <v/>
      </c>
      <c r="Z914" s="33" t="str">
        <f>IF(T914="","",IF(AND(T914&lt;&gt;'Tabelas auxiliares'!$B$240,T914&lt;&gt;'Tabelas auxiliares'!$B$241),"FOLHA DE PESSOAL",IF(Y914='Tabelas auxiliares'!$A$241,"CUSTEIO",IF(Y914='Tabelas auxiliares'!$A$240,"INVESTIMENTO","ERRO - VERIFICAR"))))</f>
        <v/>
      </c>
      <c r="AA914" s="47"/>
      <c r="AB914" s="47"/>
    </row>
    <row r="915" spans="6:28" x14ac:dyDescent="0.25">
      <c r="F915" s="33" t="str">
        <f>IFERROR(VLOOKUP(D915,'Tabelas auxiliares'!$A$3:$B$62,2,FALSE),"")</f>
        <v/>
      </c>
      <c r="G915" s="33" t="str">
        <f>IFERROR(VLOOKUP($B915,'Tabelas auxiliares'!$A$66:$C$103,2,FALSE),"")</f>
        <v/>
      </c>
      <c r="H915" s="33" t="str">
        <f>IFERROR(VLOOKUP($B915,'Tabelas auxiliares'!$A$66:$C$103,3,FALSE),"")</f>
        <v/>
      </c>
      <c r="Y915" s="33" t="str">
        <f t="shared" si="14"/>
        <v/>
      </c>
      <c r="Z915" s="33" t="str">
        <f>IF(T915="","",IF(AND(T915&lt;&gt;'Tabelas auxiliares'!$B$240,T915&lt;&gt;'Tabelas auxiliares'!$B$241),"FOLHA DE PESSOAL",IF(Y915='Tabelas auxiliares'!$A$241,"CUSTEIO",IF(Y915='Tabelas auxiliares'!$A$240,"INVESTIMENTO","ERRO - VERIFICAR"))))</f>
        <v/>
      </c>
      <c r="AA915" s="47"/>
      <c r="AB915" s="47"/>
    </row>
    <row r="916" spans="6:28" x14ac:dyDescent="0.25">
      <c r="F916" s="33" t="str">
        <f>IFERROR(VLOOKUP(D916,'Tabelas auxiliares'!$A$3:$B$62,2,FALSE),"")</f>
        <v/>
      </c>
      <c r="G916" s="33" t="str">
        <f>IFERROR(VLOOKUP($B916,'Tabelas auxiliares'!$A$66:$C$103,2,FALSE),"")</f>
        <v/>
      </c>
      <c r="H916" s="33" t="str">
        <f>IFERROR(VLOOKUP($B916,'Tabelas auxiliares'!$A$66:$C$103,3,FALSE),"")</f>
        <v/>
      </c>
      <c r="Y916" s="33" t="str">
        <f t="shared" si="14"/>
        <v/>
      </c>
      <c r="Z916" s="33" t="str">
        <f>IF(T916="","",IF(AND(T916&lt;&gt;'Tabelas auxiliares'!$B$240,T916&lt;&gt;'Tabelas auxiliares'!$B$241),"FOLHA DE PESSOAL",IF(Y916='Tabelas auxiliares'!$A$241,"CUSTEIO",IF(Y916='Tabelas auxiliares'!$A$240,"INVESTIMENTO","ERRO - VERIFICAR"))))</f>
        <v/>
      </c>
      <c r="AA916" s="47"/>
      <c r="AB916" s="47"/>
    </row>
    <row r="917" spans="6:28" x14ac:dyDescent="0.25">
      <c r="F917" s="33" t="str">
        <f>IFERROR(VLOOKUP(D917,'Tabelas auxiliares'!$A$3:$B$62,2,FALSE),"")</f>
        <v/>
      </c>
      <c r="G917" s="33" t="str">
        <f>IFERROR(VLOOKUP($B917,'Tabelas auxiliares'!$A$66:$C$103,2,FALSE),"")</f>
        <v/>
      </c>
      <c r="H917" s="33" t="str">
        <f>IFERROR(VLOOKUP($B917,'Tabelas auxiliares'!$A$66:$C$103,3,FALSE),"")</f>
        <v/>
      </c>
      <c r="Y917" s="33" t="str">
        <f t="shared" si="14"/>
        <v/>
      </c>
      <c r="Z917" s="33" t="str">
        <f>IF(T917="","",IF(AND(T917&lt;&gt;'Tabelas auxiliares'!$B$240,T917&lt;&gt;'Tabelas auxiliares'!$B$241),"FOLHA DE PESSOAL",IF(Y917='Tabelas auxiliares'!$A$241,"CUSTEIO",IF(Y917='Tabelas auxiliares'!$A$240,"INVESTIMENTO","ERRO - VERIFICAR"))))</f>
        <v/>
      </c>
      <c r="AA917" s="47"/>
      <c r="AB917" s="47"/>
    </row>
    <row r="918" spans="6:28" x14ac:dyDescent="0.25">
      <c r="F918" s="33" t="str">
        <f>IFERROR(VLOOKUP(D918,'Tabelas auxiliares'!$A$3:$B$62,2,FALSE),"")</f>
        <v/>
      </c>
      <c r="G918" s="33" t="str">
        <f>IFERROR(VLOOKUP($B918,'Tabelas auxiliares'!$A$66:$C$103,2,FALSE),"")</f>
        <v/>
      </c>
      <c r="H918" s="33" t="str">
        <f>IFERROR(VLOOKUP($B918,'Tabelas auxiliares'!$A$66:$C$103,3,FALSE),"")</f>
        <v/>
      </c>
      <c r="Y918" s="33" t="str">
        <f t="shared" si="14"/>
        <v/>
      </c>
      <c r="Z918" s="33" t="str">
        <f>IF(T918="","",IF(AND(T918&lt;&gt;'Tabelas auxiliares'!$B$240,T918&lt;&gt;'Tabelas auxiliares'!$B$241),"FOLHA DE PESSOAL",IF(Y918='Tabelas auxiliares'!$A$241,"CUSTEIO",IF(Y918='Tabelas auxiliares'!$A$240,"INVESTIMENTO","ERRO - VERIFICAR"))))</f>
        <v/>
      </c>
      <c r="AA918" s="47"/>
      <c r="AB918" s="47"/>
    </row>
    <row r="919" spans="6:28" x14ac:dyDescent="0.25">
      <c r="F919" s="33" t="str">
        <f>IFERROR(VLOOKUP(D919,'Tabelas auxiliares'!$A$3:$B$62,2,FALSE),"")</f>
        <v/>
      </c>
      <c r="G919" s="33" t="str">
        <f>IFERROR(VLOOKUP($B919,'Tabelas auxiliares'!$A$66:$C$103,2,FALSE),"")</f>
        <v/>
      </c>
      <c r="H919" s="33" t="str">
        <f>IFERROR(VLOOKUP($B919,'Tabelas auxiliares'!$A$66:$C$103,3,FALSE),"")</f>
        <v/>
      </c>
      <c r="Y919" s="33" t="str">
        <f t="shared" si="14"/>
        <v/>
      </c>
      <c r="Z919" s="33" t="str">
        <f>IF(T919="","",IF(AND(T919&lt;&gt;'Tabelas auxiliares'!$B$240,T919&lt;&gt;'Tabelas auxiliares'!$B$241),"FOLHA DE PESSOAL",IF(Y919='Tabelas auxiliares'!$A$241,"CUSTEIO",IF(Y919='Tabelas auxiliares'!$A$240,"INVESTIMENTO","ERRO - VERIFICAR"))))</f>
        <v/>
      </c>
      <c r="AA919" s="47"/>
      <c r="AB919" s="47"/>
    </row>
    <row r="920" spans="6:28" x14ac:dyDescent="0.25">
      <c r="F920" s="33" t="str">
        <f>IFERROR(VLOOKUP(D920,'Tabelas auxiliares'!$A$3:$B$62,2,FALSE),"")</f>
        <v/>
      </c>
      <c r="G920" s="33" t="str">
        <f>IFERROR(VLOOKUP($B920,'Tabelas auxiliares'!$A$66:$C$103,2,FALSE),"")</f>
        <v/>
      </c>
      <c r="H920" s="33" t="str">
        <f>IFERROR(VLOOKUP($B920,'Tabelas auxiliares'!$A$66:$C$103,3,FALSE),"")</f>
        <v/>
      </c>
      <c r="Y920" s="33" t="str">
        <f t="shared" si="14"/>
        <v/>
      </c>
      <c r="Z920" s="33" t="str">
        <f>IF(T920="","",IF(AND(T920&lt;&gt;'Tabelas auxiliares'!$B$240,T920&lt;&gt;'Tabelas auxiliares'!$B$241),"FOLHA DE PESSOAL",IF(Y920='Tabelas auxiliares'!$A$241,"CUSTEIO",IF(Y920='Tabelas auxiliares'!$A$240,"INVESTIMENTO","ERRO - VERIFICAR"))))</f>
        <v/>
      </c>
      <c r="AA920" s="47"/>
      <c r="AB920" s="47"/>
    </row>
    <row r="921" spans="6:28" x14ac:dyDescent="0.25">
      <c r="F921" s="33" t="str">
        <f>IFERROR(VLOOKUP(D921,'Tabelas auxiliares'!$A$3:$B$62,2,FALSE),"")</f>
        <v/>
      </c>
      <c r="G921" s="33" t="str">
        <f>IFERROR(VLOOKUP($B921,'Tabelas auxiliares'!$A$66:$C$103,2,FALSE),"")</f>
        <v/>
      </c>
      <c r="H921" s="33" t="str">
        <f>IFERROR(VLOOKUP($B921,'Tabelas auxiliares'!$A$66:$C$103,3,FALSE),"")</f>
        <v/>
      </c>
      <c r="Y921" s="33" t="str">
        <f t="shared" si="14"/>
        <v/>
      </c>
      <c r="Z921" s="33" t="str">
        <f>IF(T921="","",IF(AND(T921&lt;&gt;'Tabelas auxiliares'!$B$240,T921&lt;&gt;'Tabelas auxiliares'!$B$241),"FOLHA DE PESSOAL",IF(Y921='Tabelas auxiliares'!$A$241,"CUSTEIO",IF(Y921='Tabelas auxiliares'!$A$240,"INVESTIMENTO","ERRO - VERIFICAR"))))</f>
        <v/>
      </c>
      <c r="AA921" s="47"/>
      <c r="AB921" s="47"/>
    </row>
    <row r="922" spans="6:28" x14ac:dyDescent="0.25">
      <c r="F922" s="33" t="str">
        <f>IFERROR(VLOOKUP(D922,'Tabelas auxiliares'!$A$3:$B$62,2,FALSE),"")</f>
        <v/>
      </c>
      <c r="G922" s="33" t="str">
        <f>IFERROR(VLOOKUP($B922,'Tabelas auxiliares'!$A$66:$C$103,2,FALSE),"")</f>
        <v/>
      </c>
      <c r="H922" s="33" t="str">
        <f>IFERROR(VLOOKUP($B922,'Tabelas auxiliares'!$A$66:$C$103,3,FALSE),"")</f>
        <v/>
      </c>
      <c r="Y922" s="33" t="str">
        <f t="shared" si="14"/>
        <v/>
      </c>
      <c r="Z922" s="33" t="str">
        <f>IF(T922="","",IF(AND(T922&lt;&gt;'Tabelas auxiliares'!$B$240,T922&lt;&gt;'Tabelas auxiliares'!$B$241),"FOLHA DE PESSOAL",IF(Y922='Tabelas auxiliares'!$A$241,"CUSTEIO",IF(Y922='Tabelas auxiliares'!$A$240,"INVESTIMENTO","ERRO - VERIFICAR"))))</f>
        <v/>
      </c>
      <c r="AA922" s="47"/>
      <c r="AB922" s="47"/>
    </row>
    <row r="923" spans="6:28" x14ac:dyDescent="0.25">
      <c r="F923" s="33" t="str">
        <f>IFERROR(VLOOKUP(D923,'Tabelas auxiliares'!$A$3:$B$62,2,FALSE),"")</f>
        <v/>
      </c>
      <c r="G923" s="33" t="str">
        <f>IFERROR(VLOOKUP($B923,'Tabelas auxiliares'!$A$66:$C$103,2,FALSE),"")</f>
        <v/>
      </c>
      <c r="H923" s="33" t="str">
        <f>IFERROR(VLOOKUP($B923,'Tabelas auxiliares'!$A$66:$C$103,3,FALSE),"")</f>
        <v/>
      </c>
      <c r="Y923" s="33" t="str">
        <f t="shared" si="14"/>
        <v/>
      </c>
      <c r="Z923" s="33" t="str">
        <f>IF(T923="","",IF(AND(T923&lt;&gt;'Tabelas auxiliares'!$B$240,T923&lt;&gt;'Tabelas auxiliares'!$B$241),"FOLHA DE PESSOAL",IF(Y923='Tabelas auxiliares'!$A$241,"CUSTEIO",IF(Y923='Tabelas auxiliares'!$A$240,"INVESTIMENTO","ERRO - VERIFICAR"))))</f>
        <v/>
      </c>
      <c r="AA923" s="47"/>
      <c r="AB923" s="47"/>
    </row>
    <row r="924" spans="6:28" x14ac:dyDescent="0.25">
      <c r="F924" s="33" t="str">
        <f>IFERROR(VLOOKUP(D924,'Tabelas auxiliares'!$A$3:$B$62,2,FALSE),"")</f>
        <v/>
      </c>
      <c r="G924" s="33" t="str">
        <f>IFERROR(VLOOKUP($B924,'Tabelas auxiliares'!$A$66:$C$103,2,FALSE),"")</f>
        <v/>
      </c>
      <c r="H924" s="33" t="str">
        <f>IFERROR(VLOOKUP($B924,'Tabelas auxiliares'!$A$66:$C$103,3,FALSE),"")</f>
        <v/>
      </c>
      <c r="Y924" s="33" t="str">
        <f t="shared" si="14"/>
        <v/>
      </c>
      <c r="Z924" s="33" t="str">
        <f>IF(T924="","",IF(AND(T924&lt;&gt;'Tabelas auxiliares'!$B$240,T924&lt;&gt;'Tabelas auxiliares'!$B$241),"FOLHA DE PESSOAL",IF(Y924='Tabelas auxiliares'!$A$241,"CUSTEIO",IF(Y924='Tabelas auxiliares'!$A$240,"INVESTIMENTO","ERRO - VERIFICAR"))))</f>
        <v/>
      </c>
      <c r="AA924" s="47"/>
      <c r="AB924" s="47"/>
    </row>
    <row r="925" spans="6:28" x14ac:dyDescent="0.25">
      <c r="F925" s="33" t="str">
        <f>IFERROR(VLOOKUP(D925,'Tabelas auxiliares'!$A$3:$B$62,2,FALSE),"")</f>
        <v/>
      </c>
      <c r="G925" s="33" t="str">
        <f>IFERROR(VLOOKUP($B925,'Tabelas auxiliares'!$A$66:$C$103,2,FALSE),"")</f>
        <v/>
      </c>
      <c r="H925" s="33" t="str">
        <f>IFERROR(VLOOKUP($B925,'Tabelas auxiliares'!$A$66:$C$103,3,FALSE),"")</f>
        <v/>
      </c>
      <c r="Y925" s="33" t="str">
        <f t="shared" si="14"/>
        <v/>
      </c>
      <c r="Z925" s="33" t="str">
        <f>IF(T925="","",IF(AND(T925&lt;&gt;'Tabelas auxiliares'!$B$240,T925&lt;&gt;'Tabelas auxiliares'!$B$241),"FOLHA DE PESSOAL",IF(Y925='Tabelas auxiliares'!$A$241,"CUSTEIO",IF(Y925='Tabelas auxiliares'!$A$240,"INVESTIMENTO","ERRO - VERIFICAR"))))</f>
        <v/>
      </c>
      <c r="AA925" s="47"/>
      <c r="AB925" s="47"/>
    </row>
    <row r="926" spans="6:28" x14ac:dyDescent="0.25">
      <c r="F926" s="33" t="str">
        <f>IFERROR(VLOOKUP(D926,'Tabelas auxiliares'!$A$3:$B$62,2,FALSE),"")</f>
        <v/>
      </c>
      <c r="G926" s="33" t="str">
        <f>IFERROR(VLOOKUP($B926,'Tabelas auxiliares'!$A$66:$C$103,2,FALSE),"")</f>
        <v/>
      </c>
      <c r="H926" s="33" t="str">
        <f>IFERROR(VLOOKUP($B926,'Tabelas auxiliares'!$A$66:$C$103,3,FALSE),"")</f>
        <v/>
      </c>
      <c r="Y926" s="33" t="str">
        <f t="shared" si="14"/>
        <v/>
      </c>
      <c r="Z926" s="33" t="str">
        <f>IF(T926="","",IF(AND(T926&lt;&gt;'Tabelas auxiliares'!$B$240,T926&lt;&gt;'Tabelas auxiliares'!$B$241),"FOLHA DE PESSOAL",IF(Y926='Tabelas auxiliares'!$A$241,"CUSTEIO",IF(Y926='Tabelas auxiliares'!$A$240,"INVESTIMENTO","ERRO - VERIFICAR"))))</f>
        <v/>
      </c>
      <c r="AA926" s="47"/>
      <c r="AB926" s="47"/>
    </row>
    <row r="927" spans="6:28" x14ac:dyDescent="0.25">
      <c r="F927" s="33" t="str">
        <f>IFERROR(VLOOKUP(D927,'Tabelas auxiliares'!$A$3:$B$62,2,FALSE),"")</f>
        <v/>
      </c>
      <c r="G927" s="33" t="str">
        <f>IFERROR(VLOOKUP($B927,'Tabelas auxiliares'!$A$66:$C$103,2,FALSE),"")</f>
        <v/>
      </c>
      <c r="H927" s="33" t="str">
        <f>IFERROR(VLOOKUP($B927,'Tabelas auxiliares'!$A$66:$C$103,3,FALSE),"")</f>
        <v/>
      </c>
      <c r="Y927" s="33" t="str">
        <f t="shared" si="14"/>
        <v/>
      </c>
      <c r="Z927" s="33" t="str">
        <f>IF(T927="","",IF(AND(T927&lt;&gt;'Tabelas auxiliares'!$B$240,T927&lt;&gt;'Tabelas auxiliares'!$B$241),"FOLHA DE PESSOAL",IF(Y927='Tabelas auxiliares'!$A$241,"CUSTEIO",IF(Y927='Tabelas auxiliares'!$A$240,"INVESTIMENTO","ERRO - VERIFICAR"))))</f>
        <v/>
      </c>
      <c r="AA927" s="47"/>
      <c r="AB927" s="47"/>
    </row>
    <row r="928" spans="6:28" x14ac:dyDescent="0.25">
      <c r="F928" s="33" t="str">
        <f>IFERROR(VLOOKUP(D928,'Tabelas auxiliares'!$A$3:$B$62,2,FALSE),"")</f>
        <v/>
      </c>
      <c r="G928" s="33" t="str">
        <f>IFERROR(VLOOKUP($B928,'Tabelas auxiliares'!$A$66:$C$103,2,FALSE),"")</f>
        <v/>
      </c>
      <c r="H928" s="33" t="str">
        <f>IFERROR(VLOOKUP($B928,'Tabelas auxiliares'!$A$66:$C$103,3,FALSE),"")</f>
        <v/>
      </c>
      <c r="Y928" s="33" t="str">
        <f t="shared" si="14"/>
        <v/>
      </c>
      <c r="Z928" s="33" t="str">
        <f>IF(T928="","",IF(AND(T928&lt;&gt;'Tabelas auxiliares'!$B$240,T928&lt;&gt;'Tabelas auxiliares'!$B$241),"FOLHA DE PESSOAL",IF(Y928='Tabelas auxiliares'!$A$241,"CUSTEIO",IF(Y928='Tabelas auxiliares'!$A$240,"INVESTIMENTO","ERRO - VERIFICAR"))))</f>
        <v/>
      </c>
      <c r="AA928" s="47"/>
      <c r="AB928" s="47"/>
    </row>
    <row r="929" spans="6:28" x14ac:dyDescent="0.25">
      <c r="F929" s="33" t="str">
        <f>IFERROR(VLOOKUP(D929,'Tabelas auxiliares'!$A$3:$B$62,2,FALSE),"")</f>
        <v/>
      </c>
      <c r="G929" s="33" t="str">
        <f>IFERROR(VLOOKUP($B929,'Tabelas auxiliares'!$A$66:$C$103,2,FALSE),"")</f>
        <v/>
      </c>
      <c r="H929" s="33" t="str">
        <f>IFERROR(VLOOKUP($B929,'Tabelas auxiliares'!$A$66:$C$103,3,FALSE),"")</f>
        <v/>
      </c>
      <c r="Y929" s="33" t="str">
        <f t="shared" si="14"/>
        <v/>
      </c>
      <c r="Z929" s="33" t="str">
        <f>IF(T929="","",IF(AND(T929&lt;&gt;'Tabelas auxiliares'!$B$240,T929&lt;&gt;'Tabelas auxiliares'!$B$241),"FOLHA DE PESSOAL",IF(Y929='Tabelas auxiliares'!$A$241,"CUSTEIO",IF(Y929='Tabelas auxiliares'!$A$240,"INVESTIMENTO","ERRO - VERIFICAR"))))</f>
        <v/>
      </c>
      <c r="AA929" s="47"/>
      <c r="AB929" s="47"/>
    </row>
    <row r="930" spans="6:28" x14ac:dyDescent="0.25">
      <c r="F930" s="33" t="str">
        <f>IFERROR(VLOOKUP(D930,'Tabelas auxiliares'!$A$3:$B$62,2,FALSE),"")</f>
        <v/>
      </c>
      <c r="G930" s="33" t="str">
        <f>IFERROR(VLOOKUP($B930,'Tabelas auxiliares'!$A$66:$C$103,2,FALSE),"")</f>
        <v/>
      </c>
      <c r="H930" s="33" t="str">
        <f>IFERROR(VLOOKUP($B930,'Tabelas auxiliares'!$A$66:$C$103,3,FALSE),"")</f>
        <v/>
      </c>
      <c r="Y930" s="33" t="str">
        <f t="shared" si="14"/>
        <v/>
      </c>
      <c r="Z930" s="33" t="str">
        <f>IF(T930="","",IF(AND(T930&lt;&gt;'Tabelas auxiliares'!$B$240,T930&lt;&gt;'Tabelas auxiliares'!$B$241),"FOLHA DE PESSOAL",IF(Y930='Tabelas auxiliares'!$A$241,"CUSTEIO",IF(Y930='Tabelas auxiliares'!$A$240,"INVESTIMENTO","ERRO - VERIFICAR"))))</f>
        <v/>
      </c>
      <c r="AA930" s="47"/>
      <c r="AB930" s="47"/>
    </row>
    <row r="931" spans="6:28" x14ac:dyDescent="0.25">
      <c r="F931" s="33" t="str">
        <f>IFERROR(VLOOKUP(D931,'Tabelas auxiliares'!$A$3:$B$62,2,FALSE),"")</f>
        <v/>
      </c>
      <c r="G931" s="33" t="str">
        <f>IFERROR(VLOOKUP($B931,'Tabelas auxiliares'!$A$66:$C$103,2,FALSE),"")</f>
        <v/>
      </c>
      <c r="H931" s="33" t="str">
        <f>IFERROR(VLOOKUP($B931,'Tabelas auxiliares'!$A$66:$C$103,3,FALSE),"")</f>
        <v/>
      </c>
      <c r="Y931" s="33" t="str">
        <f t="shared" si="14"/>
        <v/>
      </c>
      <c r="Z931" s="33" t="str">
        <f>IF(T931="","",IF(AND(T931&lt;&gt;'Tabelas auxiliares'!$B$240,T931&lt;&gt;'Tabelas auxiliares'!$B$241),"FOLHA DE PESSOAL",IF(Y931='Tabelas auxiliares'!$A$241,"CUSTEIO",IF(Y931='Tabelas auxiliares'!$A$240,"INVESTIMENTO","ERRO - VERIFICAR"))))</f>
        <v/>
      </c>
      <c r="AA931" s="47"/>
      <c r="AB931" s="47"/>
    </row>
    <row r="932" spans="6:28" x14ac:dyDescent="0.25">
      <c r="F932" s="33" t="str">
        <f>IFERROR(VLOOKUP(D932,'Tabelas auxiliares'!$A$3:$B$62,2,FALSE),"")</f>
        <v/>
      </c>
      <c r="G932" s="33" t="str">
        <f>IFERROR(VLOOKUP($B932,'Tabelas auxiliares'!$A$66:$C$103,2,FALSE),"")</f>
        <v/>
      </c>
      <c r="H932" s="33" t="str">
        <f>IFERROR(VLOOKUP($B932,'Tabelas auxiliares'!$A$66:$C$103,3,FALSE),"")</f>
        <v/>
      </c>
      <c r="Y932" s="33" t="str">
        <f t="shared" si="14"/>
        <v/>
      </c>
      <c r="Z932" s="33" t="str">
        <f>IF(T932="","",IF(AND(T932&lt;&gt;'Tabelas auxiliares'!$B$240,T932&lt;&gt;'Tabelas auxiliares'!$B$241),"FOLHA DE PESSOAL",IF(Y932='Tabelas auxiliares'!$A$241,"CUSTEIO",IF(Y932='Tabelas auxiliares'!$A$240,"INVESTIMENTO","ERRO - VERIFICAR"))))</f>
        <v/>
      </c>
      <c r="AA932" s="47"/>
      <c r="AB932" s="47"/>
    </row>
    <row r="933" spans="6:28" x14ac:dyDescent="0.25">
      <c r="F933" s="33" t="str">
        <f>IFERROR(VLOOKUP(D933,'Tabelas auxiliares'!$A$3:$B$62,2,FALSE),"")</f>
        <v/>
      </c>
      <c r="G933" s="33" t="str">
        <f>IFERROR(VLOOKUP($B933,'Tabelas auxiliares'!$A$66:$C$103,2,FALSE),"")</f>
        <v/>
      </c>
      <c r="H933" s="33" t="str">
        <f>IFERROR(VLOOKUP($B933,'Tabelas auxiliares'!$A$66:$C$103,3,FALSE),"")</f>
        <v/>
      </c>
      <c r="Y933" s="33" t="str">
        <f t="shared" si="14"/>
        <v/>
      </c>
      <c r="Z933" s="33" t="str">
        <f>IF(T933="","",IF(AND(T933&lt;&gt;'Tabelas auxiliares'!$B$240,T933&lt;&gt;'Tabelas auxiliares'!$B$241),"FOLHA DE PESSOAL",IF(Y933='Tabelas auxiliares'!$A$241,"CUSTEIO",IF(Y933='Tabelas auxiliares'!$A$240,"INVESTIMENTO","ERRO - VERIFICAR"))))</f>
        <v/>
      </c>
      <c r="AA933" s="47"/>
      <c r="AB933" s="47"/>
    </row>
    <row r="934" spans="6:28" x14ac:dyDescent="0.25">
      <c r="F934" s="33" t="str">
        <f>IFERROR(VLOOKUP(D934,'Tabelas auxiliares'!$A$3:$B$62,2,FALSE),"")</f>
        <v/>
      </c>
      <c r="G934" s="33" t="str">
        <f>IFERROR(VLOOKUP($B934,'Tabelas auxiliares'!$A$66:$C$103,2,FALSE),"")</f>
        <v/>
      </c>
      <c r="H934" s="33" t="str">
        <f>IFERROR(VLOOKUP($B934,'Tabelas auxiliares'!$A$66:$C$103,3,FALSE),"")</f>
        <v/>
      </c>
      <c r="Y934" s="33" t="str">
        <f t="shared" si="14"/>
        <v/>
      </c>
      <c r="Z934" s="33" t="str">
        <f>IF(T934="","",IF(AND(T934&lt;&gt;'Tabelas auxiliares'!$B$240,T934&lt;&gt;'Tabelas auxiliares'!$B$241),"FOLHA DE PESSOAL",IF(Y934='Tabelas auxiliares'!$A$241,"CUSTEIO",IF(Y934='Tabelas auxiliares'!$A$240,"INVESTIMENTO","ERRO - VERIFICAR"))))</f>
        <v/>
      </c>
      <c r="AA934" s="47"/>
      <c r="AB934" s="47"/>
    </row>
    <row r="935" spans="6:28" x14ac:dyDescent="0.25">
      <c r="F935" s="33" t="str">
        <f>IFERROR(VLOOKUP(D935,'Tabelas auxiliares'!$A$3:$B$62,2,FALSE),"")</f>
        <v/>
      </c>
      <c r="G935" s="33" t="str">
        <f>IFERROR(VLOOKUP($B935,'Tabelas auxiliares'!$A$66:$C$103,2,FALSE),"")</f>
        <v/>
      </c>
      <c r="H935" s="33" t="str">
        <f>IFERROR(VLOOKUP($B935,'Tabelas auxiliares'!$A$66:$C$103,3,FALSE),"")</f>
        <v/>
      </c>
      <c r="Y935" s="33" t="str">
        <f t="shared" si="14"/>
        <v/>
      </c>
      <c r="Z935" s="33" t="str">
        <f>IF(T935="","",IF(AND(T935&lt;&gt;'Tabelas auxiliares'!$B$240,T935&lt;&gt;'Tabelas auxiliares'!$B$241),"FOLHA DE PESSOAL",IF(Y935='Tabelas auxiliares'!$A$241,"CUSTEIO",IF(Y935='Tabelas auxiliares'!$A$240,"INVESTIMENTO","ERRO - VERIFICAR"))))</f>
        <v/>
      </c>
      <c r="AA935" s="47"/>
      <c r="AB935" s="47"/>
    </row>
    <row r="936" spans="6:28" x14ac:dyDescent="0.25">
      <c r="F936" s="33" t="str">
        <f>IFERROR(VLOOKUP(D936,'Tabelas auxiliares'!$A$3:$B$62,2,FALSE),"")</f>
        <v/>
      </c>
      <c r="G936" s="33" t="str">
        <f>IFERROR(VLOOKUP($B936,'Tabelas auxiliares'!$A$66:$C$103,2,FALSE),"")</f>
        <v/>
      </c>
      <c r="H936" s="33" t="str">
        <f>IFERROR(VLOOKUP($B936,'Tabelas auxiliares'!$A$66:$C$103,3,FALSE),"")</f>
        <v/>
      </c>
      <c r="Y936" s="33" t="str">
        <f t="shared" si="14"/>
        <v/>
      </c>
      <c r="Z936" s="33" t="str">
        <f>IF(T936="","",IF(AND(T936&lt;&gt;'Tabelas auxiliares'!$B$240,T936&lt;&gt;'Tabelas auxiliares'!$B$241),"FOLHA DE PESSOAL",IF(Y936='Tabelas auxiliares'!$A$241,"CUSTEIO",IF(Y936='Tabelas auxiliares'!$A$240,"INVESTIMENTO","ERRO - VERIFICAR"))))</f>
        <v/>
      </c>
      <c r="AA936" s="47"/>
      <c r="AB936" s="47"/>
    </row>
    <row r="937" spans="6:28" x14ac:dyDescent="0.25">
      <c r="F937" s="33" t="str">
        <f>IFERROR(VLOOKUP(D937,'Tabelas auxiliares'!$A$3:$B$62,2,FALSE),"")</f>
        <v/>
      </c>
      <c r="G937" s="33" t="str">
        <f>IFERROR(VLOOKUP($B937,'Tabelas auxiliares'!$A$66:$C$103,2,FALSE),"")</f>
        <v/>
      </c>
      <c r="H937" s="33" t="str">
        <f>IFERROR(VLOOKUP($B937,'Tabelas auxiliares'!$A$66:$C$103,3,FALSE),"")</f>
        <v/>
      </c>
      <c r="Y937" s="33" t="str">
        <f t="shared" si="14"/>
        <v/>
      </c>
      <c r="Z937" s="33" t="str">
        <f>IF(T937="","",IF(AND(T937&lt;&gt;'Tabelas auxiliares'!$B$240,T937&lt;&gt;'Tabelas auxiliares'!$B$241),"FOLHA DE PESSOAL",IF(Y937='Tabelas auxiliares'!$A$241,"CUSTEIO",IF(Y937='Tabelas auxiliares'!$A$240,"INVESTIMENTO","ERRO - VERIFICAR"))))</f>
        <v/>
      </c>
      <c r="AA937" s="47"/>
      <c r="AB937" s="47"/>
    </row>
    <row r="938" spans="6:28" x14ac:dyDescent="0.25">
      <c r="F938" s="33" t="str">
        <f>IFERROR(VLOOKUP(D938,'Tabelas auxiliares'!$A$3:$B$62,2,FALSE),"")</f>
        <v/>
      </c>
      <c r="G938" s="33" t="str">
        <f>IFERROR(VLOOKUP($B938,'Tabelas auxiliares'!$A$66:$C$103,2,FALSE),"")</f>
        <v/>
      </c>
      <c r="H938" s="33" t="str">
        <f>IFERROR(VLOOKUP($B938,'Tabelas auxiliares'!$A$66:$C$103,3,FALSE),"")</f>
        <v/>
      </c>
      <c r="Y938" s="33" t="str">
        <f t="shared" si="14"/>
        <v/>
      </c>
      <c r="Z938" s="33" t="str">
        <f>IF(T938="","",IF(AND(T938&lt;&gt;'Tabelas auxiliares'!$B$240,T938&lt;&gt;'Tabelas auxiliares'!$B$241),"FOLHA DE PESSOAL",IF(Y938='Tabelas auxiliares'!$A$241,"CUSTEIO",IF(Y938='Tabelas auxiliares'!$A$240,"INVESTIMENTO","ERRO - VERIFICAR"))))</f>
        <v/>
      </c>
      <c r="AA938" s="47"/>
      <c r="AB938" s="47"/>
    </row>
    <row r="939" spans="6:28" x14ac:dyDescent="0.25">
      <c r="F939" s="33" t="str">
        <f>IFERROR(VLOOKUP(D939,'Tabelas auxiliares'!$A$3:$B$62,2,FALSE),"")</f>
        <v/>
      </c>
      <c r="G939" s="33" t="str">
        <f>IFERROR(VLOOKUP($B939,'Tabelas auxiliares'!$A$66:$C$103,2,FALSE),"")</f>
        <v/>
      </c>
      <c r="H939" s="33" t="str">
        <f>IFERROR(VLOOKUP($B939,'Tabelas auxiliares'!$A$66:$C$103,3,FALSE),"")</f>
        <v/>
      </c>
      <c r="Y939" s="33" t="str">
        <f t="shared" si="14"/>
        <v/>
      </c>
      <c r="Z939" s="33" t="str">
        <f>IF(T939="","",IF(AND(T939&lt;&gt;'Tabelas auxiliares'!$B$240,T939&lt;&gt;'Tabelas auxiliares'!$B$241),"FOLHA DE PESSOAL",IF(Y939='Tabelas auxiliares'!$A$241,"CUSTEIO",IF(Y939='Tabelas auxiliares'!$A$240,"INVESTIMENTO","ERRO - VERIFICAR"))))</f>
        <v/>
      </c>
      <c r="AA939" s="47"/>
      <c r="AB939" s="47"/>
    </row>
    <row r="940" spans="6:28" x14ac:dyDescent="0.25">
      <c r="F940" s="33" t="str">
        <f>IFERROR(VLOOKUP(D940,'Tabelas auxiliares'!$A$3:$B$62,2,FALSE),"")</f>
        <v/>
      </c>
      <c r="G940" s="33" t="str">
        <f>IFERROR(VLOOKUP($B940,'Tabelas auxiliares'!$A$66:$C$103,2,FALSE),"")</f>
        <v/>
      </c>
      <c r="H940" s="33" t="str">
        <f>IFERROR(VLOOKUP($B940,'Tabelas auxiliares'!$A$66:$C$103,3,FALSE),"")</f>
        <v/>
      </c>
      <c r="Y940" s="33" t="str">
        <f t="shared" si="14"/>
        <v/>
      </c>
      <c r="Z940" s="33" t="str">
        <f>IF(T940="","",IF(AND(T940&lt;&gt;'Tabelas auxiliares'!$B$240,T940&lt;&gt;'Tabelas auxiliares'!$B$241),"FOLHA DE PESSOAL",IF(Y940='Tabelas auxiliares'!$A$241,"CUSTEIO",IF(Y940='Tabelas auxiliares'!$A$240,"INVESTIMENTO","ERRO - VERIFICAR"))))</f>
        <v/>
      </c>
      <c r="AA940" s="47"/>
      <c r="AB940" s="47"/>
    </row>
    <row r="941" spans="6:28" x14ac:dyDescent="0.25">
      <c r="F941" s="33" t="str">
        <f>IFERROR(VLOOKUP(D941,'Tabelas auxiliares'!$A$3:$B$62,2,FALSE),"")</f>
        <v/>
      </c>
      <c r="G941" s="33" t="str">
        <f>IFERROR(VLOOKUP($B941,'Tabelas auxiliares'!$A$66:$C$103,2,FALSE),"")</f>
        <v/>
      </c>
      <c r="H941" s="33" t="str">
        <f>IFERROR(VLOOKUP($B941,'Tabelas auxiliares'!$A$66:$C$103,3,FALSE),"")</f>
        <v/>
      </c>
      <c r="Y941" s="33" t="str">
        <f t="shared" si="14"/>
        <v/>
      </c>
      <c r="Z941" s="33" t="str">
        <f>IF(T941="","",IF(AND(T941&lt;&gt;'Tabelas auxiliares'!$B$240,T941&lt;&gt;'Tabelas auxiliares'!$B$241),"FOLHA DE PESSOAL",IF(Y941='Tabelas auxiliares'!$A$241,"CUSTEIO",IF(Y941='Tabelas auxiliares'!$A$240,"INVESTIMENTO","ERRO - VERIFICAR"))))</f>
        <v/>
      </c>
      <c r="AA941" s="47"/>
      <c r="AB941" s="47"/>
    </row>
    <row r="942" spans="6:28" x14ac:dyDescent="0.25">
      <c r="F942" s="33" t="str">
        <f>IFERROR(VLOOKUP(D942,'Tabelas auxiliares'!$A$3:$B$62,2,FALSE),"")</f>
        <v/>
      </c>
      <c r="G942" s="33" t="str">
        <f>IFERROR(VLOOKUP($B942,'Tabelas auxiliares'!$A$66:$C$103,2,FALSE),"")</f>
        <v/>
      </c>
      <c r="H942" s="33" t="str">
        <f>IFERROR(VLOOKUP($B942,'Tabelas auxiliares'!$A$66:$C$103,3,FALSE),"")</f>
        <v/>
      </c>
      <c r="Y942" s="33" t="str">
        <f t="shared" si="14"/>
        <v/>
      </c>
      <c r="Z942" s="33" t="str">
        <f>IF(T942="","",IF(AND(T942&lt;&gt;'Tabelas auxiliares'!$B$240,T942&lt;&gt;'Tabelas auxiliares'!$B$241),"FOLHA DE PESSOAL",IF(Y942='Tabelas auxiliares'!$A$241,"CUSTEIO",IF(Y942='Tabelas auxiliares'!$A$240,"INVESTIMENTO","ERRO - VERIFICAR"))))</f>
        <v/>
      </c>
      <c r="AA942" s="47"/>
      <c r="AB942" s="47"/>
    </row>
    <row r="943" spans="6:28" x14ac:dyDescent="0.25">
      <c r="F943" s="33" t="str">
        <f>IFERROR(VLOOKUP(D943,'Tabelas auxiliares'!$A$3:$B$62,2,FALSE),"")</f>
        <v/>
      </c>
      <c r="G943" s="33" t="str">
        <f>IFERROR(VLOOKUP($B943,'Tabelas auxiliares'!$A$66:$C$103,2,FALSE),"")</f>
        <v/>
      </c>
      <c r="H943" s="33" t="str">
        <f>IFERROR(VLOOKUP($B943,'Tabelas auxiliares'!$A$66:$C$103,3,FALSE),"")</f>
        <v/>
      </c>
      <c r="Y943" s="33" t="str">
        <f t="shared" si="14"/>
        <v/>
      </c>
      <c r="Z943" s="33" t="str">
        <f>IF(T943="","",IF(AND(T943&lt;&gt;'Tabelas auxiliares'!$B$240,T943&lt;&gt;'Tabelas auxiliares'!$B$241),"FOLHA DE PESSOAL",IF(Y943='Tabelas auxiliares'!$A$241,"CUSTEIO",IF(Y943='Tabelas auxiliares'!$A$240,"INVESTIMENTO","ERRO - VERIFICAR"))))</f>
        <v/>
      </c>
      <c r="AA943" s="47"/>
      <c r="AB943" s="47"/>
    </row>
    <row r="944" spans="6:28" x14ac:dyDescent="0.25">
      <c r="F944" s="33" t="str">
        <f>IFERROR(VLOOKUP(D944,'Tabelas auxiliares'!$A$3:$B$62,2,FALSE),"")</f>
        <v/>
      </c>
      <c r="G944" s="33" t="str">
        <f>IFERROR(VLOOKUP($B944,'Tabelas auxiliares'!$A$66:$C$103,2,FALSE),"")</f>
        <v/>
      </c>
      <c r="H944" s="33" t="str">
        <f>IFERROR(VLOOKUP($B944,'Tabelas auxiliares'!$A$66:$C$103,3,FALSE),"")</f>
        <v/>
      </c>
      <c r="Y944" s="33" t="str">
        <f t="shared" si="14"/>
        <v/>
      </c>
      <c r="Z944" s="33" t="str">
        <f>IF(T944="","",IF(AND(T944&lt;&gt;'Tabelas auxiliares'!$B$240,T944&lt;&gt;'Tabelas auxiliares'!$B$241),"FOLHA DE PESSOAL",IF(Y944='Tabelas auxiliares'!$A$241,"CUSTEIO",IF(Y944='Tabelas auxiliares'!$A$240,"INVESTIMENTO","ERRO - VERIFICAR"))))</f>
        <v/>
      </c>
      <c r="AA944" s="47"/>
      <c r="AB944" s="47"/>
    </row>
    <row r="945" spans="6:28" x14ac:dyDescent="0.25">
      <c r="F945" s="33" t="str">
        <f>IFERROR(VLOOKUP(D945,'Tabelas auxiliares'!$A$3:$B$62,2,FALSE),"")</f>
        <v/>
      </c>
      <c r="G945" s="33" t="str">
        <f>IFERROR(VLOOKUP($B945,'Tabelas auxiliares'!$A$66:$C$103,2,FALSE),"")</f>
        <v/>
      </c>
      <c r="H945" s="33" t="str">
        <f>IFERROR(VLOOKUP($B945,'Tabelas auxiliares'!$A$66:$C$103,3,FALSE),"")</f>
        <v/>
      </c>
      <c r="Y945" s="33" t="str">
        <f t="shared" si="14"/>
        <v/>
      </c>
      <c r="Z945" s="33" t="str">
        <f>IF(T945="","",IF(AND(T945&lt;&gt;'Tabelas auxiliares'!$B$240,T945&lt;&gt;'Tabelas auxiliares'!$B$241),"FOLHA DE PESSOAL",IF(Y945='Tabelas auxiliares'!$A$241,"CUSTEIO",IF(Y945='Tabelas auxiliares'!$A$240,"INVESTIMENTO","ERRO - VERIFICAR"))))</f>
        <v/>
      </c>
      <c r="AA945" s="47"/>
      <c r="AB945" s="47"/>
    </row>
    <row r="946" spans="6:28" x14ac:dyDescent="0.25">
      <c r="F946" s="33" t="str">
        <f>IFERROR(VLOOKUP(D946,'Tabelas auxiliares'!$A$3:$B$62,2,FALSE),"")</f>
        <v/>
      </c>
      <c r="G946" s="33" t="str">
        <f>IFERROR(VLOOKUP($B946,'Tabelas auxiliares'!$A$66:$C$103,2,FALSE),"")</f>
        <v/>
      </c>
      <c r="H946" s="33" t="str">
        <f>IFERROR(VLOOKUP($B946,'Tabelas auxiliares'!$A$66:$C$103,3,FALSE),"")</f>
        <v/>
      </c>
      <c r="Y946" s="33" t="str">
        <f t="shared" si="14"/>
        <v/>
      </c>
      <c r="Z946" s="33" t="str">
        <f>IF(T946="","",IF(AND(T946&lt;&gt;'Tabelas auxiliares'!$B$240,T946&lt;&gt;'Tabelas auxiliares'!$B$241),"FOLHA DE PESSOAL",IF(Y946='Tabelas auxiliares'!$A$241,"CUSTEIO",IF(Y946='Tabelas auxiliares'!$A$240,"INVESTIMENTO","ERRO - VERIFICAR"))))</f>
        <v/>
      </c>
      <c r="AA946" s="47"/>
      <c r="AB946" s="47"/>
    </row>
    <row r="947" spans="6:28" x14ac:dyDescent="0.25">
      <c r="F947" s="33" t="str">
        <f>IFERROR(VLOOKUP(D947,'Tabelas auxiliares'!$A$3:$B$62,2,FALSE),"")</f>
        <v/>
      </c>
      <c r="G947" s="33" t="str">
        <f>IFERROR(VLOOKUP($B947,'Tabelas auxiliares'!$A$66:$C$103,2,FALSE),"")</f>
        <v/>
      </c>
      <c r="H947" s="33" t="str">
        <f>IFERROR(VLOOKUP($B947,'Tabelas auxiliares'!$A$66:$C$103,3,FALSE),"")</f>
        <v/>
      </c>
      <c r="Y947" s="33" t="str">
        <f t="shared" si="14"/>
        <v/>
      </c>
      <c r="Z947" s="33" t="str">
        <f>IF(T947="","",IF(AND(T947&lt;&gt;'Tabelas auxiliares'!$B$240,T947&lt;&gt;'Tabelas auxiliares'!$B$241),"FOLHA DE PESSOAL",IF(Y947='Tabelas auxiliares'!$A$241,"CUSTEIO",IF(Y947='Tabelas auxiliares'!$A$240,"INVESTIMENTO","ERRO - VERIFICAR"))))</f>
        <v/>
      </c>
      <c r="AA947" s="47"/>
      <c r="AB947" s="47"/>
    </row>
    <row r="948" spans="6:28" x14ac:dyDescent="0.25">
      <c r="F948" s="33" t="str">
        <f>IFERROR(VLOOKUP(D948,'Tabelas auxiliares'!$A$3:$B$62,2,FALSE),"")</f>
        <v/>
      </c>
      <c r="G948" s="33" t="str">
        <f>IFERROR(VLOOKUP($B948,'Tabelas auxiliares'!$A$66:$C$103,2,FALSE),"")</f>
        <v/>
      </c>
      <c r="H948" s="33" t="str">
        <f>IFERROR(VLOOKUP($B948,'Tabelas auxiliares'!$A$66:$C$103,3,FALSE),"")</f>
        <v/>
      </c>
      <c r="Y948" s="33" t="str">
        <f t="shared" si="14"/>
        <v/>
      </c>
      <c r="Z948" s="33" t="str">
        <f>IF(T948="","",IF(AND(T948&lt;&gt;'Tabelas auxiliares'!$B$240,T948&lt;&gt;'Tabelas auxiliares'!$B$241),"FOLHA DE PESSOAL",IF(Y948='Tabelas auxiliares'!$A$241,"CUSTEIO",IF(Y948='Tabelas auxiliares'!$A$240,"INVESTIMENTO","ERRO - VERIFICAR"))))</f>
        <v/>
      </c>
      <c r="AA948" s="47"/>
      <c r="AB948" s="47"/>
    </row>
    <row r="949" spans="6:28" x14ac:dyDescent="0.25">
      <c r="F949" s="33" t="str">
        <f>IFERROR(VLOOKUP(D949,'Tabelas auxiliares'!$A$3:$B$62,2,FALSE),"")</f>
        <v/>
      </c>
      <c r="G949" s="33" t="str">
        <f>IFERROR(VLOOKUP($B949,'Tabelas auxiliares'!$A$66:$C$103,2,FALSE),"")</f>
        <v/>
      </c>
      <c r="H949" s="33" t="str">
        <f>IFERROR(VLOOKUP($B949,'Tabelas auxiliares'!$A$66:$C$103,3,FALSE),"")</f>
        <v/>
      </c>
      <c r="Y949" s="33" t="str">
        <f t="shared" si="14"/>
        <v/>
      </c>
      <c r="Z949" s="33" t="str">
        <f>IF(T949="","",IF(AND(T949&lt;&gt;'Tabelas auxiliares'!$B$240,T949&lt;&gt;'Tabelas auxiliares'!$B$241),"FOLHA DE PESSOAL",IF(Y949='Tabelas auxiliares'!$A$241,"CUSTEIO",IF(Y949='Tabelas auxiliares'!$A$240,"INVESTIMENTO","ERRO - VERIFICAR"))))</f>
        <v/>
      </c>
      <c r="AA949" s="47"/>
      <c r="AB949" s="47"/>
    </row>
    <row r="950" spans="6:28" x14ac:dyDescent="0.25">
      <c r="F950" s="33" t="str">
        <f>IFERROR(VLOOKUP(D950,'Tabelas auxiliares'!$A$3:$B$62,2,FALSE),"")</f>
        <v/>
      </c>
      <c r="G950" s="33" t="str">
        <f>IFERROR(VLOOKUP($B950,'Tabelas auxiliares'!$A$66:$C$103,2,FALSE),"")</f>
        <v/>
      </c>
      <c r="H950" s="33" t="str">
        <f>IFERROR(VLOOKUP($B950,'Tabelas auxiliares'!$A$66:$C$103,3,FALSE),"")</f>
        <v/>
      </c>
      <c r="Y950" s="33" t="str">
        <f t="shared" si="14"/>
        <v/>
      </c>
      <c r="Z950" s="33" t="str">
        <f>IF(T950="","",IF(AND(T950&lt;&gt;'Tabelas auxiliares'!$B$240,T950&lt;&gt;'Tabelas auxiliares'!$B$241),"FOLHA DE PESSOAL",IF(Y950='Tabelas auxiliares'!$A$241,"CUSTEIO",IF(Y950='Tabelas auxiliares'!$A$240,"INVESTIMENTO","ERRO - VERIFICAR"))))</f>
        <v/>
      </c>
      <c r="AA950" s="47"/>
      <c r="AB950" s="47"/>
    </row>
    <row r="951" spans="6:28" x14ac:dyDescent="0.25">
      <c r="F951" s="33" t="str">
        <f>IFERROR(VLOOKUP(D951,'Tabelas auxiliares'!$A$3:$B$62,2,FALSE),"")</f>
        <v/>
      </c>
      <c r="G951" s="33" t="str">
        <f>IFERROR(VLOOKUP($B951,'Tabelas auxiliares'!$A$66:$C$103,2,FALSE),"")</f>
        <v/>
      </c>
      <c r="H951" s="33" t="str">
        <f>IFERROR(VLOOKUP($B951,'Tabelas auxiliares'!$A$66:$C$103,3,FALSE),"")</f>
        <v/>
      </c>
      <c r="Y951" s="33" t="str">
        <f t="shared" si="14"/>
        <v/>
      </c>
      <c r="Z951" s="33" t="str">
        <f>IF(T951="","",IF(AND(T951&lt;&gt;'Tabelas auxiliares'!$B$240,T951&lt;&gt;'Tabelas auxiliares'!$B$241),"FOLHA DE PESSOAL",IF(Y951='Tabelas auxiliares'!$A$241,"CUSTEIO",IF(Y951='Tabelas auxiliares'!$A$240,"INVESTIMENTO","ERRO - VERIFICAR"))))</f>
        <v/>
      </c>
      <c r="AA951" s="47"/>
      <c r="AB951" s="47"/>
    </row>
    <row r="952" spans="6:28" x14ac:dyDescent="0.25">
      <c r="F952" s="33" t="str">
        <f>IFERROR(VLOOKUP(D952,'Tabelas auxiliares'!$A$3:$B$62,2,FALSE),"")</f>
        <v/>
      </c>
      <c r="G952" s="33" t="str">
        <f>IFERROR(VLOOKUP($B952,'Tabelas auxiliares'!$A$66:$C$103,2,FALSE),"")</f>
        <v/>
      </c>
      <c r="H952" s="33" t="str">
        <f>IFERROR(VLOOKUP($B952,'Tabelas auxiliares'!$A$66:$C$103,3,FALSE),"")</f>
        <v/>
      </c>
      <c r="Y952" s="33" t="str">
        <f t="shared" si="14"/>
        <v/>
      </c>
      <c r="Z952" s="33" t="str">
        <f>IF(T952="","",IF(AND(T952&lt;&gt;'Tabelas auxiliares'!$B$240,T952&lt;&gt;'Tabelas auxiliares'!$B$241),"FOLHA DE PESSOAL",IF(Y952='Tabelas auxiliares'!$A$241,"CUSTEIO",IF(Y952='Tabelas auxiliares'!$A$240,"INVESTIMENTO","ERRO - VERIFICAR"))))</f>
        <v/>
      </c>
      <c r="AA952" s="47"/>
      <c r="AB952" s="47"/>
    </row>
    <row r="953" spans="6:28" x14ac:dyDescent="0.25">
      <c r="F953" s="33" t="str">
        <f>IFERROR(VLOOKUP(D953,'Tabelas auxiliares'!$A$3:$B$62,2,FALSE),"")</f>
        <v/>
      </c>
      <c r="G953" s="33" t="str">
        <f>IFERROR(VLOOKUP($B953,'Tabelas auxiliares'!$A$66:$C$103,2,FALSE),"")</f>
        <v/>
      </c>
      <c r="H953" s="33" t="str">
        <f>IFERROR(VLOOKUP($B953,'Tabelas auxiliares'!$A$66:$C$103,3,FALSE),"")</f>
        <v/>
      </c>
      <c r="Y953" s="33" t="str">
        <f t="shared" si="14"/>
        <v/>
      </c>
      <c r="Z953" s="33" t="str">
        <f>IF(T953="","",IF(AND(T953&lt;&gt;'Tabelas auxiliares'!$B$240,T953&lt;&gt;'Tabelas auxiliares'!$B$241),"FOLHA DE PESSOAL",IF(Y953='Tabelas auxiliares'!$A$241,"CUSTEIO",IF(Y953='Tabelas auxiliares'!$A$240,"INVESTIMENTO","ERRO - VERIFICAR"))))</f>
        <v/>
      </c>
      <c r="AA953" s="47"/>
      <c r="AB953" s="47"/>
    </row>
    <row r="954" spans="6:28" x14ac:dyDescent="0.25">
      <c r="F954" s="33" t="str">
        <f>IFERROR(VLOOKUP(D954,'Tabelas auxiliares'!$A$3:$B$62,2,FALSE),"")</f>
        <v/>
      </c>
      <c r="G954" s="33" t="str">
        <f>IFERROR(VLOOKUP($B954,'Tabelas auxiliares'!$A$66:$C$103,2,FALSE),"")</f>
        <v/>
      </c>
      <c r="H954" s="33" t="str">
        <f>IFERROR(VLOOKUP($B954,'Tabelas auxiliares'!$A$66:$C$103,3,FALSE),"")</f>
        <v/>
      </c>
      <c r="Y954" s="33" t="str">
        <f t="shared" si="14"/>
        <v/>
      </c>
      <c r="Z954" s="33" t="str">
        <f>IF(T954="","",IF(AND(T954&lt;&gt;'Tabelas auxiliares'!$B$240,T954&lt;&gt;'Tabelas auxiliares'!$B$241),"FOLHA DE PESSOAL",IF(Y954='Tabelas auxiliares'!$A$241,"CUSTEIO",IF(Y954='Tabelas auxiliares'!$A$240,"INVESTIMENTO","ERRO - VERIFICAR"))))</f>
        <v/>
      </c>
      <c r="AA954" s="47"/>
      <c r="AB954" s="47"/>
    </row>
    <row r="955" spans="6:28" x14ac:dyDescent="0.25">
      <c r="F955" s="33" t="str">
        <f>IFERROR(VLOOKUP(D955,'Tabelas auxiliares'!$A$3:$B$62,2,FALSE),"")</f>
        <v/>
      </c>
      <c r="G955" s="33" t="str">
        <f>IFERROR(VLOOKUP($B955,'Tabelas auxiliares'!$A$66:$C$103,2,FALSE),"")</f>
        <v/>
      </c>
      <c r="H955" s="33" t="str">
        <f>IFERROR(VLOOKUP($B955,'Tabelas auxiliares'!$A$66:$C$103,3,FALSE),"")</f>
        <v/>
      </c>
      <c r="Y955" s="33" t="str">
        <f t="shared" si="14"/>
        <v/>
      </c>
      <c r="Z955" s="33" t="str">
        <f>IF(T955="","",IF(AND(T955&lt;&gt;'Tabelas auxiliares'!$B$240,T955&lt;&gt;'Tabelas auxiliares'!$B$241),"FOLHA DE PESSOAL",IF(Y955='Tabelas auxiliares'!$A$241,"CUSTEIO",IF(Y955='Tabelas auxiliares'!$A$240,"INVESTIMENTO","ERRO - VERIFICAR"))))</f>
        <v/>
      </c>
      <c r="AA955" s="47"/>
      <c r="AB955" s="47"/>
    </row>
    <row r="956" spans="6:28" x14ac:dyDescent="0.25">
      <c r="F956" s="33" t="str">
        <f>IFERROR(VLOOKUP(D956,'Tabelas auxiliares'!$A$3:$B$62,2,FALSE),"")</f>
        <v/>
      </c>
      <c r="G956" s="33" t="str">
        <f>IFERROR(VLOOKUP($B956,'Tabelas auxiliares'!$A$66:$C$103,2,FALSE),"")</f>
        <v/>
      </c>
      <c r="H956" s="33" t="str">
        <f>IFERROR(VLOOKUP($B956,'Tabelas auxiliares'!$A$66:$C$103,3,FALSE),"")</f>
        <v/>
      </c>
      <c r="Y956" s="33" t="str">
        <f t="shared" si="14"/>
        <v/>
      </c>
      <c r="Z956" s="33" t="str">
        <f>IF(T956="","",IF(AND(T956&lt;&gt;'Tabelas auxiliares'!$B$240,T956&lt;&gt;'Tabelas auxiliares'!$B$241),"FOLHA DE PESSOAL",IF(Y956='Tabelas auxiliares'!$A$241,"CUSTEIO",IF(Y956='Tabelas auxiliares'!$A$240,"INVESTIMENTO","ERRO - VERIFICAR"))))</f>
        <v/>
      </c>
      <c r="AA956" s="47"/>
      <c r="AB956" s="47"/>
    </row>
    <row r="957" spans="6:28" x14ac:dyDescent="0.25">
      <c r="F957" s="33" t="str">
        <f>IFERROR(VLOOKUP(D957,'Tabelas auxiliares'!$A$3:$B$62,2,FALSE),"")</f>
        <v/>
      </c>
      <c r="G957" s="33" t="str">
        <f>IFERROR(VLOOKUP($B957,'Tabelas auxiliares'!$A$66:$C$103,2,FALSE),"")</f>
        <v/>
      </c>
      <c r="H957" s="33" t="str">
        <f>IFERROR(VLOOKUP($B957,'Tabelas auxiliares'!$A$66:$C$103,3,FALSE),"")</f>
        <v/>
      </c>
      <c r="Y957" s="33" t="str">
        <f t="shared" si="14"/>
        <v/>
      </c>
      <c r="Z957" s="33" t="str">
        <f>IF(T957="","",IF(AND(T957&lt;&gt;'Tabelas auxiliares'!$B$240,T957&lt;&gt;'Tabelas auxiliares'!$B$241),"FOLHA DE PESSOAL",IF(Y957='Tabelas auxiliares'!$A$241,"CUSTEIO",IF(Y957='Tabelas auxiliares'!$A$240,"INVESTIMENTO","ERRO - VERIFICAR"))))</f>
        <v/>
      </c>
      <c r="AA957" s="47"/>
      <c r="AB957" s="47"/>
    </row>
    <row r="958" spans="6:28" x14ac:dyDescent="0.25">
      <c r="F958" s="33" t="str">
        <f>IFERROR(VLOOKUP(D958,'Tabelas auxiliares'!$A$3:$B$62,2,FALSE),"")</f>
        <v/>
      </c>
      <c r="G958" s="33" t="str">
        <f>IFERROR(VLOOKUP($B958,'Tabelas auxiliares'!$A$66:$C$103,2,FALSE),"")</f>
        <v/>
      </c>
      <c r="H958" s="33" t="str">
        <f>IFERROR(VLOOKUP($B958,'Tabelas auxiliares'!$A$66:$C$103,3,FALSE),"")</f>
        <v/>
      </c>
      <c r="Y958" s="33" t="str">
        <f t="shared" si="14"/>
        <v/>
      </c>
      <c r="Z958" s="33" t="str">
        <f>IF(T958="","",IF(AND(T958&lt;&gt;'Tabelas auxiliares'!$B$240,T958&lt;&gt;'Tabelas auxiliares'!$B$241),"FOLHA DE PESSOAL",IF(Y958='Tabelas auxiliares'!$A$241,"CUSTEIO",IF(Y958='Tabelas auxiliares'!$A$240,"INVESTIMENTO","ERRO - VERIFICAR"))))</f>
        <v/>
      </c>
      <c r="AA958" s="47"/>
      <c r="AB958" s="47"/>
    </row>
    <row r="959" spans="6:28" x14ac:dyDescent="0.25">
      <c r="F959" s="33" t="str">
        <f>IFERROR(VLOOKUP(D959,'Tabelas auxiliares'!$A$3:$B$62,2,FALSE),"")</f>
        <v/>
      </c>
      <c r="G959" s="33" t="str">
        <f>IFERROR(VLOOKUP($B959,'Tabelas auxiliares'!$A$66:$C$103,2,FALSE),"")</f>
        <v/>
      </c>
      <c r="H959" s="33" t="str">
        <f>IFERROR(VLOOKUP($B959,'Tabelas auxiliares'!$A$66:$C$103,3,FALSE),"")</f>
        <v/>
      </c>
      <c r="Y959" s="33" t="str">
        <f t="shared" si="14"/>
        <v/>
      </c>
      <c r="Z959" s="33" t="str">
        <f>IF(T959="","",IF(AND(T959&lt;&gt;'Tabelas auxiliares'!$B$240,T959&lt;&gt;'Tabelas auxiliares'!$B$241),"FOLHA DE PESSOAL",IF(Y959='Tabelas auxiliares'!$A$241,"CUSTEIO",IF(Y959='Tabelas auxiliares'!$A$240,"INVESTIMENTO","ERRO - VERIFICAR"))))</f>
        <v/>
      </c>
      <c r="AA959" s="47"/>
      <c r="AB959" s="47"/>
    </row>
    <row r="960" spans="6:28" x14ac:dyDescent="0.25">
      <c r="F960" s="33" t="str">
        <f>IFERROR(VLOOKUP(D960,'Tabelas auxiliares'!$A$3:$B$62,2,FALSE),"")</f>
        <v/>
      </c>
      <c r="G960" s="33" t="str">
        <f>IFERROR(VLOOKUP($B960,'Tabelas auxiliares'!$A$66:$C$103,2,FALSE),"")</f>
        <v/>
      </c>
      <c r="H960" s="33" t="str">
        <f>IFERROR(VLOOKUP($B960,'Tabelas auxiliares'!$A$66:$C$103,3,FALSE),"")</f>
        <v/>
      </c>
      <c r="Y960" s="33" t="str">
        <f t="shared" si="14"/>
        <v/>
      </c>
      <c r="Z960" s="33" t="str">
        <f>IF(T960="","",IF(AND(T960&lt;&gt;'Tabelas auxiliares'!$B$240,T960&lt;&gt;'Tabelas auxiliares'!$B$241),"FOLHA DE PESSOAL",IF(Y960='Tabelas auxiliares'!$A$241,"CUSTEIO",IF(Y960='Tabelas auxiliares'!$A$240,"INVESTIMENTO","ERRO - VERIFICAR"))))</f>
        <v/>
      </c>
      <c r="AA960" s="47"/>
      <c r="AB960" s="47"/>
    </row>
    <row r="961" spans="6:28" x14ac:dyDescent="0.25">
      <c r="F961" s="33" t="str">
        <f>IFERROR(VLOOKUP(D961,'Tabelas auxiliares'!$A$3:$B$62,2,FALSE),"")</f>
        <v/>
      </c>
      <c r="G961" s="33" t="str">
        <f>IFERROR(VLOOKUP($B961,'Tabelas auxiliares'!$A$66:$C$103,2,FALSE),"")</f>
        <v/>
      </c>
      <c r="H961" s="33" t="str">
        <f>IFERROR(VLOOKUP($B961,'Tabelas auxiliares'!$A$66:$C$103,3,FALSE),"")</f>
        <v/>
      </c>
      <c r="Y961" s="33" t="str">
        <f t="shared" si="14"/>
        <v/>
      </c>
      <c r="Z961" s="33" t="str">
        <f>IF(T961="","",IF(AND(T961&lt;&gt;'Tabelas auxiliares'!$B$240,T961&lt;&gt;'Tabelas auxiliares'!$B$241),"FOLHA DE PESSOAL",IF(Y961='Tabelas auxiliares'!$A$241,"CUSTEIO",IF(Y961='Tabelas auxiliares'!$A$240,"INVESTIMENTO","ERRO - VERIFICAR"))))</f>
        <v/>
      </c>
      <c r="AA961" s="47"/>
      <c r="AB961" s="47"/>
    </row>
    <row r="962" spans="6:28" x14ac:dyDescent="0.25">
      <c r="F962" s="33" t="str">
        <f>IFERROR(VLOOKUP(D962,'Tabelas auxiliares'!$A$3:$B$62,2,FALSE),"")</f>
        <v/>
      </c>
      <c r="G962" s="33" t="str">
        <f>IFERROR(VLOOKUP($B962,'Tabelas auxiliares'!$A$66:$C$103,2,FALSE),"")</f>
        <v/>
      </c>
      <c r="H962" s="33" t="str">
        <f>IFERROR(VLOOKUP($B962,'Tabelas auxiliares'!$A$66:$C$103,3,FALSE),"")</f>
        <v/>
      </c>
      <c r="Y962" s="33" t="str">
        <f t="shared" si="14"/>
        <v/>
      </c>
      <c r="Z962" s="33" t="str">
        <f>IF(T962="","",IF(AND(T962&lt;&gt;'Tabelas auxiliares'!$B$240,T962&lt;&gt;'Tabelas auxiliares'!$B$241),"FOLHA DE PESSOAL",IF(Y962='Tabelas auxiliares'!$A$241,"CUSTEIO",IF(Y962='Tabelas auxiliares'!$A$240,"INVESTIMENTO","ERRO - VERIFICAR"))))</f>
        <v/>
      </c>
      <c r="AA962" s="47"/>
      <c r="AB962" s="47"/>
    </row>
    <row r="963" spans="6:28" x14ac:dyDescent="0.25">
      <c r="F963" s="33" t="str">
        <f>IFERROR(VLOOKUP(D963,'Tabelas auxiliares'!$A$3:$B$62,2,FALSE),"")</f>
        <v/>
      </c>
      <c r="G963" s="33" t="str">
        <f>IFERROR(VLOOKUP($B963,'Tabelas auxiliares'!$A$66:$C$103,2,FALSE),"")</f>
        <v/>
      </c>
      <c r="H963" s="33" t="str">
        <f>IFERROR(VLOOKUP($B963,'Tabelas auxiliares'!$A$66:$C$103,3,FALSE),"")</f>
        <v/>
      </c>
      <c r="Y963" s="33" t="str">
        <f t="shared" si="14"/>
        <v/>
      </c>
      <c r="Z963" s="33" t="str">
        <f>IF(T963="","",IF(AND(T963&lt;&gt;'Tabelas auxiliares'!$B$240,T963&lt;&gt;'Tabelas auxiliares'!$B$241),"FOLHA DE PESSOAL",IF(Y963='Tabelas auxiliares'!$A$241,"CUSTEIO",IF(Y963='Tabelas auxiliares'!$A$240,"INVESTIMENTO","ERRO - VERIFICAR"))))</f>
        <v/>
      </c>
      <c r="AA963" s="47"/>
      <c r="AB963" s="47"/>
    </row>
    <row r="964" spans="6:28" x14ac:dyDescent="0.25">
      <c r="F964" s="33" t="str">
        <f>IFERROR(VLOOKUP(D964,'Tabelas auxiliares'!$A$3:$B$62,2,FALSE),"")</f>
        <v/>
      </c>
      <c r="G964" s="33" t="str">
        <f>IFERROR(VLOOKUP($B964,'Tabelas auxiliares'!$A$66:$C$103,2,FALSE),"")</f>
        <v/>
      </c>
      <c r="H964" s="33" t="str">
        <f>IFERROR(VLOOKUP($B964,'Tabelas auxiliares'!$A$66:$C$103,3,FALSE),"")</f>
        <v/>
      </c>
      <c r="Y964" s="33" t="str">
        <f t="shared" ref="Y964:Y1000" si="15">LEFT(V964,1)</f>
        <v/>
      </c>
      <c r="Z964" s="33" t="str">
        <f>IF(T964="","",IF(AND(T964&lt;&gt;'Tabelas auxiliares'!$B$240,T964&lt;&gt;'Tabelas auxiliares'!$B$241),"FOLHA DE PESSOAL",IF(Y964='Tabelas auxiliares'!$A$241,"CUSTEIO",IF(Y964='Tabelas auxiliares'!$A$240,"INVESTIMENTO","ERRO - VERIFICAR"))))</f>
        <v/>
      </c>
      <c r="AA964" s="47"/>
      <c r="AB964" s="47"/>
    </row>
    <row r="965" spans="6:28" x14ac:dyDescent="0.25">
      <c r="F965" s="33" t="str">
        <f>IFERROR(VLOOKUP(D965,'Tabelas auxiliares'!$A$3:$B$62,2,FALSE),"")</f>
        <v/>
      </c>
      <c r="G965" s="33" t="str">
        <f>IFERROR(VLOOKUP($B965,'Tabelas auxiliares'!$A$66:$C$103,2,FALSE),"")</f>
        <v/>
      </c>
      <c r="H965" s="33" t="str">
        <f>IFERROR(VLOOKUP($B965,'Tabelas auxiliares'!$A$66:$C$103,3,FALSE),"")</f>
        <v/>
      </c>
      <c r="Y965" s="33" t="str">
        <f t="shared" si="15"/>
        <v/>
      </c>
      <c r="Z965" s="33" t="str">
        <f>IF(T965="","",IF(AND(T965&lt;&gt;'Tabelas auxiliares'!$B$240,T965&lt;&gt;'Tabelas auxiliares'!$B$241),"FOLHA DE PESSOAL",IF(Y965='Tabelas auxiliares'!$A$241,"CUSTEIO",IF(Y965='Tabelas auxiliares'!$A$240,"INVESTIMENTO","ERRO - VERIFICAR"))))</f>
        <v/>
      </c>
      <c r="AA965" s="47"/>
      <c r="AB965" s="47"/>
    </row>
    <row r="966" spans="6:28" x14ac:dyDescent="0.25">
      <c r="F966" s="33" t="str">
        <f>IFERROR(VLOOKUP(D966,'Tabelas auxiliares'!$A$3:$B$62,2,FALSE),"")</f>
        <v/>
      </c>
      <c r="G966" s="33" t="str">
        <f>IFERROR(VLOOKUP($B966,'Tabelas auxiliares'!$A$66:$C$103,2,FALSE),"")</f>
        <v/>
      </c>
      <c r="H966" s="33" t="str">
        <f>IFERROR(VLOOKUP($B966,'Tabelas auxiliares'!$A$66:$C$103,3,FALSE),"")</f>
        <v/>
      </c>
      <c r="Y966" s="33" t="str">
        <f t="shared" si="15"/>
        <v/>
      </c>
      <c r="Z966" s="33" t="str">
        <f>IF(T966="","",IF(AND(T966&lt;&gt;'Tabelas auxiliares'!$B$240,T966&lt;&gt;'Tabelas auxiliares'!$B$241),"FOLHA DE PESSOAL",IF(Y966='Tabelas auxiliares'!$A$241,"CUSTEIO",IF(Y966='Tabelas auxiliares'!$A$240,"INVESTIMENTO","ERRO - VERIFICAR"))))</f>
        <v/>
      </c>
      <c r="AA966" s="47"/>
      <c r="AB966" s="47"/>
    </row>
    <row r="967" spans="6:28" x14ac:dyDescent="0.25">
      <c r="F967" s="33" t="str">
        <f>IFERROR(VLOOKUP(D967,'Tabelas auxiliares'!$A$3:$B$62,2,FALSE),"")</f>
        <v/>
      </c>
      <c r="G967" s="33" t="str">
        <f>IFERROR(VLOOKUP($B967,'Tabelas auxiliares'!$A$66:$C$103,2,FALSE),"")</f>
        <v/>
      </c>
      <c r="H967" s="33" t="str">
        <f>IFERROR(VLOOKUP($B967,'Tabelas auxiliares'!$A$66:$C$103,3,FALSE),"")</f>
        <v/>
      </c>
      <c r="Y967" s="33" t="str">
        <f t="shared" si="15"/>
        <v/>
      </c>
      <c r="Z967" s="33" t="str">
        <f>IF(T967="","",IF(AND(T967&lt;&gt;'Tabelas auxiliares'!$B$240,T967&lt;&gt;'Tabelas auxiliares'!$B$241),"FOLHA DE PESSOAL",IF(Y967='Tabelas auxiliares'!$A$241,"CUSTEIO",IF(Y967='Tabelas auxiliares'!$A$240,"INVESTIMENTO","ERRO - VERIFICAR"))))</f>
        <v/>
      </c>
      <c r="AA967" s="47"/>
      <c r="AB967" s="47"/>
    </row>
    <row r="968" spans="6:28" x14ac:dyDescent="0.25">
      <c r="F968" s="33" t="str">
        <f>IFERROR(VLOOKUP(D968,'Tabelas auxiliares'!$A$3:$B$62,2,FALSE),"")</f>
        <v/>
      </c>
      <c r="G968" s="33" t="str">
        <f>IFERROR(VLOOKUP($B968,'Tabelas auxiliares'!$A$66:$C$103,2,FALSE),"")</f>
        <v/>
      </c>
      <c r="H968" s="33" t="str">
        <f>IFERROR(VLOOKUP($B968,'Tabelas auxiliares'!$A$66:$C$103,3,FALSE),"")</f>
        <v/>
      </c>
      <c r="Y968" s="33" t="str">
        <f t="shared" si="15"/>
        <v/>
      </c>
      <c r="Z968" s="33" t="str">
        <f>IF(T968="","",IF(AND(T968&lt;&gt;'Tabelas auxiliares'!$B$240,T968&lt;&gt;'Tabelas auxiliares'!$B$241),"FOLHA DE PESSOAL",IF(Y968='Tabelas auxiliares'!$A$241,"CUSTEIO",IF(Y968='Tabelas auxiliares'!$A$240,"INVESTIMENTO","ERRO - VERIFICAR"))))</f>
        <v/>
      </c>
      <c r="AA968" s="47"/>
      <c r="AB968" s="47"/>
    </row>
    <row r="969" spans="6:28" x14ac:dyDescent="0.25">
      <c r="F969" s="33" t="str">
        <f>IFERROR(VLOOKUP(D969,'Tabelas auxiliares'!$A$3:$B$62,2,FALSE),"")</f>
        <v/>
      </c>
      <c r="G969" s="33" t="str">
        <f>IFERROR(VLOOKUP($B969,'Tabelas auxiliares'!$A$66:$C$103,2,FALSE),"")</f>
        <v/>
      </c>
      <c r="H969" s="33" t="str">
        <f>IFERROR(VLOOKUP($B969,'Tabelas auxiliares'!$A$66:$C$103,3,FALSE),"")</f>
        <v/>
      </c>
      <c r="Y969" s="33" t="str">
        <f t="shared" si="15"/>
        <v/>
      </c>
      <c r="Z969" s="33" t="str">
        <f>IF(T969="","",IF(AND(T969&lt;&gt;'Tabelas auxiliares'!$B$240,T969&lt;&gt;'Tabelas auxiliares'!$B$241),"FOLHA DE PESSOAL",IF(Y969='Tabelas auxiliares'!$A$241,"CUSTEIO",IF(Y969='Tabelas auxiliares'!$A$240,"INVESTIMENTO","ERRO - VERIFICAR"))))</f>
        <v/>
      </c>
      <c r="AA969" s="47"/>
      <c r="AB969" s="47"/>
    </row>
    <row r="970" spans="6:28" x14ac:dyDescent="0.25">
      <c r="F970" s="33" t="str">
        <f>IFERROR(VLOOKUP(D970,'Tabelas auxiliares'!$A$3:$B$62,2,FALSE),"")</f>
        <v/>
      </c>
      <c r="G970" s="33" t="str">
        <f>IFERROR(VLOOKUP($B970,'Tabelas auxiliares'!$A$66:$C$103,2,FALSE),"")</f>
        <v/>
      </c>
      <c r="H970" s="33" t="str">
        <f>IFERROR(VLOOKUP($B970,'Tabelas auxiliares'!$A$66:$C$103,3,FALSE),"")</f>
        <v/>
      </c>
      <c r="Y970" s="33" t="str">
        <f t="shared" si="15"/>
        <v/>
      </c>
      <c r="Z970" s="33" t="str">
        <f>IF(T970="","",IF(AND(T970&lt;&gt;'Tabelas auxiliares'!$B$240,T970&lt;&gt;'Tabelas auxiliares'!$B$241),"FOLHA DE PESSOAL",IF(Y970='Tabelas auxiliares'!$A$241,"CUSTEIO",IF(Y970='Tabelas auxiliares'!$A$240,"INVESTIMENTO","ERRO - VERIFICAR"))))</f>
        <v/>
      </c>
      <c r="AA970" s="47"/>
      <c r="AB970" s="47"/>
    </row>
    <row r="971" spans="6:28" x14ac:dyDescent="0.25">
      <c r="F971" s="33" t="str">
        <f>IFERROR(VLOOKUP(D971,'Tabelas auxiliares'!$A$3:$B$62,2,FALSE),"")</f>
        <v/>
      </c>
      <c r="G971" s="33" t="str">
        <f>IFERROR(VLOOKUP($B971,'Tabelas auxiliares'!$A$66:$C$103,2,FALSE),"")</f>
        <v/>
      </c>
      <c r="H971" s="33" t="str">
        <f>IFERROR(VLOOKUP($B971,'Tabelas auxiliares'!$A$66:$C$103,3,FALSE),"")</f>
        <v/>
      </c>
      <c r="Y971" s="33" t="str">
        <f t="shared" si="15"/>
        <v/>
      </c>
      <c r="Z971" s="33" t="str">
        <f>IF(T971="","",IF(AND(T971&lt;&gt;'Tabelas auxiliares'!$B$240,T971&lt;&gt;'Tabelas auxiliares'!$B$241),"FOLHA DE PESSOAL",IF(Y971='Tabelas auxiliares'!$A$241,"CUSTEIO",IF(Y971='Tabelas auxiliares'!$A$240,"INVESTIMENTO","ERRO - VERIFICAR"))))</f>
        <v/>
      </c>
      <c r="AA971" s="47"/>
      <c r="AB971" s="47"/>
    </row>
    <row r="972" spans="6:28" x14ac:dyDescent="0.25">
      <c r="F972" s="33" t="str">
        <f>IFERROR(VLOOKUP(D972,'Tabelas auxiliares'!$A$3:$B$62,2,FALSE),"")</f>
        <v/>
      </c>
      <c r="G972" s="33" t="str">
        <f>IFERROR(VLOOKUP($B972,'Tabelas auxiliares'!$A$66:$C$103,2,FALSE),"")</f>
        <v/>
      </c>
      <c r="H972" s="33" t="str">
        <f>IFERROR(VLOOKUP($B972,'Tabelas auxiliares'!$A$66:$C$103,3,FALSE),"")</f>
        <v/>
      </c>
      <c r="Y972" s="33" t="str">
        <f t="shared" si="15"/>
        <v/>
      </c>
      <c r="Z972" s="33" t="str">
        <f>IF(T972="","",IF(AND(T972&lt;&gt;'Tabelas auxiliares'!$B$240,T972&lt;&gt;'Tabelas auxiliares'!$B$241),"FOLHA DE PESSOAL",IF(Y972='Tabelas auxiliares'!$A$241,"CUSTEIO",IF(Y972='Tabelas auxiliares'!$A$240,"INVESTIMENTO","ERRO - VERIFICAR"))))</f>
        <v/>
      </c>
      <c r="AA972" s="47"/>
      <c r="AB972" s="47"/>
    </row>
    <row r="973" spans="6:28" x14ac:dyDescent="0.25">
      <c r="F973" s="33" t="str">
        <f>IFERROR(VLOOKUP(D973,'Tabelas auxiliares'!$A$3:$B$62,2,FALSE),"")</f>
        <v/>
      </c>
      <c r="G973" s="33" t="str">
        <f>IFERROR(VLOOKUP($B973,'Tabelas auxiliares'!$A$66:$C$103,2,FALSE),"")</f>
        <v/>
      </c>
      <c r="H973" s="33" t="str">
        <f>IFERROR(VLOOKUP($B973,'Tabelas auxiliares'!$A$66:$C$103,3,FALSE),"")</f>
        <v/>
      </c>
      <c r="Y973" s="33" t="str">
        <f t="shared" si="15"/>
        <v/>
      </c>
      <c r="Z973" s="33" t="str">
        <f>IF(T973="","",IF(AND(T973&lt;&gt;'Tabelas auxiliares'!$B$240,T973&lt;&gt;'Tabelas auxiliares'!$B$241),"FOLHA DE PESSOAL",IF(Y973='Tabelas auxiliares'!$A$241,"CUSTEIO",IF(Y973='Tabelas auxiliares'!$A$240,"INVESTIMENTO","ERRO - VERIFICAR"))))</f>
        <v/>
      </c>
      <c r="AA973" s="47"/>
      <c r="AB973" s="47"/>
    </row>
    <row r="974" spans="6:28" x14ac:dyDescent="0.25">
      <c r="F974" s="33" t="str">
        <f>IFERROR(VLOOKUP(D974,'Tabelas auxiliares'!$A$3:$B$62,2,FALSE),"")</f>
        <v/>
      </c>
      <c r="G974" s="33" t="str">
        <f>IFERROR(VLOOKUP($B974,'Tabelas auxiliares'!$A$66:$C$103,2,FALSE),"")</f>
        <v/>
      </c>
      <c r="H974" s="33" t="str">
        <f>IFERROR(VLOOKUP($B974,'Tabelas auxiliares'!$A$66:$C$103,3,FALSE),"")</f>
        <v/>
      </c>
      <c r="Y974" s="33" t="str">
        <f t="shared" si="15"/>
        <v/>
      </c>
      <c r="Z974" s="33" t="str">
        <f>IF(T974="","",IF(AND(T974&lt;&gt;'Tabelas auxiliares'!$B$240,T974&lt;&gt;'Tabelas auxiliares'!$B$241),"FOLHA DE PESSOAL",IF(Y974='Tabelas auxiliares'!$A$241,"CUSTEIO",IF(Y974='Tabelas auxiliares'!$A$240,"INVESTIMENTO","ERRO - VERIFICAR"))))</f>
        <v/>
      </c>
      <c r="AA974" s="47"/>
      <c r="AB974" s="47"/>
    </row>
    <row r="975" spans="6:28" x14ac:dyDescent="0.25">
      <c r="F975" s="33" t="str">
        <f>IFERROR(VLOOKUP(D975,'Tabelas auxiliares'!$A$3:$B$62,2,FALSE),"")</f>
        <v/>
      </c>
      <c r="G975" s="33" t="str">
        <f>IFERROR(VLOOKUP($B975,'Tabelas auxiliares'!$A$66:$C$103,2,FALSE),"")</f>
        <v/>
      </c>
      <c r="H975" s="33" t="str">
        <f>IFERROR(VLOOKUP($B975,'Tabelas auxiliares'!$A$66:$C$103,3,FALSE),"")</f>
        <v/>
      </c>
      <c r="Y975" s="33" t="str">
        <f t="shared" si="15"/>
        <v/>
      </c>
      <c r="Z975" s="33" t="str">
        <f>IF(T975="","",IF(AND(T975&lt;&gt;'Tabelas auxiliares'!$B$240,T975&lt;&gt;'Tabelas auxiliares'!$B$241),"FOLHA DE PESSOAL",IF(Y975='Tabelas auxiliares'!$A$241,"CUSTEIO",IF(Y975='Tabelas auxiliares'!$A$240,"INVESTIMENTO","ERRO - VERIFICAR"))))</f>
        <v/>
      </c>
      <c r="AA975" s="47"/>
      <c r="AB975" s="47"/>
    </row>
    <row r="976" spans="6:28" x14ac:dyDescent="0.25">
      <c r="F976" s="33" t="str">
        <f>IFERROR(VLOOKUP(D976,'Tabelas auxiliares'!$A$3:$B$62,2,FALSE),"")</f>
        <v/>
      </c>
      <c r="G976" s="33" t="str">
        <f>IFERROR(VLOOKUP($B976,'Tabelas auxiliares'!$A$66:$C$103,2,FALSE),"")</f>
        <v/>
      </c>
      <c r="H976" s="33" t="str">
        <f>IFERROR(VLOOKUP($B976,'Tabelas auxiliares'!$A$66:$C$103,3,FALSE),"")</f>
        <v/>
      </c>
      <c r="Y976" s="33" t="str">
        <f t="shared" si="15"/>
        <v/>
      </c>
      <c r="Z976" s="33" t="str">
        <f>IF(T976="","",IF(AND(T976&lt;&gt;'Tabelas auxiliares'!$B$240,T976&lt;&gt;'Tabelas auxiliares'!$B$241),"FOLHA DE PESSOAL",IF(Y976='Tabelas auxiliares'!$A$241,"CUSTEIO",IF(Y976='Tabelas auxiliares'!$A$240,"INVESTIMENTO","ERRO - VERIFICAR"))))</f>
        <v/>
      </c>
      <c r="AA976" s="47"/>
      <c r="AB976" s="47"/>
    </row>
    <row r="977" spans="6:28" x14ac:dyDescent="0.25">
      <c r="F977" s="33" t="str">
        <f>IFERROR(VLOOKUP(D977,'Tabelas auxiliares'!$A$3:$B$62,2,FALSE),"")</f>
        <v/>
      </c>
      <c r="G977" s="33" t="str">
        <f>IFERROR(VLOOKUP($B977,'Tabelas auxiliares'!$A$66:$C$103,2,FALSE),"")</f>
        <v/>
      </c>
      <c r="H977" s="33" t="str">
        <f>IFERROR(VLOOKUP($B977,'Tabelas auxiliares'!$A$66:$C$103,3,FALSE),"")</f>
        <v/>
      </c>
      <c r="Y977" s="33" t="str">
        <f t="shared" si="15"/>
        <v/>
      </c>
      <c r="Z977" s="33" t="str">
        <f>IF(T977="","",IF(AND(T977&lt;&gt;'Tabelas auxiliares'!$B$240,T977&lt;&gt;'Tabelas auxiliares'!$B$241),"FOLHA DE PESSOAL",IF(Y977='Tabelas auxiliares'!$A$241,"CUSTEIO",IF(Y977='Tabelas auxiliares'!$A$240,"INVESTIMENTO","ERRO - VERIFICAR"))))</f>
        <v/>
      </c>
      <c r="AA977" s="47"/>
      <c r="AB977" s="47"/>
    </row>
    <row r="978" spans="6:28" x14ac:dyDescent="0.25">
      <c r="F978" s="33" t="str">
        <f>IFERROR(VLOOKUP(D978,'Tabelas auxiliares'!$A$3:$B$62,2,FALSE),"")</f>
        <v/>
      </c>
      <c r="G978" s="33" t="str">
        <f>IFERROR(VLOOKUP($B978,'Tabelas auxiliares'!$A$66:$C$103,2,FALSE),"")</f>
        <v/>
      </c>
      <c r="H978" s="33" t="str">
        <f>IFERROR(VLOOKUP($B978,'Tabelas auxiliares'!$A$66:$C$103,3,FALSE),"")</f>
        <v/>
      </c>
      <c r="Y978" s="33" t="str">
        <f t="shared" si="15"/>
        <v/>
      </c>
      <c r="Z978" s="33" t="str">
        <f>IF(T978="","",IF(AND(T978&lt;&gt;'Tabelas auxiliares'!$B$240,T978&lt;&gt;'Tabelas auxiliares'!$B$241),"FOLHA DE PESSOAL",IF(Y978='Tabelas auxiliares'!$A$241,"CUSTEIO",IF(Y978='Tabelas auxiliares'!$A$240,"INVESTIMENTO","ERRO - VERIFICAR"))))</f>
        <v/>
      </c>
      <c r="AA978" s="47"/>
      <c r="AB978" s="47"/>
    </row>
    <row r="979" spans="6:28" x14ac:dyDescent="0.25">
      <c r="F979" s="33" t="str">
        <f>IFERROR(VLOOKUP(D979,'Tabelas auxiliares'!$A$3:$B$62,2,FALSE),"")</f>
        <v/>
      </c>
      <c r="G979" s="33" t="str">
        <f>IFERROR(VLOOKUP($B979,'Tabelas auxiliares'!$A$66:$C$103,2,FALSE),"")</f>
        <v/>
      </c>
      <c r="H979" s="33" t="str">
        <f>IFERROR(VLOOKUP($B979,'Tabelas auxiliares'!$A$66:$C$103,3,FALSE),"")</f>
        <v/>
      </c>
      <c r="Y979" s="33" t="str">
        <f t="shared" si="15"/>
        <v/>
      </c>
      <c r="Z979" s="33" t="str">
        <f>IF(T979="","",IF(AND(T979&lt;&gt;'Tabelas auxiliares'!$B$240,T979&lt;&gt;'Tabelas auxiliares'!$B$241),"FOLHA DE PESSOAL",IF(Y979='Tabelas auxiliares'!$A$241,"CUSTEIO",IF(Y979='Tabelas auxiliares'!$A$240,"INVESTIMENTO","ERRO - VERIFICAR"))))</f>
        <v/>
      </c>
      <c r="AA979" s="47"/>
      <c r="AB979" s="47"/>
    </row>
    <row r="980" spans="6:28" x14ac:dyDescent="0.25">
      <c r="F980" s="33" t="str">
        <f>IFERROR(VLOOKUP(D980,'Tabelas auxiliares'!$A$3:$B$62,2,FALSE),"")</f>
        <v/>
      </c>
      <c r="G980" s="33" t="str">
        <f>IFERROR(VLOOKUP($B980,'Tabelas auxiliares'!$A$66:$C$103,2,FALSE),"")</f>
        <v/>
      </c>
      <c r="H980" s="33" t="str">
        <f>IFERROR(VLOOKUP($B980,'Tabelas auxiliares'!$A$66:$C$103,3,FALSE),"")</f>
        <v/>
      </c>
      <c r="Y980" s="33" t="str">
        <f t="shared" si="15"/>
        <v/>
      </c>
      <c r="Z980" s="33" t="str">
        <f>IF(T980="","",IF(AND(T980&lt;&gt;'Tabelas auxiliares'!$B$240,T980&lt;&gt;'Tabelas auxiliares'!$B$241),"FOLHA DE PESSOAL",IF(Y980='Tabelas auxiliares'!$A$241,"CUSTEIO",IF(Y980='Tabelas auxiliares'!$A$240,"INVESTIMENTO","ERRO - VERIFICAR"))))</f>
        <v/>
      </c>
      <c r="AA980" s="47"/>
      <c r="AB980" s="47"/>
    </row>
    <row r="981" spans="6:28" x14ac:dyDescent="0.25">
      <c r="F981" s="33" t="str">
        <f>IFERROR(VLOOKUP(D981,'Tabelas auxiliares'!$A$3:$B$62,2,FALSE),"")</f>
        <v/>
      </c>
      <c r="G981" s="33" t="str">
        <f>IFERROR(VLOOKUP($B981,'Tabelas auxiliares'!$A$66:$C$103,2,FALSE),"")</f>
        <v/>
      </c>
      <c r="H981" s="33" t="str">
        <f>IFERROR(VLOOKUP($B981,'Tabelas auxiliares'!$A$66:$C$103,3,FALSE),"")</f>
        <v/>
      </c>
      <c r="Y981" s="33" t="str">
        <f t="shared" si="15"/>
        <v/>
      </c>
      <c r="Z981" s="33" t="str">
        <f>IF(T981="","",IF(AND(T981&lt;&gt;'Tabelas auxiliares'!$B$240,T981&lt;&gt;'Tabelas auxiliares'!$B$241),"FOLHA DE PESSOAL",IF(Y981='Tabelas auxiliares'!$A$241,"CUSTEIO",IF(Y981='Tabelas auxiliares'!$A$240,"INVESTIMENTO","ERRO - VERIFICAR"))))</f>
        <v/>
      </c>
      <c r="AA981" s="47"/>
      <c r="AB981" s="47"/>
    </row>
    <row r="982" spans="6:28" x14ac:dyDescent="0.25">
      <c r="F982" s="33" t="str">
        <f>IFERROR(VLOOKUP(D982,'Tabelas auxiliares'!$A$3:$B$62,2,FALSE),"")</f>
        <v/>
      </c>
      <c r="G982" s="33" t="str">
        <f>IFERROR(VLOOKUP($B982,'Tabelas auxiliares'!$A$66:$C$103,2,FALSE),"")</f>
        <v/>
      </c>
      <c r="H982" s="33" t="str">
        <f>IFERROR(VLOOKUP($B982,'Tabelas auxiliares'!$A$66:$C$103,3,FALSE),"")</f>
        <v/>
      </c>
      <c r="Y982" s="33" t="str">
        <f t="shared" si="15"/>
        <v/>
      </c>
      <c r="Z982" s="33" t="str">
        <f>IF(T982="","",IF(AND(T982&lt;&gt;'Tabelas auxiliares'!$B$240,T982&lt;&gt;'Tabelas auxiliares'!$B$241),"FOLHA DE PESSOAL",IF(Y982='Tabelas auxiliares'!$A$241,"CUSTEIO",IF(Y982='Tabelas auxiliares'!$A$240,"INVESTIMENTO","ERRO - VERIFICAR"))))</f>
        <v/>
      </c>
      <c r="AA982" s="47"/>
      <c r="AB982" s="47"/>
    </row>
    <row r="983" spans="6:28" x14ac:dyDescent="0.25">
      <c r="F983" s="33" t="str">
        <f>IFERROR(VLOOKUP(D983,'Tabelas auxiliares'!$A$3:$B$62,2,FALSE),"")</f>
        <v/>
      </c>
      <c r="G983" s="33" t="str">
        <f>IFERROR(VLOOKUP($B983,'Tabelas auxiliares'!$A$66:$C$103,2,FALSE),"")</f>
        <v/>
      </c>
      <c r="H983" s="33" t="str">
        <f>IFERROR(VLOOKUP($B983,'Tabelas auxiliares'!$A$66:$C$103,3,FALSE),"")</f>
        <v/>
      </c>
      <c r="Y983" s="33" t="str">
        <f t="shared" si="15"/>
        <v/>
      </c>
      <c r="Z983" s="33" t="str">
        <f>IF(T983="","",IF(AND(T983&lt;&gt;'Tabelas auxiliares'!$B$240,T983&lt;&gt;'Tabelas auxiliares'!$B$241),"FOLHA DE PESSOAL",IF(Y983='Tabelas auxiliares'!$A$241,"CUSTEIO",IF(Y983='Tabelas auxiliares'!$A$240,"INVESTIMENTO","ERRO - VERIFICAR"))))</f>
        <v/>
      </c>
      <c r="AA983" s="47"/>
      <c r="AB983" s="47"/>
    </row>
    <row r="984" spans="6:28" x14ac:dyDescent="0.25">
      <c r="F984" s="33" t="str">
        <f>IFERROR(VLOOKUP(D984,'Tabelas auxiliares'!$A$3:$B$62,2,FALSE),"")</f>
        <v/>
      </c>
      <c r="G984" s="33" t="str">
        <f>IFERROR(VLOOKUP($B984,'Tabelas auxiliares'!$A$66:$C$103,2,FALSE),"")</f>
        <v/>
      </c>
      <c r="H984" s="33" t="str">
        <f>IFERROR(VLOOKUP($B984,'Tabelas auxiliares'!$A$66:$C$103,3,FALSE),"")</f>
        <v/>
      </c>
      <c r="Y984" s="33" t="str">
        <f t="shared" si="15"/>
        <v/>
      </c>
      <c r="Z984" s="33" t="str">
        <f>IF(T984="","",IF(AND(T984&lt;&gt;'Tabelas auxiliares'!$B$240,T984&lt;&gt;'Tabelas auxiliares'!$B$241),"FOLHA DE PESSOAL",IF(Y984='Tabelas auxiliares'!$A$241,"CUSTEIO",IF(Y984='Tabelas auxiliares'!$A$240,"INVESTIMENTO","ERRO - VERIFICAR"))))</f>
        <v/>
      </c>
      <c r="AA984" s="47"/>
      <c r="AB984" s="47"/>
    </row>
    <row r="985" spans="6:28" x14ac:dyDescent="0.25">
      <c r="F985" s="33" t="str">
        <f>IFERROR(VLOOKUP(D985,'Tabelas auxiliares'!$A$3:$B$62,2,FALSE),"")</f>
        <v/>
      </c>
      <c r="G985" s="33" t="str">
        <f>IFERROR(VLOOKUP($B985,'Tabelas auxiliares'!$A$66:$C$103,2,FALSE),"")</f>
        <v/>
      </c>
      <c r="H985" s="33" t="str">
        <f>IFERROR(VLOOKUP($B985,'Tabelas auxiliares'!$A$66:$C$103,3,FALSE),"")</f>
        <v/>
      </c>
      <c r="Y985" s="33" t="str">
        <f t="shared" si="15"/>
        <v/>
      </c>
      <c r="Z985" s="33" t="str">
        <f>IF(T985="","",IF(AND(T985&lt;&gt;'Tabelas auxiliares'!$B$240,T985&lt;&gt;'Tabelas auxiliares'!$B$241),"FOLHA DE PESSOAL",IF(Y985='Tabelas auxiliares'!$A$241,"CUSTEIO",IF(Y985='Tabelas auxiliares'!$A$240,"INVESTIMENTO","ERRO - VERIFICAR"))))</f>
        <v/>
      </c>
      <c r="AA985" s="47"/>
      <c r="AB985" s="47"/>
    </row>
    <row r="986" spans="6:28" x14ac:dyDescent="0.25">
      <c r="F986" s="33" t="str">
        <f>IFERROR(VLOOKUP(D986,'Tabelas auxiliares'!$A$3:$B$62,2,FALSE),"")</f>
        <v/>
      </c>
      <c r="G986" s="33" t="str">
        <f>IFERROR(VLOOKUP($B986,'Tabelas auxiliares'!$A$66:$C$103,2,FALSE),"")</f>
        <v/>
      </c>
      <c r="H986" s="33" t="str">
        <f>IFERROR(VLOOKUP($B986,'Tabelas auxiliares'!$A$66:$C$103,3,FALSE),"")</f>
        <v/>
      </c>
      <c r="Y986" s="33" t="str">
        <f t="shared" si="15"/>
        <v/>
      </c>
      <c r="Z986" s="33" t="str">
        <f>IF(T986="","",IF(AND(T986&lt;&gt;'Tabelas auxiliares'!$B$240,T986&lt;&gt;'Tabelas auxiliares'!$B$241),"FOLHA DE PESSOAL",IF(Y986='Tabelas auxiliares'!$A$241,"CUSTEIO",IF(Y986='Tabelas auxiliares'!$A$240,"INVESTIMENTO","ERRO - VERIFICAR"))))</f>
        <v/>
      </c>
      <c r="AA986" s="47"/>
      <c r="AB986" s="47"/>
    </row>
    <row r="987" spans="6:28" x14ac:dyDescent="0.25">
      <c r="F987" s="33" t="str">
        <f>IFERROR(VLOOKUP(D987,'Tabelas auxiliares'!$A$3:$B$62,2,FALSE),"")</f>
        <v/>
      </c>
      <c r="G987" s="33" t="str">
        <f>IFERROR(VLOOKUP($B987,'Tabelas auxiliares'!$A$66:$C$103,2,FALSE),"")</f>
        <v/>
      </c>
      <c r="H987" s="33" t="str">
        <f>IFERROR(VLOOKUP($B987,'Tabelas auxiliares'!$A$66:$C$103,3,FALSE),"")</f>
        <v/>
      </c>
      <c r="Y987" s="33" t="str">
        <f t="shared" si="15"/>
        <v/>
      </c>
      <c r="Z987" s="33" t="str">
        <f>IF(T987="","",IF(AND(T987&lt;&gt;'Tabelas auxiliares'!$B$240,T987&lt;&gt;'Tabelas auxiliares'!$B$241),"FOLHA DE PESSOAL",IF(Y987='Tabelas auxiliares'!$A$241,"CUSTEIO",IF(Y987='Tabelas auxiliares'!$A$240,"INVESTIMENTO","ERRO - VERIFICAR"))))</f>
        <v/>
      </c>
      <c r="AA987" s="47"/>
      <c r="AB987" s="47"/>
    </row>
    <row r="988" spans="6:28" x14ac:dyDescent="0.25">
      <c r="F988" s="33" t="str">
        <f>IFERROR(VLOOKUP(D988,'Tabelas auxiliares'!$A$3:$B$62,2,FALSE),"")</f>
        <v/>
      </c>
      <c r="G988" s="33" t="str">
        <f>IFERROR(VLOOKUP($B988,'Tabelas auxiliares'!$A$66:$C$103,2,FALSE),"")</f>
        <v/>
      </c>
      <c r="H988" s="33" t="str">
        <f>IFERROR(VLOOKUP($B988,'Tabelas auxiliares'!$A$66:$C$103,3,FALSE),"")</f>
        <v/>
      </c>
      <c r="Y988" s="33" t="str">
        <f t="shared" si="15"/>
        <v/>
      </c>
      <c r="Z988" s="33" t="str">
        <f>IF(T988="","",IF(AND(T988&lt;&gt;'Tabelas auxiliares'!$B$240,T988&lt;&gt;'Tabelas auxiliares'!$B$241),"FOLHA DE PESSOAL",IF(Y988='Tabelas auxiliares'!$A$241,"CUSTEIO",IF(Y988='Tabelas auxiliares'!$A$240,"INVESTIMENTO","ERRO - VERIFICAR"))))</f>
        <v/>
      </c>
      <c r="AA988" s="47"/>
      <c r="AB988" s="47"/>
    </row>
    <row r="989" spans="6:28" x14ac:dyDescent="0.25">
      <c r="F989" s="33" t="str">
        <f>IFERROR(VLOOKUP(D989,'Tabelas auxiliares'!$A$3:$B$62,2,FALSE),"")</f>
        <v/>
      </c>
      <c r="G989" s="33" t="str">
        <f>IFERROR(VLOOKUP($B989,'Tabelas auxiliares'!$A$66:$C$103,2,FALSE),"")</f>
        <v/>
      </c>
      <c r="H989" s="33" t="str">
        <f>IFERROR(VLOOKUP($B989,'Tabelas auxiliares'!$A$66:$C$103,3,FALSE),"")</f>
        <v/>
      </c>
      <c r="Y989" s="33" t="str">
        <f t="shared" si="15"/>
        <v/>
      </c>
      <c r="Z989" s="33" t="str">
        <f>IF(T989="","",IF(AND(T989&lt;&gt;'Tabelas auxiliares'!$B$240,T989&lt;&gt;'Tabelas auxiliares'!$B$241),"FOLHA DE PESSOAL",IF(Y989='Tabelas auxiliares'!$A$241,"CUSTEIO",IF(Y989='Tabelas auxiliares'!$A$240,"INVESTIMENTO","ERRO - VERIFICAR"))))</f>
        <v/>
      </c>
      <c r="AA989" s="47"/>
      <c r="AB989" s="47"/>
    </row>
    <row r="990" spans="6:28" x14ac:dyDescent="0.25">
      <c r="F990" s="33" t="str">
        <f>IFERROR(VLOOKUP(D990,'Tabelas auxiliares'!$A$3:$B$62,2,FALSE),"")</f>
        <v/>
      </c>
      <c r="G990" s="33" t="str">
        <f>IFERROR(VLOOKUP($B990,'Tabelas auxiliares'!$A$66:$C$103,2,FALSE),"")</f>
        <v/>
      </c>
      <c r="H990" s="33" t="str">
        <f>IFERROR(VLOOKUP($B990,'Tabelas auxiliares'!$A$66:$C$103,3,FALSE),"")</f>
        <v/>
      </c>
      <c r="Y990" s="33" t="str">
        <f t="shared" si="15"/>
        <v/>
      </c>
      <c r="Z990" s="33" t="str">
        <f>IF(T990="","",IF(AND(T990&lt;&gt;'Tabelas auxiliares'!$B$240,T990&lt;&gt;'Tabelas auxiliares'!$B$241),"FOLHA DE PESSOAL",IF(Y990='Tabelas auxiliares'!$A$241,"CUSTEIO",IF(Y990='Tabelas auxiliares'!$A$240,"INVESTIMENTO","ERRO - VERIFICAR"))))</f>
        <v/>
      </c>
      <c r="AA990" s="47"/>
      <c r="AB990" s="47"/>
    </row>
    <row r="991" spans="6:28" x14ac:dyDescent="0.25">
      <c r="F991" s="33" t="str">
        <f>IFERROR(VLOOKUP(D991,'Tabelas auxiliares'!$A$3:$B$62,2,FALSE),"")</f>
        <v/>
      </c>
      <c r="G991" s="33" t="str">
        <f>IFERROR(VLOOKUP($B991,'Tabelas auxiliares'!$A$66:$C$103,2,FALSE),"")</f>
        <v/>
      </c>
      <c r="H991" s="33" t="str">
        <f>IFERROR(VLOOKUP($B991,'Tabelas auxiliares'!$A$66:$C$103,3,FALSE),"")</f>
        <v/>
      </c>
      <c r="Y991" s="33" t="str">
        <f t="shared" si="15"/>
        <v/>
      </c>
      <c r="Z991" s="33" t="str">
        <f>IF(T991="","",IF(AND(T991&lt;&gt;'Tabelas auxiliares'!$B$240,T991&lt;&gt;'Tabelas auxiliares'!$B$241),"FOLHA DE PESSOAL",IF(Y991='Tabelas auxiliares'!$A$241,"CUSTEIO",IF(Y991='Tabelas auxiliares'!$A$240,"INVESTIMENTO","ERRO - VERIFICAR"))))</f>
        <v/>
      </c>
      <c r="AA991" s="47"/>
      <c r="AB991" s="47"/>
    </row>
    <row r="992" spans="6:28" x14ac:dyDescent="0.25">
      <c r="F992" s="33" t="str">
        <f>IFERROR(VLOOKUP(D992,'Tabelas auxiliares'!$A$3:$B$62,2,FALSE),"")</f>
        <v/>
      </c>
      <c r="G992" s="33" t="str">
        <f>IFERROR(VLOOKUP($B992,'Tabelas auxiliares'!$A$66:$C$103,2,FALSE),"")</f>
        <v/>
      </c>
      <c r="H992" s="33" t="str">
        <f>IFERROR(VLOOKUP($B992,'Tabelas auxiliares'!$A$66:$C$103,3,FALSE),"")</f>
        <v/>
      </c>
      <c r="Y992" s="33" t="str">
        <f t="shared" si="15"/>
        <v/>
      </c>
      <c r="Z992" s="33" t="str">
        <f>IF(T992="","",IF(AND(T992&lt;&gt;'Tabelas auxiliares'!$B$240,T992&lt;&gt;'Tabelas auxiliares'!$B$241),"FOLHA DE PESSOAL",IF(Y992='Tabelas auxiliares'!$A$241,"CUSTEIO",IF(Y992='Tabelas auxiliares'!$A$240,"INVESTIMENTO","ERRO - VERIFICAR"))))</f>
        <v/>
      </c>
      <c r="AA992" s="47"/>
      <c r="AB992" s="47"/>
    </row>
    <row r="993" spans="1:31" x14ac:dyDescent="0.25">
      <c r="F993" s="33" t="str">
        <f>IFERROR(VLOOKUP(D993,'Tabelas auxiliares'!$A$3:$B$62,2,FALSE),"")</f>
        <v/>
      </c>
      <c r="G993" s="33" t="str">
        <f>IFERROR(VLOOKUP($B993,'Tabelas auxiliares'!$A$66:$C$103,2,FALSE),"")</f>
        <v/>
      </c>
      <c r="H993" s="33" t="str">
        <f>IFERROR(VLOOKUP($B993,'Tabelas auxiliares'!$A$66:$C$103,3,FALSE),"")</f>
        <v/>
      </c>
      <c r="Y993" s="33" t="str">
        <f t="shared" si="15"/>
        <v/>
      </c>
      <c r="Z993" s="33" t="str">
        <f>IF(T993="","",IF(AND(T993&lt;&gt;'Tabelas auxiliares'!$B$240,T993&lt;&gt;'Tabelas auxiliares'!$B$241),"FOLHA DE PESSOAL",IF(Y993='Tabelas auxiliares'!$A$241,"CUSTEIO",IF(Y993='Tabelas auxiliares'!$A$240,"INVESTIMENTO","ERRO - VERIFICAR"))))</f>
        <v/>
      </c>
      <c r="AA993" s="47"/>
      <c r="AB993" s="47"/>
    </row>
    <row r="994" spans="1:31" x14ac:dyDescent="0.25">
      <c r="F994" s="33" t="str">
        <f>IFERROR(VLOOKUP(D994,'Tabelas auxiliares'!$A$3:$B$62,2,FALSE),"")</f>
        <v/>
      </c>
      <c r="G994" s="33" t="str">
        <f>IFERROR(VLOOKUP($B994,'Tabelas auxiliares'!$A$66:$C$103,2,FALSE),"")</f>
        <v/>
      </c>
      <c r="H994" s="33" t="str">
        <f>IFERROR(VLOOKUP($B994,'Tabelas auxiliares'!$A$66:$C$103,3,FALSE),"")</f>
        <v/>
      </c>
      <c r="Y994" s="33" t="str">
        <f t="shared" si="15"/>
        <v/>
      </c>
      <c r="Z994" s="33" t="str">
        <f>IF(T994="","",IF(AND(T994&lt;&gt;'Tabelas auxiliares'!$B$240,T994&lt;&gt;'Tabelas auxiliares'!$B$241),"FOLHA DE PESSOAL",IF(Y994='Tabelas auxiliares'!$A$241,"CUSTEIO",IF(Y994='Tabelas auxiliares'!$A$240,"INVESTIMENTO","ERRO - VERIFICAR"))))</f>
        <v/>
      </c>
      <c r="AA994" s="47"/>
      <c r="AB994" s="47"/>
    </row>
    <row r="995" spans="1:31" x14ac:dyDescent="0.25">
      <c r="F995" s="33" t="str">
        <f>IFERROR(VLOOKUP(D995,'Tabelas auxiliares'!$A$3:$B$62,2,FALSE),"")</f>
        <v/>
      </c>
      <c r="G995" s="33" t="str">
        <f>IFERROR(VLOOKUP($B995,'Tabelas auxiliares'!$A$66:$C$103,2,FALSE),"")</f>
        <v/>
      </c>
      <c r="H995" s="33" t="str">
        <f>IFERROR(VLOOKUP($B995,'Tabelas auxiliares'!$A$66:$C$103,3,FALSE),"")</f>
        <v/>
      </c>
      <c r="Y995" s="33" t="str">
        <f t="shared" si="15"/>
        <v/>
      </c>
      <c r="Z995" s="33" t="str">
        <f>IF(T995="","",IF(AND(T995&lt;&gt;'Tabelas auxiliares'!$B$240,T995&lt;&gt;'Tabelas auxiliares'!$B$241),"FOLHA DE PESSOAL",IF(Y995='Tabelas auxiliares'!$A$241,"CUSTEIO",IF(Y995='Tabelas auxiliares'!$A$240,"INVESTIMENTO","ERRO - VERIFICAR"))))</f>
        <v/>
      </c>
      <c r="AA995" s="47"/>
      <c r="AB995" s="47"/>
    </row>
    <row r="996" spans="1:31" x14ac:dyDescent="0.25">
      <c r="F996" s="33" t="str">
        <f>IFERROR(VLOOKUP(D996,'Tabelas auxiliares'!$A$3:$B$62,2,FALSE),"")</f>
        <v/>
      </c>
      <c r="G996" s="33" t="str">
        <f>IFERROR(VLOOKUP($B996,'Tabelas auxiliares'!$A$66:$C$103,2,FALSE),"")</f>
        <v/>
      </c>
      <c r="H996" s="33" t="str">
        <f>IFERROR(VLOOKUP($B996,'Tabelas auxiliares'!$A$66:$C$103,3,FALSE),"")</f>
        <v/>
      </c>
      <c r="Y996" s="33" t="str">
        <f t="shared" si="15"/>
        <v/>
      </c>
      <c r="Z996" s="33" t="str">
        <f>IF(T996="","",IF(AND(T996&lt;&gt;'Tabelas auxiliares'!$B$240,T996&lt;&gt;'Tabelas auxiliares'!$B$241),"FOLHA DE PESSOAL",IF(Y996='Tabelas auxiliares'!$A$241,"CUSTEIO",IF(Y996='Tabelas auxiliares'!$A$240,"INVESTIMENTO","ERRO - VERIFICAR"))))</f>
        <v/>
      </c>
      <c r="AA996" s="47"/>
      <c r="AB996" s="47"/>
    </row>
    <row r="997" spans="1:31" x14ac:dyDescent="0.25">
      <c r="F997" s="33" t="str">
        <f>IFERROR(VLOOKUP(D997,'Tabelas auxiliares'!$A$3:$B$62,2,FALSE),"")</f>
        <v/>
      </c>
      <c r="G997" s="33" t="str">
        <f>IFERROR(VLOOKUP($B997,'Tabelas auxiliares'!$A$66:$C$103,2,FALSE),"")</f>
        <v/>
      </c>
      <c r="H997" s="33" t="str">
        <f>IFERROR(VLOOKUP($B997,'Tabelas auxiliares'!$A$66:$C$103,3,FALSE),"")</f>
        <v/>
      </c>
      <c r="Y997" s="33" t="str">
        <f t="shared" si="15"/>
        <v/>
      </c>
      <c r="Z997" s="33" t="str">
        <f>IF(T997="","",IF(AND(T997&lt;&gt;'Tabelas auxiliares'!$B$240,T997&lt;&gt;'Tabelas auxiliares'!$B$241),"FOLHA DE PESSOAL",IF(Y997='Tabelas auxiliares'!$A$241,"CUSTEIO",IF(Y997='Tabelas auxiliares'!$A$240,"INVESTIMENTO","ERRO - VERIFICAR"))))</f>
        <v/>
      </c>
      <c r="AA997" s="47"/>
      <c r="AB997" s="47"/>
    </row>
    <row r="998" spans="1:31" x14ac:dyDescent="0.25">
      <c r="F998" s="33" t="str">
        <f>IFERROR(VLOOKUP(D998,'Tabelas auxiliares'!$A$3:$B$62,2,FALSE),"")</f>
        <v/>
      </c>
      <c r="G998" s="33" t="str">
        <f>IFERROR(VLOOKUP($B998,'Tabelas auxiliares'!$A$66:$C$103,2,FALSE),"")</f>
        <v/>
      </c>
      <c r="H998" s="33" t="str">
        <f>IFERROR(VLOOKUP($B998,'Tabelas auxiliares'!$A$66:$C$103,3,FALSE),"")</f>
        <v/>
      </c>
      <c r="Y998" s="33" t="str">
        <f t="shared" si="15"/>
        <v/>
      </c>
      <c r="Z998" s="33" t="str">
        <f>IF(T998="","",IF(AND(T998&lt;&gt;'Tabelas auxiliares'!$B$240,T998&lt;&gt;'Tabelas auxiliares'!$B$241),"FOLHA DE PESSOAL",IF(Y998='Tabelas auxiliares'!$A$241,"CUSTEIO",IF(Y998='Tabelas auxiliares'!$A$240,"INVESTIMENTO","ERRO - VERIFICAR"))))</f>
        <v/>
      </c>
      <c r="AA998" s="47"/>
      <c r="AB998" s="47"/>
    </row>
    <row r="999" spans="1:31" x14ac:dyDescent="0.25">
      <c r="F999" s="33" t="str">
        <f>IFERROR(VLOOKUP(D999,'Tabelas auxiliares'!$A$3:$B$62,2,FALSE),"")</f>
        <v/>
      </c>
      <c r="G999" s="33" t="str">
        <f>IFERROR(VLOOKUP($B999,'Tabelas auxiliares'!$A$66:$C$103,2,FALSE),"")</f>
        <v/>
      </c>
      <c r="H999" s="33" t="str">
        <f>IFERROR(VLOOKUP($B999,'Tabelas auxiliares'!$A$66:$C$103,3,FALSE),"")</f>
        <v/>
      </c>
      <c r="Y999" s="33" t="str">
        <f t="shared" si="15"/>
        <v/>
      </c>
      <c r="Z999" s="33" t="str">
        <f>IF(T999="","",IF(AND(T999&lt;&gt;'Tabelas auxiliares'!$B$240,T999&lt;&gt;'Tabelas auxiliares'!$B$241),"FOLHA DE PESSOAL",IF(Y999='Tabelas auxiliares'!$A$241,"CUSTEIO",IF(Y999='Tabelas auxiliares'!$A$240,"INVESTIMENTO","ERRO - VERIFICAR"))))</f>
        <v/>
      </c>
      <c r="AA999" s="47"/>
      <c r="AB999" s="47"/>
    </row>
    <row r="1000" spans="1:31" x14ac:dyDescent="0.25">
      <c r="F1000" s="33" t="str">
        <f>IFERROR(VLOOKUP(D1000,'Tabelas auxiliares'!$A$3:$B$62,2,FALSE),"")</f>
        <v/>
      </c>
      <c r="G1000" s="33" t="str">
        <f>IFERROR(VLOOKUP($B1000,'Tabelas auxiliares'!$A$66:$C$103,2,FALSE),"")</f>
        <v/>
      </c>
      <c r="H1000" s="33" t="str">
        <f>IFERROR(VLOOKUP($B1000,'Tabelas auxiliares'!$A$66:$C$103,3,FALSE),"")</f>
        <v/>
      </c>
      <c r="Y1000" s="33" t="str">
        <f t="shared" si="15"/>
        <v/>
      </c>
      <c r="Z1000" s="33" t="str">
        <f>IF(T1000="","",IF(AND(T1000&lt;&gt;'Tabelas auxiliares'!$B$240,T1000&lt;&gt;'Tabelas auxiliares'!$B$241),"FOLHA DE PESSOAL",IF(Y1000='Tabelas auxiliares'!$A$241,"CUSTEIO",IF(Y1000='Tabelas auxiliares'!$A$240,"INVESTIMENTO","ERRO - VERIFICAR"))))</f>
        <v/>
      </c>
      <c r="AA1000" s="47"/>
      <c r="AB1000" s="47"/>
    </row>
    <row r="1001" spans="1:31"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8">
        <f>SUBTOTAL(9,AA4:AA1000)</f>
        <v>18268926.720000003</v>
      </c>
      <c r="AB1001" s="38"/>
      <c r="AC1001" s="38">
        <f t="shared" ref="AC1001:AE1001" si="16">SUBTOTAL(9,AC4:AC1000)</f>
        <v>15113086.909999996</v>
      </c>
      <c r="AD1001" s="38">
        <f t="shared" si="16"/>
        <v>2304409.2999999993</v>
      </c>
      <c r="AE1001" s="38">
        <f t="shared" si="16"/>
        <v>847670.12999999977</v>
      </c>
    </row>
  </sheetData>
  <sheetProtection algorithmName="SHA-512" hashValue="o92gX2Xvox6xdS7LUGXH1o5TckIjJMmUacEUEiARwT3CfSk2DnFlAwQ8WN/2U5UF2YoumRjsWdDfwrKPC9Y2oA==" saltValue="vYZMyWPTLQic4Yt3CLNc1g==" spinCount="100000" sheet="1" autoFilter="0"/>
  <autoFilter ref="A3:AD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Z1001"/>
  <sheetViews>
    <sheetView topLeftCell="M3" zoomScaleNormal="100" workbookViewId="0">
      <selection activeCell="Y7" sqref="Y7"/>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35" t="s">
        <v>158</v>
      </c>
      <c r="B1" s="235"/>
      <c r="M1" s="36"/>
      <c r="N1" s="36"/>
      <c r="O1" s="36"/>
      <c r="P1" s="36"/>
      <c r="Q1" s="36"/>
      <c r="R1" s="36"/>
    </row>
    <row r="2" spans="1:26" ht="18.75" hidden="1" x14ac:dyDescent="0.3">
      <c r="A2" s="235"/>
      <c r="B2" s="235"/>
      <c r="M2" s="36"/>
      <c r="O2" s="36"/>
      <c r="P2" s="36"/>
      <c r="Q2" s="36"/>
      <c r="R2" s="36"/>
      <c r="T2" s="37" t="s">
        <v>134</v>
      </c>
    </row>
    <row r="3" spans="1:26" s="83" customFormat="1" ht="63" x14ac:dyDescent="0.25">
      <c r="A3" s="82" t="s">
        <v>156</v>
      </c>
      <c r="B3" s="82" t="s">
        <v>157</v>
      </c>
      <c r="C3" s="82" t="s">
        <v>154</v>
      </c>
      <c r="D3" s="82" t="s">
        <v>0</v>
      </c>
      <c r="E3" s="82" t="s">
        <v>142</v>
      </c>
      <c r="F3" s="82" t="s">
        <v>1</v>
      </c>
      <c r="G3" s="82" t="s">
        <v>143</v>
      </c>
      <c r="H3" s="81" t="s">
        <v>144</v>
      </c>
      <c r="I3" s="81" t="s">
        <v>145</v>
      </c>
      <c r="J3" s="81" t="s">
        <v>146</v>
      </c>
      <c r="K3" s="82" t="s">
        <v>356</v>
      </c>
      <c r="L3" s="81" t="s">
        <v>357</v>
      </c>
      <c r="M3" s="81" t="s">
        <v>149</v>
      </c>
      <c r="N3" s="81" t="s">
        <v>107</v>
      </c>
      <c r="O3" s="81" t="s">
        <v>329</v>
      </c>
      <c r="P3" s="82" t="s">
        <v>330</v>
      </c>
      <c r="Q3" s="82" t="s">
        <v>527</v>
      </c>
      <c r="R3" s="81" t="s">
        <v>130</v>
      </c>
      <c r="S3" s="82" t="s">
        <v>131</v>
      </c>
      <c r="T3" s="82" t="s">
        <v>199</v>
      </c>
      <c r="U3" s="82" t="s">
        <v>533</v>
      </c>
      <c r="V3" s="82" t="s">
        <v>159</v>
      </c>
      <c r="W3" s="82" t="s">
        <v>160</v>
      </c>
      <c r="X3" s="82" t="s">
        <v>161</v>
      </c>
      <c r="Y3" s="82" t="s">
        <v>531</v>
      </c>
      <c r="Z3" s="82" t="s">
        <v>532</v>
      </c>
    </row>
    <row r="4" spans="1:26" ht="14.45" customHeight="1" x14ac:dyDescent="0.25">
      <c r="A4" t="s">
        <v>2985</v>
      </c>
      <c r="B4" t="s">
        <v>2986</v>
      </c>
      <c r="C4" t="s">
        <v>2000</v>
      </c>
      <c r="D4" t="s">
        <v>2987</v>
      </c>
      <c r="E4" t="s">
        <v>2988</v>
      </c>
      <c r="F4" t="s">
        <v>2989</v>
      </c>
      <c r="G4" t="s">
        <v>1837</v>
      </c>
      <c r="H4" t="s">
        <v>2990</v>
      </c>
      <c r="I4" t="s">
        <v>828</v>
      </c>
      <c r="J4" t="s">
        <v>2991</v>
      </c>
      <c r="K4" t="s">
        <v>550</v>
      </c>
      <c r="L4" t="s">
        <v>2992</v>
      </c>
      <c r="M4" t="s">
        <v>150</v>
      </c>
      <c r="N4" t="s">
        <v>2993</v>
      </c>
      <c r="O4" t="s">
        <v>1839</v>
      </c>
      <c r="P4" t="s">
        <v>1840</v>
      </c>
      <c r="Q4" t="s">
        <v>2994</v>
      </c>
      <c r="R4" s="33" t="str">
        <f t="shared" ref="R4:R67" si="0">LEFT(O4,1)</f>
        <v>3</v>
      </c>
      <c r="S4" s="33" t="str">
        <f>IF(M4="","",IF(AND(M4&lt;&gt;'Tabelas auxiliares'!$B$240,M4&lt;&gt;'Tabelas auxiliares'!$B$241,M4&lt;&gt;'Tabelas auxiliares'!$C$240,M4&lt;&gt;'Tabelas auxiliares'!$C$241),"FOLHA DE PESSOAL",IF(R4='Tabelas auxiliares'!$A$241,"CUSTEIO",IF(R4='Tabelas auxiliares'!$A$240,"INVESTIMENTO","ERRO - VERIFICAR"))))</f>
        <v>CUSTEIO</v>
      </c>
      <c r="T4" s="26">
        <v>8000</v>
      </c>
      <c r="U4">
        <v>4000</v>
      </c>
      <c r="V4">
        <v>4000</v>
      </c>
      <c r="X4" s="26"/>
    </row>
    <row r="5" spans="1:26" ht="14.45" customHeight="1" x14ac:dyDescent="0.25">
      <c r="A5" t="s">
        <v>2995</v>
      </c>
      <c r="B5" t="s">
        <v>2996</v>
      </c>
      <c r="C5" t="s">
        <v>2375</v>
      </c>
      <c r="D5" t="s">
        <v>2997</v>
      </c>
      <c r="E5" t="s">
        <v>2998</v>
      </c>
      <c r="F5" t="s">
        <v>2999</v>
      </c>
      <c r="G5" t="s">
        <v>3000</v>
      </c>
      <c r="H5" t="s">
        <v>3001</v>
      </c>
      <c r="I5" t="s">
        <v>570</v>
      </c>
      <c r="J5" t="s">
        <v>3002</v>
      </c>
      <c r="K5" t="s">
        <v>3003</v>
      </c>
      <c r="L5" t="s">
        <v>3004</v>
      </c>
      <c r="M5" t="s">
        <v>132</v>
      </c>
      <c r="N5" t="s">
        <v>3005</v>
      </c>
      <c r="O5" t="s">
        <v>942</v>
      </c>
      <c r="P5" t="s">
        <v>943</v>
      </c>
      <c r="Q5" t="s">
        <v>3006</v>
      </c>
      <c r="R5" s="33" t="str">
        <f t="shared" si="0"/>
        <v>3</v>
      </c>
      <c r="S5" s="33" t="str">
        <f>IF(M5="","",IF(AND(M5&lt;&gt;'Tabelas auxiliares'!$B$240,M5&lt;&gt;'Tabelas auxiliares'!$B$241,M5&lt;&gt;'Tabelas auxiliares'!$C$240,M5&lt;&gt;'Tabelas auxiliares'!$C$241),"FOLHA DE PESSOAL",IF(R5='Tabelas auxiliares'!$A$241,"CUSTEIO",IF(R5='Tabelas auxiliares'!$A$240,"INVESTIMENTO","ERRO - VERIFICAR"))))</f>
        <v>FOLHA DE PESSOAL</v>
      </c>
      <c r="T5" s="26">
        <v>214090</v>
      </c>
      <c r="V5" s="26">
        <v>14324.26</v>
      </c>
      <c r="X5">
        <v>199765.74</v>
      </c>
    </row>
    <row r="6" spans="1:26" x14ac:dyDescent="0.25">
      <c r="A6" t="s">
        <v>3007</v>
      </c>
      <c r="B6" t="s">
        <v>3008</v>
      </c>
      <c r="C6" t="s">
        <v>3009</v>
      </c>
      <c r="D6" t="s">
        <v>1417</v>
      </c>
      <c r="E6" t="s">
        <v>3010</v>
      </c>
      <c r="F6" t="s">
        <v>3011</v>
      </c>
      <c r="G6" t="s">
        <v>1420</v>
      </c>
      <c r="H6" t="s">
        <v>1060</v>
      </c>
      <c r="I6" t="s">
        <v>570</v>
      </c>
      <c r="J6" t="s">
        <v>3012</v>
      </c>
      <c r="K6" t="s">
        <v>3013</v>
      </c>
      <c r="L6" t="s">
        <v>3014</v>
      </c>
      <c r="M6" t="s">
        <v>132</v>
      </c>
      <c r="N6" t="s">
        <v>3015</v>
      </c>
      <c r="O6" t="s">
        <v>1421</v>
      </c>
      <c r="P6" t="s">
        <v>1422</v>
      </c>
      <c r="Q6" t="s">
        <v>3016</v>
      </c>
      <c r="R6" s="33" t="str">
        <f t="shared" si="0"/>
        <v>4</v>
      </c>
      <c r="S6" s="33" t="str">
        <f>IF(M6="","",IF(AND(M6&lt;&gt;'Tabelas auxiliares'!$B$240,M6&lt;&gt;'Tabelas auxiliares'!$B$241,M6&lt;&gt;'Tabelas auxiliares'!$C$240,M6&lt;&gt;'Tabelas auxiliares'!$C$241),"FOLHA DE PESSOAL",IF(R6='Tabelas auxiliares'!$A$241,"CUSTEIO",IF(R6='Tabelas auxiliares'!$A$240,"INVESTIMENTO","ERRO - VERIFICAR"))))</f>
        <v>FOLHA DE PESSOAL</v>
      </c>
      <c r="T6" s="26">
        <v>6237070.4500000002</v>
      </c>
      <c r="U6" s="26">
        <v>6237070.4500000002</v>
      </c>
      <c r="V6" s="26"/>
      <c r="X6" s="26"/>
    </row>
    <row r="7" spans="1:26" ht="14.45" customHeight="1" x14ac:dyDescent="0.25">
      <c r="A7" t="s">
        <v>3017</v>
      </c>
      <c r="B7" t="s">
        <v>3018</v>
      </c>
      <c r="C7" t="s">
        <v>3019</v>
      </c>
      <c r="D7" t="s">
        <v>1916</v>
      </c>
      <c r="E7" t="s">
        <v>3020</v>
      </c>
      <c r="F7" t="s">
        <v>3021</v>
      </c>
      <c r="G7" t="s">
        <v>3022</v>
      </c>
      <c r="H7" t="s">
        <v>569</v>
      </c>
      <c r="I7" t="s">
        <v>570</v>
      </c>
      <c r="J7" t="s">
        <v>571</v>
      </c>
      <c r="K7" t="s">
        <v>550</v>
      </c>
      <c r="L7" t="s">
        <v>3023</v>
      </c>
      <c r="M7" t="s">
        <v>186</v>
      </c>
      <c r="N7" t="s">
        <v>3024</v>
      </c>
      <c r="O7" t="s">
        <v>1900</v>
      </c>
      <c r="P7" t="s">
        <v>1901</v>
      </c>
      <c r="Q7" t="s">
        <v>3025</v>
      </c>
      <c r="R7" s="33" t="str">
        <f t="shared" si="0"/>
        <v>4</v>
      </c>
      <c r="S7" s="33" t="str">
        <f>IF(M7="","",IF(AND(M7&lt;&gt;'Tabelas auxiliares'!$B$240,M7&lt;&gt;'Tabelas auxiliares'!$B$241,M7&lt;&gt;'Tabelas auxiliares'!$C$240,M7&lt;&gt;'Tabelas auxiliares'!$C$241),"FOLHA DE PESSOAL",IF(R7='Tabelas auxiliares'!$A$241,"CUSTEIO",IF(R7='Tabelas auxiliares'!$A$240,"INVESTIMENTO","ERRO - VERIFICAR"))))</f>
        <v>INVESTIMENTO</v>
      </c>
      <c r="T7" s="26">
        <v>652823.55000000005</v>
      </c>
      <c r="U7">
        <v>652823.55000000005</v>
      </c>
      <c r="X7" s="26"/>
    </row>
    <row r="8" spans="1:26" x14ac:dyDescent="0.25">
      <c r="A8" t="s">
        <v>3017</v>
      </c>
      <c r="B8" t="s">
        <v>3018</v>
      </c>
      <c r="C8" t="s">
        <v>2605</v>
      </c>
      <c r="D8" t="s">
        <v>2606</v>
      </c>
      <c r="E8" t="s">
        <v>3026</v>
      </c>
      <c r="F8" t="s">
        <v>3027</v>
      </c>
      <c r="G8" t="s">
        <v>2609</v>
      </c>
      <c r="H8" t="s">
        <v>569</v>
      </c>
      <c r="I8" t="s">
        <v>570</v>
      </c>
      <c r="J8" t="s">
        <v>571</v>
      </c>
      <c r="K8" t="s">
        <v>550</v>
      </c>
      <c r="L8" t="s">
        <v>3028</v>
      </c>
      <c r="M8" t="s">
        <v>186</v>
      </c>
      <c r="N8" t="s">
        <v>3029</v>
      </c>
      <c r="O8" t="s">
        <v>1900</v>
      </c>
      <c r="P8" t="s">
        <v>1901</v>
      </c>
      <c r="Q8" t="s">
        <v>3030</v>
      </c>
      <c r="R8" s="33" t="str">
        <f t="shared" si="0"/>
        <v>4</v>
      </c>
      <c r="S8" s="33" t="str">
        <f>IF(M8="","",IF(AND(M8&lt;&gt;'Tabelas auxiliares'!$B$240,M8&lt;&gt;'Tabelas auxiliares'!$B$241,M8&lt;&gt;'Tabelas auxiliares'!$C$240,M8&lt;&gt;'Tabelas auxiliares'!$C$241),"FOLHA DE PESSOAL",IF(R8='Tabelas auxiliares'!$A$241,"CUSTEIO",IF(R8='Tabelas auxiliares'!$A$240,"INVESTIMENTO","ERRO - VERIFICAR"))))</f>
        <v>INVESTIMENTO</v>
      </c>
      <c r="T8" s="26">
        <v>2974309.55</v>
      </c>
      <c r="U8">
        <v>2974309.55</v>
      </c>
    </row>
    <row r="9" spans="1:26" ht="14.45" customHeight="1" x14ac:dyDescent="0.25">
      <c r="A9" t="s">
        <v>3031</v>
      </c>
      <c r="B9" t="s">
        <v>3032</v>
      </c>
      <c r="C9" t="s">
        <v>3033</v>
      </c>
      <c r="D9" t="s">
        <v>3034</v>
      </c>
      <c r="E9" t="s">
        <v>3035</v>
      </c>
      <c r="F9" t="s">
        <v>3036</v>
      </c>
      <c r="G9" t="s">
        <v>545</v>
      </c>
      <c r="H9" t="s">
        <v>3037</v>
      </c>
      <c r="I9" t="s">
        <v>1106</v>
      </c>
      <c r="J9" t="s">
        <v>3038</v>
      </c>
      <c r="K9" t="s">
        <v>3039</v>
      </c>
      <c r="L9" t="s">
        <v>3040</v>
      </c>
      <c r="M9" t="s">
        <v>150</v>
      </c>
      <c r="N9" t="s">
        <v>3041</v>
      </c>
      <c r="O9" t="s">
        <v>1000</v>
      </c>
      <c r="P9" t="s">
        <v>1001</v>
      </c>
      <c r="Q9" t="s">
        <v>3042</v>
      </c>
      <c r="R9" s="33" t="str">
        <f t="shared" si="0"/>
        <v>3</v>
      </c>
      <c r="S9" s="33" t="str">
        <f>IF(M9="","",IF(AND(M9&lt;&gt;'Tabelas auxiliares'!$B$240,M9&lt;&gt;'Tabelas auxiliares'!$B$241,M9&lt;&gt;'Tabelas auxiliares'!$C$240,M9&lt;&gt;'Tabelas auxiliares'!$C$241),"FOLHA DE PESSOAL",IF(R9='Tabelas auxiliares'!$A$241,"CUSTEIO",IF(R9='Tabelas auxiliares'!$A$240,"INVESTIMENTO","ERRO - VERIFICAR"))))</f>
        <v>CUSTEIO</v>
      </c>
      <c r="T9" s="26">
        <v>1449.05</v>
      </c>
      <c r="U9">
        <v>1449.05</v>
      </c>
      <c r="X9" s="26"/>
    </row>
    <row r="10" spans="1:26" ht="14.45" customHeight="1" x14ac:dyDescent="0.25">
      <c r="A10" t="s">
        <v>3031</v>
      </c>
      <c r="B10" t="s">
        <v>3032</v>
      </c>
      <c r="C10" t="s">
        <v>3043</v>
      </c>
      <c r="D10" t="s">
        <v>3044</v>
      </c>
      <c r="E10" t="s">
        <v>3045</v>
      </c>
      <c r="F10" t="s">
        <v>3046</v>
      </c>
      <c r="G10" t="s">
        <v>3047</v>
      </c>
      <c r="H10" t="s">
        <v>3037</v>
      </c>
      <c r="I10" t="s">
        <v>1106</v>
      </c>
      <c r="J10" t="s">
        <v>3038</v>
      </c>
      <c r="K10" t="s">
        <v>3039</v>
      </c>
      <c r="L10" t="s">
        <v>3040</v>
      </c>
      <c r="M10" t="s">
        <v>150</v>
      </c>
      <c r="N10" t="s">
        <v>3041</v>
      </c>
      <c r="O10" t="s">
        <v>2982</v>
      </c>
      <c r="P10" t="s">
        <v>2983</v>
      </c>
      <c r="Q10" t="s">
        <v>3048</v>
      </c>
      <c r="R10" s="33" t="str">
        <f t="shared" si="0"/>
        <v>3</v>
      </c>
      <c r="S10" s="33" t="str">
        <f>IF(M10="","",IF(AND(M10&lt;&gt;'Tabelas auxiliares'!$B$240,M10&lt;&gt;'Tabelas auxiliares'!$B$241,M10&lt;&gt;'Tabelas auxiliares'!$C$240,M10&lt;&gt;'Tabelas auxiliares'!$C$241),"FOLHA DE PESSOAL",IF(R10='Tabelas auxiliares'!$A$241,"CUSTEIO",IF(R10='Tabelas auxiliares'!$A$240,"INVESTIMENTO","ERRO - VERIFICAR"))))</f>
        <v>CUSTEIO</v>
      </c>
      <c r="T10" s="26">
        <v>1373.51</v>
      </c>
      <c r="U10" s="26">
        <v>1373.51</v>
      </c>
    </row>
    <row r="11" spans="1:26" ht="14.45" customHeight="1" x14ac:dyDescent="0.25">
      <c r="A11" t="s">
        <v>3031</v>
      </c>
      <c r="B11" t="s">
        <v>3032</v>
      </c>
      <c r="C11" t="s">
        <v>3049</v>
      </c>
      <c r="D11" t="s">
        <v>3050</v>
      </c>
      <c r="E11" t="s">
        <v>3051</v>
      </c>
      <c r="F11" t="s">
        <v>3052</v>
      </c>
      <c r="G11" t="s">
        <v>3053</v>
      </c>
      <c r="H11" t="s">
        <v>3037</v>
      </c>
      <c r="I11" t="s">
        <v>1106</v>
      </c>
      <c r="J11" t="s">
        <v>3038</v>
      </c>
      <c r="K11" t="s">
        <v>3039</v>
      </c>
      <c r="L11" t="s">
        <v>3040</v>
      </c>
      <c r="M11" t="s">
        <v>150</v>
      </c>
      <c r="N11" t="s">
        <v>3041</v>
      </c>
      <c r="O11" t="s">
        <v>1468</v>
      </c>
      <c r="P11" t="s">
        <v>1469</v>
      </c>
      <c r="Q11" t="s">
        <v>3054</v>
      </c>
      <c r="R11" s="33" t="str">
        <f t="shared" si="0"/>
        <v>3</v>
      </c>
      <c r="S11" s="33" t="str">
        <f>IF(M11="","",IF(AND(M11&lt;&gt;'Tabelas auxiliares'!$B$240,M11&lt;&gt;'Tabelas auxiliares'!$B$241,M11&lt;&gt;'Tabelas auxiliares'!$C$240,M11&lt;&gt;'Tabelas auxiliares'!$C$241),"FOLHA DE PESSOAL",IF(R11='Tabelas auxiliares'!$A$241,"CUSTEIO",IF(R11='Tabelas auxiliares'!$A$240,"INVESTIMENTO","ERRO - VERIFICAR"))))</f>
        <v>CUSTEIO</v>
      </c>
      <c r="T11" s="26">
        <v>1050</v>
      </c>
      <c r="U11">
        <v>1050</v>
      </c>
      <c r="X11" s="26"/>
    </row>
    <row r="12" spans="1:26" ht="14.45" customHeight="1" x14ac:dyDescent="0.25">
      <c r="A12" t="s">
        <v>3031</v>
      </c>
      <c r="B12" t="s">
        <v>3032</v>
      </c>
      <c r="C12" t="s">
        <v>3055</v>
      </c>
      <c r="D12" t="s">
        <v>3056</v>
      </c>
      <c r="E12" t="s">
        <v>3057</v>
      </c>
      <c r="F12" t="s">
        <v>3058</v>
      </c>
      <c r="G12" t="s">
        <v>3059</v>
      </c>
      <c r="H12" t="s">
        <v>3037</v>
      </c>
      <c r="I12" t="s">
        <v>1106</v>
      </c>
      <c r="J12" t="s">
        <v>3038</v>
      </c>
      <c r="K12" t="s">
        <v>3039</v>
      </c>
      <c r="L12" t="s">
        <v>3040</v>
      </c>
      <c r="M12" t="s">
        <v>150</v>
      </c>
      <c r="N12" t="s">
        <v>3041</v>
      </c>
      <c r="O12" t="s">
        <v>573</v>
      </c>
      <c r="P12" t="s">
        <v>574</v>
      </c>
      <c r="Q12" t="s">
        <v>3060</v>
      </c>
      <c r="R12" s="33" t="str">
        <f t="shared" si="0"/>
        <v>3</v>
      </c>
      <c r="S12" s="33" t="str">
        <f>IF(M12="","",IF(AND(M12&lt;&gt;'Tabelas auxiliares'!$B$240,M12&lt;&gt;'Tabelas auxiliares'!$B$241,M12&lt;&gt;'Tabelas auxiliares'!$C$240,M12&lt;&gt;'Tabelas auxiliares'!$C$241),"FOLHA DE PESSOAL",IF(R12='Tabelas auxiliares'!$A$241,"CUSTEIO",IF(R12='Tabelas auxiliares'!$A$240,"INVESTIMENTO","ERRO - VERIFICAR"))))</f>
        <v>CUSTEIO</v>
      </c>
      <c r="T12" s="26">
        <v>2712.5</v>
      </c>
      <c r="U12">
        <v>2712.5</v>
      </c>
      <c r="X12" s="26"/>
    </row>
    <row r="13" spans="1:26" ht="14.45" customHeight="1" x14ac:dyDescent="0.25">
      <c r="A13" t="s">
        <v>3031</v>
      </c>
      <c r="B13" t="s">
        <v>3032</v>
      </c>
      <c r="C13" t="s">
        <v>3061</v>
      </c>
      <c r="D13" t="s">
        <v>3062</v>
      </c>
      <c r="E13" t="s">
        <v>3063</v>
      </c>
      <c r="F13" t="s">
        <v>3064</v>
      </c>
      <c r="G13" t="s">
        <v>3065</v>
      </c>
      <c r="H13" t="s">
        <v>3037</v>
      </c>
      <c r="I13" t="s">
        <v>1106</v>
      </c>
      <c r="J13" t="s">
        <v>3038</v>
      </c>
      <c r="K13" t="s">
        <v>3039</v>
      </c>
      <c r="L13" t="s">
        <v>3040</v>
      </c>
      <c r="M13" t="s">
        <v>150</v>
      </c>
      <c r="N13" t="s">
        <v>3041</v>
      </c>
      <c r="O13" t="s">
        <v>573</v>
      </c>
      <c r="P13" t="s">
        <v>574</v>
      </c>
      <c r="Q13" t="s">
        <v>3066</v>
      </c>
      <c r="R13" s="33" t="str">
        <f t="shared" si="0"/>
        <v>3</v>
      </c>
      <c r="S13" s="33" t="str">
        <f>IF(M13="","",IF(AND(M13&lt;&gt;'Tabelas auxiliares'!$B$240,M13&lt;&gt;'Tabelas auxiliares'!$B$241,M13&lt;&gt;'Tabelas auxiliares'!$C$240,M13&lt;&gt;'Tabelas auxiliares'!$C$241),"FOLHA DE PESSOAL",IF(R13='Tabelas auxiliares'!$A$241,"CUSTEIO",IF(R13='Tabelas auxiliares'!$A$240,"INVESTIMENTO","ERRO - VERIFICAR"))))</f>
        <v>CUSTEIO</v>
      </c>
      <c r="T13" s="26">
        <v>1050</v>
      </c>
      <c r="U13" s="26">
        <v>1050</v>
      </c>
    </row>
    <row r="14" spans="1:26" ht="14.45" customHeight="1" x14ac:dyDescent="0.25">
      <c r="A14" t="s">
        <v>3031</v>
      </c>
      <c r="B14" t="s">
        <v>3032</v>
      </c>
      <c r="C14" t="s">
        <v>3067</v>
      </c>
      <c r="D14" t="s">
        <v>3068</v>
      </c>
      <c r="E14" t="s">
        <v>3069</v>
      </c>
      <c r="F14" t="s">
        <v>3070</v>
      </c>
      <c r="G14" t="s">
        <v>1444</v>
      </c>
      <c r="H14" t="s">
        <v>3071</v>
      </c>
      <c r="I14" t="s">
        <v>3072</v>
      </c>
      <c r="J14" t="s">
        <v>3073</v>
      </c>
      <c r="K14" t="s">
        <v>1148</v>
      </c>
      <c r="L14" t="s">
        <v>3074</v>
      </c>
      <c r="M14" t="s">
        <v>150</v>
      </c>
      <c r="N14" t="s">
        <v>3075</v>
      </c>
      <c r="O14" t="s">
        <v>1839</v>
      </c>
      <c r="P14" t="s">
        <v>1840</v>
      </c>
      <c r="Q14" t="s">
        <v>3076</v>
      </c>
      <c r="R14" s="33" t="str">
        <f t="shared" si="0"/>
        <v>3</v>
      </c>
      <c r="S14" s="33" t="str">
        <f>IF(M14="","",IF(AND(M14&lt;&gt;'Tabelas auxiliares'!$B$240,M14&lt;&gt;'Tabelas auxiliares'!$B$241,M14&lt;&gt;'Tabelas auxiliares'!$C$240,M14&lt;&gt;'Tabelas auxiliares'!$C$241),"FOLHA DE PESSOAL",IF(R14='Tabelas auxiliares'!$A$241,"CUSTEIO",IF(R14='Tabelas auxiliares'!$A$240,"INVESTIMENTO","ERRO - VERIFICAR"))))</f>
        <v>CUSTEIO</v>
      </c>
      <c r="T14" s="26">
        <v>65567.3</v>
      </c>
      <c r="U14">
        <v>60390.95</v>
      </c>
      <c r="V14">
        <v>5176.3500000000004</v>
      </c>
      <c r="X14" s="26"/>
    </row>
    <row r="15" spans="1:26" ht="14.45" customHeight="1" x14ac:dyDescent="0.25">
      <c r="A15" t="s">
        <v>3031</v>
      </c>
      <c r="B15" t="s">
        <v>3032</v>
      </c>
      <c r="C15" t="s">
        <v>3067</v>
      </c>
      <c r="D15" t="s">
        <v>3077</v>
      </c>
      <c r="E15" t="s">
        <v>3078</v>
      </c>
      <c r="F15" t="s">
        <v>3079</v>
      </c>
      <c r="G15" t="s">
        <v>1444</v>
      </c>
      <c r="H15" t="s">
        <v>3071</v>
      </c>
      <c r="I15" t="s">
        <v>3072</v>
      </c>
      <c r="J15" t="s">
        <v>3073</v>
      </c>
      <c r="K15" t="s">
        <v>1148</v>
      </c>
      <c r="L15" t="s">
        <v>3074</v>
      </c>
      <c r="M15" t="s">
        <v>150</v>
      </c>
      <c r="N15" t="s">
        <v>3075</v>
      </c>
      <c r="O15" t="s">
        <v>1839</v>
      </c>
      <c r="P15" t="s">
        <v>1840</v>
      </c>
      <c r="Q15" t="s">
        <v>3080</v>
      </c>
      <c r="R15" s="33" t="str">
        <f t="shared" si="0"/>
        <v>3</v>
      </c>
      <c r="S15" s="33" t="str">
        <f>IF(M15="","",IF(AND(M15&lt;&gt;'Tabelas auxiliares'!$B$240,M15&lt;&gt;'Tabelas auxiliares'!$B$241,M15&lt;&gt;'Tabelas auxiliares'!$C$240,M15&lt;&gt;'Tabelas auxiliares'!$C$241),"FOLHA DE PESSOAL",IF(R15='Tabelas auxiliares'!$A$241,"CUSTEIO",IF(R15='Tabelas auxiliares'!$A$240,"INVESTIMENTO","ERRO - VERIFICAR"))))</f>
        <v>CUSTEIO</v>
      </c>
      <c r="T15" s="26">
        <v>3864.78</v>
      </c>
      <c r="U15">
        <v>2415.54</v>
      </c>
      <c r="V15">
        <v>1449.24</v>
      </c>
      <c r="X15" s="26"/>
    </row>
    <row r="16" spans="1:26" x14ac:dyDescent="0.25">
      <c r="A16" t="s">
        <v>3031</v>
      </c>
      <c r="B16" t="s">
        <v>3032</v>
      </c>
      <c r="C16" t="s">
        <v>1144</v>
      </c>
      <c r="D16" t="s">
        <v>3081</v>
      </c>
      <c r="E16" t="s">
        <v>3082</v>
      </c>
      <c r="F16" t="s">
        <v>3083</v>
      </c>
      <c r="G16" t="s">
        <v>1444</v>
      </c>
      <c r="H16" t="s">
        <v>3071</v>
      </c>
      <c r="I16" t="s">
        <v>3072</v>
      </c>
      <c r="J16" t="s">
        <v>3073</v>
      </c>
      <c r="K16" t="s">
        <v>1148</v>
      </c>
      <c r="L16" t="s">
        <v>3074</v>
      </c>
      <c r="M16" t="s">
        <v>150</v>
      </c>
      <c r="N16" t="s">
        <v>3075</v>
      </c>
      <c r="O16" t="s">
        <v>3084</v>
      </c>
      <c r="P16" t="s">
        <v>1840</v>
      </c>
      <c r="Q16" t="s">
        <v>3085</v>
      </c>
      <c r="R16" s="33" t="str">
        <f t="shared" si="0"/>
        <v>4</v>
      </c>
      <c r="S16" s="33" t="str">
        <f>IF(M16="","",IF(AND(M16&lt;&gt;'Tabelas auxiliares'!$B$240,M16&lt;&gt;'Tabelas auxiliares'!$B$241,M16&lt;&gt;'Tabelas auxiliares'!$C$240,M16&lt;&gt;'Tabelas auxiliares'!$C$241),"FOLHA DE PESSOAL",IF(R16='Tabelas auxiliares'!$A$241,"CUSTEIO",IF(R16='Tabelas auxiliares'!$A$240,"INVESTIMENTO","ERRO - VERIFICAR"))))</f>
        <v>INVESTIMENTO</v>
      </c>
      <c r="T16" s="26">
        <v>2272.7800000000002</v>
      </c>
      <c r="U16">
        <v>7.0000000000000007E-2</v>
      </c>
      <c r="V16">
        <v>2272.71</v>
      </c>
      <c r="X16" s="26"/>
    </row>
    <row r="17" spans="1:24" ht="14.45" customHeight="1" x14ac:dyDescent="0.25">
      <c r="A17" t="s">
        <v>3031</v>
      </c>
      <c r="B17" t="s">
        <v>3032</v>
      </c>
      <c r="C17" t="s">
        <v>3086</v>
      </c>
      <c r="D17" t="s">
        <v>3087</v>
      </c>
      <c r="E17" t="s">
        <v>3088</v>
      </c>
      <c r="F17" t="s">
        <v>3089</v>
      </c>
      <c r="G17" t="s">
        <v>1444</v>
      </c>
      <c r="H17" t="s">
        <v>3071</v>
      </c>
      <c r="I17" t="s">
        <v>3072</v>
      </c>
      <c r="J17" t="s">
        <v>3090</v>
      </c>
      <c r="K17" t="s">
        <v>3091</v>
      </c>
      <c r="L17" t="s">
        <v>3074</v>
      </c>
      <c r="M17" t="s">
        <v>150</v>
      </c>
      <c r="N17" t="s">
        <v>3092</v>
      </c>
      <c r="O17" t="s">
        <v>1839</v>
      </c>
      <c r="P17" t="s">
        <v>1840</v>
      </c>
      <c r="Q17" t="s">
        <v>3093</v>
      </c>
      <c r="R17" s="33" t="str">
        <f t="shared" si="0"/>
        <v>3</v>
      </c>
      <c r="S17" s="33" t="str">
        <f>IF(M17="","",IF(AND(M17&lt;&gt;'Tabelas auxiliares'!$B$240,M17&lt;&gt;'Tabelas auxiliares'!$B$241,M17&lt;&gt;'Tabelas auxiliares'!$C$240,M17&lt;&gt;'Tabelas auxiliares'!$C$241),"FOLHA DE PESSOAL",IF(R17='Tabelas auxiliares'!$A$241,"CUSTEIO",IF(R17='Tabelas auxiliares'!$A$240,"INVESTIMENTO","ERRO - VERIFICAR"))))</f>
        <v>CUSTEIO</v>
      </c>
      <c r="T17" s="26">
        <v>0.8</v>
      </c>
      <c r="U17" s="26">
        <v>0.8</v>
      </c>
      <c r="V17" s="26"/>
      <c r="X17" s="26"/>
    </row>
    <row r="18" spans="1:24" ht="14.45" customHeight="1" x14ac:dyDescent="0.25">
      <c r="A18" t="s">
        <v>3031</v>
      </c>
      <c r="B18" t="s">
        <v>3032</v>
      </c>
      <c r="C18" t="s">
        <v>1876</v>
      </c>
      <c r="D18" t="s">
        <v>3094</v>
      </c>
      <c r="E18" t="s">
        <v>3095</v>
      </c>
      <c r="F18" t="s">
        <v>3096</v>
      </c>
      <c r="G18" t="s">
        <v>545</v>
      </c>
      <c r="H18" t="s">
        <v>3037</v>
      </c>
      <c r="I18" t="s">
        <v>1106</v>
      </c>
      <c r="J18" t="s">
        <v>3038</v>
      </c>
      <c r="K18" t="s">
        <v>3039</v>
      </c>
      <c r="L18" t="s">
        <v>3040</v>
      </c>
      <c r="M18" t="s">
        <v>150</v>
      </c>
      <c r="N18" t="s">
        <v>3097</v>
      </c>
      <c r="O18" t="s">
        <v>1468</v>
      </c>
      <c r="P18" t="s">
        <v>1469</v>
      </c>
      <c r="Q18" t="s">
        <v>3098</v>
      </c>
      <c r="R18" s="33" t="str">
        <f t="shared" si="0"/>
        <v>3</v>
      </c>
      <c r="S18" s="33" t="str">
        <f>IF(M18="","",IF(AND(M18&lt;&gt;'Tabelas auxiliares'!$B$240,M18&lt;&gt;'Tabelas auxiliares'!$B$241,M18&lt;&gt;'Tabelas auxiliares'!$C$240,M18&lt;&gt;'Tabelas auxiliares'!$C$241),"FOLHA DE PESSOAL",IF(R18='Tabelas auxiliares'!$A$241,"CUSTEIO",IF(R18='Tabelas auxiliares'!$A$240,"INVESTIMENTO","ERRO - VERIFICAR"))))</f>
        <v>CUSTEIO</v>
      </c>
      <c r="T18" s="26">
        <v>425</v>
      </c>
      <c r="U18" s="26">
        <v>425</v>
      </c>
    </row>
    <row r="19" spans="1:24" ht="14.45" customHeight="1" x14ac:dyDescent="0.25">
      <c r="A19" t="s">
        <v>3031</v>
      </c>
      <c r="B19" t="s">
        <v>3032</v>
      </c>
      <c r="C19" t="s">
        <v>2339</v>
      </c>
      <c r="D19" t="s">
        <v>1539</v>
      </c>
      <c r="E19" t="s">
        <v>3099</v>
      </c>
      <c r="F19" t="s">
        <v>3100</v>
      </c>
      <c r="G19" t="s">
        <v>1542</v>
      </c>
      <c r="H19" t="s">
        <v>3037</v>
      </c>
      <c r="I19" t="s">
        <v>1106</v>
      </c>
      <c r="J19" t="s">
        <v>3038</v>
      </c>
      <c r="K19" t="s">
        <v>3039</v>
      </c>
      <c r="L19" t="s">
        <v>3040</v>
      </c>
      <c r="M19" t="s">
        <v>150</v>
      </c>
      <c r="N19" t="s">
        <v>3097</v>
      </c>
      <c r="O19" t="s">
        <v>2982</v>
      </c>
      <c r="P19" t="s">
        <v>2983</v>
      </c>
      <c r="Q19" t="s">
        <v>3101</v>
      </c>
      <c r="R19" s="33" t="str">
        <f t="shared" si="0"/>
        <v>3</v>
      </c>
      <c r="S19" s="33" t="str">
        <f>IF(M19="","",IF(AND(M19&lt;&gt;'Tabelas auxiliares'!$B$240,M19&lt;&gt;'Tabelas auxiliares'!$B$241,M19&lt;&gt;'Tabelas auxiliares'!$C$240,M19&lt;&gt;'Tabelas auxiliares'!$C$241),"FOLHA DE PESSOAL",IF(R19='Tabelas auxiliares'!$A$241,"CUSTEIO",IF(R19='Tabelas auxiliares'!$A$240,"INVESTIMENTO","ERRO - VERIFICAR"))))</f>
        <v>CUSTEIO</v>
      </c>
      <c r="T19" s="26">
        <v>60478.93</v>
      </c>
      <c r="U19">
        <v>60478.93</v>
      </c>
      <c r="X19" s="26"/>
    </row>
    <row r="20" spans="1:24" ht="14.45" customHeight="1" x14ac:dyDescent="0.25">
      <c r="A20" t="s">
        <v>3031</v>
      </c>
      <c r="B20" t="s">
        <v>3032</v>
      </c>
      <c r="C20" t="s">
        <v>3102</v>
      </c>
      <c r="D20" t="s">
        <v>3103</v>
      </c>
      <c r="E20" t="s">
        <v>3104</v>
      </c>
      <c r="F20" t="s">
        <v>3105</v>
      </c>
      <c r="G20" t="s">
        <v>3106</v>
      </c>
      <c r="H20" t="s">
        <v>3037</v>
      </c>
      <c r="I20" t="s">
        <v>1106</v>
      </c>
      <c r="J20" t="s">
        <v>3038</v>
      </c>
      <c r="K20" t="s">
        <v>3039</v>
      </c>
      <c r="L20" t="s">
        <v>3040</v>
      </c>
      <c r="M20" t="s">
        <v>150</v>
      </c>
      <c r="N20" t="s">
        <v>3097</v>
      </c>
      <c r="O20" t="s">
        <v>573</v>
      </c>
      <c r="P20" t="s">
        <v>574</v>
      </c>
      <c r="Q20" t="s">
        <v>3107</v>
      </c>
      <c r="R20" s="33" t="str">
        <f t="shared" si="0"/>
        <v>3</v>
      </c>
      <c r="S20" s="33" t="str">
        <f>IF(M20="","",IF(AND(M20&lt;&gt;'Tabelas auxiliares'!$B$240,M20&lt;&gt;'Tabelas auxiliares'!$B$241,M20&lt;&gt;'Tabelas auxiliares'!$C$240,M20&lt;&gt;'Tabelas auxiliares'!$C$241),"FOLHA DE PESSOAL",IF(R20='Tabelas auxiliares'!$A$241,"CUSTEIO",IF(R20='Tabelas auxiliares'!$A$240,"INVESTIMENTO","ERRO - VERIFICAR"))))</f>
        <v>CUSTEIO</v>
      </c>
      <c r="T20" s="26">
        <v>1930</v>
      </c>
      <c r="U20">
        <v>1930</v>
      </c>
      <c r="X20" s="26"/>
    </row>
    <row r="21" spans="1:24" ht="14.45" customHeight="1" x14ac:dyDescent="0.25">
      <c r="A21" t="s">
        <v>3031</v>
      </c>
      <c r="B21" t="s">
        <v>3032</v>
      </c>
      <c r="C21" t="s">
        <v>3108</v>
      </c>
      <c r="D21" t="s">
        <v>3109</v>
      </c>
      <c r="E21" t="s">
        <v>3110</v>
      </c>
      <c r="F21" t="s">
        <v>3111</v>
      </c>
      <c r="G21" t="s">
        <v>545</v>
      </c>
      <c r="H21" t="s">
        <v>3037</v>
      </c>
      <c r="I21" t="s">
        <v>1106</v>
      </c>
      <c r="J21" t="s">
        <v>3038</v>
      </c>
      <c r="K21" t="s">
        <v>3039</v>
      </c>
      <c r="L21" t="s">
        <v>3040</v>
      </c>
      <c r="M21" t="s">
        <v>150</v>
      </c>
      <c r="N21" t="s">
        <v>3097</v>
      </c>
      <c r="O21" t="s">
        <v>573</v>
      </c>
      <c r="P21" t="s">
        <v>574</v>
      </c>
      <c r="Q21" t="s">
        <v>3112</v>
      </c>
      <c r="R21" s="33" t="str">
        <f t="shared" si="0"/>
        <v>3</v>
      </c>
      <c r="S21" s="33" t="str">
        <f>IF(M21="","",IF(AND(M21&lt;&gt;'Tabelas auxiliares'!$B$240,M21&lt;&gt;'Tabelas auxiliares'!$B$241,M21&lt;&gt;'Tabelas auxiliares'!$C$240,M21&lt;&gt;'Tabelas auxiliares'!$C$241),"FOLHA DE PESSOAL",IF(R21='Tabelas auxiliares'!$A$241,"CUSTEIO",IF(R21='Tabelas auxiliares'!$A$240,"INVESTIMENTO","ERRO - VERIFICAR"))))</f>
        <v>CUSTEIO</v>
      </c>
      <c r="T21" s="26">
        <v>200</v>
      </c>
      <c r="U21" s="26">
        <v>200</v>
      </c>
      <c r="V21" s="26"/>
      <c r="X21" s="26"/>
    </row>
    <row r="22" spans="1:24" ht="14.45" customHeight="1" x14ac:dyDescent="0.25">
      <c r="A22" t="s">
        <v>3031</v>
      </c>
      <c r="B22" t="s">
        <v>3032</v>
      </c>
      <c r="C22" t="s">
        <v>3113</v>
      </c>
      <c r="D22" t="s">
        <v>3114</v>
      </c>
      <c r="E22" t="s">
        <v>3115</v>
      </c>
      <c r="F22" t="s">
        <v>3116</v>
      </c>
      <c r="G22" t="s">
        <v>3117</v>
      </c>
      <c r="H22" t="s">
        <v>3037</v>
      </c>
      <c r="I22" t="s">
        <v>1106</v>
      </c>
      <c r="J22" t="s">
        <v>3038</v>
      </c>
      <c r="K22" t="s">
        <v>3039</v>
      </c>
      <c r="L22" t="s">
        <v>3040</v>
      </c>
      <c r="M22" t="s">
        <v>150</v>
      </c>
      <c r="N22" t="s">
        <v>3097</v>
      </c>
      <c r="O22" t="s">
        <v>573</v>
      </c>
      <c r="P22" t="s">
        <v>574</v>
      </c>
      <c r="Q22" t="s">
        <v>3118</v>
      </c>
      <c r="R22" s="33" t="str">
        <f t="shared" si="0"/>
        <v>3</v>
      </c>
      <c r="S22" s="33" t="str">
        <f>IF(M22="","",IF(AND(M22&lt;&gt;'Tabelas auxiliares'!$B$240,M22&lt;&gt;'Tabelas auxiliares'!$B$241,M22&lt;&gt;'Tabelas auxiliares'!$C$240,M22&lt;&gt;'Tabelas auxiliares'!$C$241),"FOLHA DE PESSOAL",IF(R22='Tabelas auxiliares'!$A$241,"CUSTEIO",IF(R22='Tabelas auxiliares'!$A$240,"INVESTIMENTO","ERRO - VERIFICAR"))))</f>
        <v>CUSTEIO</v>
      </c>
      <c r="T22" s="26">
        <v>1930</v>
      </c>
      <c r="U22">
        <v>1930</v>
      </c>
      <c r="X22" s="26"/>
    </row>
    <row r="23" spans="1:24" ht="14.45" customHeight="1" x14ac:dyDescent="0.25">
      <c r="A23" t="s">
        <v>3031</v>
      </c>
      <c r="B23" t="s">
        <v>3032</v>
      </c>
      <c r="C23" t="s">
        <v>1683</v>
      </c>
      <c r="D23" t="s">
        <v>3119</v>
      </c>
      <c r="E23" t="s">
        <v>3120</v>
      </c>
      <c r="F23" t="s">
        <v>3121</v>
      </c>
      <c r="G23" t="s">
        <v>3122</v>
      </c>
      <c r="H23" t="s">
        <v>3037</v>
      </c>
      <c r="I23" t="s">
        <v>1106</v>
      </c>
      <c r="J23" t="s">
        <v>3038</v>
      </c>
      <c r="K23" t="s">
        <v>3039</v>
      </c>
      <c r="L23" t="s">
        <v>3040</v>
      </c>
      <c r="M23" t="s">
        <v>150</v>
      </c>
      <c r="N23" t="s">
        <v>3097</v>
      </c>
      <c r="O23" t="s">
        <v>573</v>
      </c>
      <c r="P23" t="s">
        <v>574</v>
      </c>
      <c r="Q23" t="s">
        <v>3123</v>
      </c>
      <c r="R23" s="33" t="str">
        <f t="shared" si="0"/>
        <v>3</v>
      </c>
      <c r="S23" s="33" t="str">
        <f>IF(M23="","",IF(AND(M23&lt;&gt;'Tabelas auxiliares'!$B$240,M23&lt;&gt;'Tabelas auxiliares'!$B$241,M23&lt;&gt;'Tabelas auxiliares'!$C$240,M23&lt;&gt;'Tabelas auxiliares'!$C$241),"FOLHA DE PESSOAL",IF(R23='Tabelas auxiliares'!$A$241,"CUSTEIO",IF(R23='Tabelas auxiliares'!$A$240,"INVESTIMENTO","ERRO - VERIFICAR"))))</f>
        <v>CUSTEIO</v>
      </c>
      <c r="T23" s="26">
        <v>251.76</v>
      </c>
      <c r="U23">
        <v>251.76</v>
      </c>
      <c r="X23" s="26"/>
    </row>
    <row r="24" spans="1:24" ht="14.45" customHeight="1" x14ac:dyDescent="0.25">
      <c r="A24" t="s">
        <v>3031</v>
      </c>
      <c r="B24" t="s">
        <v>3032</v>
      </c>
      <c r="C24" t="s">
        <v>1683</v>
      </c>
      <c r="D24" t="s">
        <v>3124</v>
      </c>
      <c r="E24" t="s">
        <v>3125</v>
      </c>
      <c r="F24" t="s">
        <v>3126</v>
      </c>
      <c r="G24" t="s">
        <v>545</v>
      </c>
      <c r="H24" t="s">
        <v>3037</v>
      </c>
      <c r="I24" t="s">
        <v>1106</v>
      </c>
      <c r="J24" t="s">
        <v>3038</v>
      </c>
      <c r="K24" t="s">
        <v>3039</v>
      </c>
      <c r="L24" t="s">
        <v>3040</v>
      </c>
      <c r="M24" t="s">
        <v>150</v>
      </c>
      <c r="N24" t="s">
        <v>3097</v>
      </c>
      <c r="O24" t="s">
        <v>573</v>
      </c>
      <c r="P24" t="s">
        <v>574</v>
      </c>
      <c r="Q24" t="s">
        <v>3127</v>
      </c>
      <c r="R24" s="33" t="str">
        <f t="shared" si="0"/>
        <v>3</v>
      </c>
      <c r="S24" s="33" t="str">
        <f>IF(M24="","",IF(AND(M24&lt;&gt;'Tabelas auxiliares'!$B$240,M24&lt;&gt;'Tabelas auxiliares'!$B$241,M24&lt;&gt;'Tabelas auxiliares'!$C$240,M24&lt;&gt;'Tabelas auxiliares'!$C$241),"FOLHA DE PESSOAL",IF(R24='Tabelas auxiliares'!$A$241,"CUSTEIO",IF(R24='Tabelas auxiliares'!$A$240,"INVESTIMENTO","ERRO - VERIFICAR"))))</f>
        <v>CUSTEIO</v>
      </c>
      <c r="T24" s="26">
        <v>236.31</v>
      </c>
      <c r="U24">
        <v>236.31</v>
      </c>
      <c r="X24" s="26"/>
    </row>
    <row r="25" spans="1:24" ht="14.45" customHeight="1" x14ac:dyDescent="0.25">
      <c r="A25" t="s">
        <v>3031</v>
      </c>
      <c r="B25" t="s">
        <v>3032</v>
      </c>
      <c r="C25" t="s">
        <v>1683</v>
      </c>
      <c r="D25" t="s">
        <v>3128</v>
      </c>
      <c r="E25" t="s">
        <v>3129</v>
      </c>
      <c r="F25" t="s">
        <v>3130</v>
      </c>
      <c r="G25" t="s">
        <v>545</v>
      </c>
      <c r="H25" t="s">
        <v>3037</v>
      </c>
      <c r="I25" t="s">
        <v>1106</v>
      </c>
      <c r="J25" t="s">
        <v>3038</v>
      </c>
      <c r="K25" t="s">
        <v>3039</v>
      </c>
      <c r="L25" t="s">
        <v>3040</v>
      </c>
      <c r="M25" t="s">
        <v>150</v>
      </c>
      <c r="N25" t="s">
        <v>3097</v>
      </c>
      <c r="O25" t="s">
        <v>573</v>
      </c>
      <c r="P25" t="s">
        <v>574</v>
      </c>
      <c r="Q25" t="s">
        <v>3131</v>
      </c>
      <c r="R25" s="33" t="str">
        <f t="shared" si="0"/>
        <v>3</v>
      </c>
      <c r="S25" s="33" t="str">
        <f>IF(M25="","",IF(AND(M25&lt;&gt;'Tabelas auxiliares'!$B$240,M25&lt;&gt;'Tabelas auxiliares'!$B$241,M25&lt;&gt;'Tabelas auxiliares'!$C$240,M25&lt;&gt;'Tabelas auxiliares'!$C$241),"FOLHA DE PESSOAL",IF(R25='Tabelas auxiliares'!$A$241,"CUSTEIO",IF(R25='Tabelas auxiliares'!$A$240,"INVESTIMENTO","ERRO - VERIFICAR"))))</f>
        <v>CUSTEIO</v>
      </c>
      <c r="T25" s="26">
        <v>44.2</v>
      </c>
      <c r="U25">
        <v>44.2</v>
      </c>
      <c r="X25" s="26"/>
    </row>
    <row r="26" spans="1:24" ht="14.45" customHeight="1" x14ac:dyDescent="0.25">
      <c r="A26" t="s">
        <v>3031</v>
      </c>
      <c r="B26" t="s">
        <v>3032</v>
      </c>
      <c r="C26" t="s">
        <v>1683</v>
      </c>
      <c r="D26" t="s">
        <v>3132</v>
      </c>
      <c r="E26" t="s">
        <v>3133</v>
      </c>
      <c r="F26" t="s">
        <v>3134</v>
      </c>
      <c r="G26" t="s">
        <v>3135</v>
      </c>
      <c r="H26" t="s">
        <v>3037</v>
      </c>
      <c r="I26" t="s">
        <v>1106</v>
      </c>
      <c r="J26" t="s">
        <v>3038</v>
      </c>
      <c r="K26" t="s">
        <v>3039</v>
      </c>
      <c r="L26" t="s">
        <v>3040</v>
      </c>
      <c r="M26" t="s">
        <v>150</v>
      </c>
      <c r="N26" t="s">
        <v>3097</v>
      </c>
      <c r="O26" t="s">
        <v>1468</v>
      </c>
      <c r="P26" t="s">
        <v>1469</v>
      </c>
      <c r="Q26" t="s">
        <v>3136</v>
      </c>
      <c r="R26" s="33" t="str">
        <f t="shared" si="0"/>
        <v>3</v>
      </c>
      <c r="S26" s="33" t="str">
        <f>IF(M26="","",IF(AND(M26&lt;&gt;'Tabelas auxiliares'!$B$240,M26&lt;&gt;'Tabelas auxiliares'!$B$241,M26&lt;&gt;'Tabelas auxiliares'!$C$240,M26&lt;&gt;'Tabelas auxiliares'!$C$241),"FOLHA DE PESSOAL",IF(R26='Tabelas auxiliares'!$A$241,"CUSTEIO",IF(R26='Tabelas auxiliares'!$A$240,"INVESTIMENTO","ERRO - VERIFICAR"))))</f>
        <v>CUSTEIO</v>
      </c>
      <c r="T26" s="26">
        <v>1200</v>
      </c>
      <c r="U26">
        <v>1200</v>
      </c>
    </row>
    <row r="27" spans="1:24" ht="14.45" customHeight="1" x14ac:dyDescent="0.25">
      <c r="A27" t="s">
        <v>3031</v>
      </c>
      <c r="B27" t="s">
        <v>3032</v>
      </c>
      <c r="C27" t="s">
        <v>1683</v>
      </c>
      <c r="D27" t="s">
        <v>3137</v>
      </c>
      <c r="E27" t="s">
        <v>3138</v>
      </c>
      <c r="F27" t="s">
        <v>3139</v>
      </c>
      <c r="G27" t="s">
        <v>3140</v>
      </c>
      <c r="H27" t="s">
        <v>3037</v>
      </c>
      <c r="I27" t="s">
        <v>1106</v>
      </c>
      <c r="J27" t="s">
        <v>3038</v>
      </c>
      <c r="K27" t="s">
        <v>3039</v>
      </c>
      <c r="L27" t="s">
        <v>3040</v>
      </c>
      <c r="M27" t="s">
        <v>150</v>
      </c>
      <c r="N27" t="s">
        <v>3097</v>
      </c>
      <c r="O27" t="s">
        <v>573</v>
      </c>
      <c r="P27" t="s">
        <v>574</v>
      </c>
      <c r="Q27" t="s">
        <v>3141</v>
      </c>
      <c r="R27" s="33" t="str">
        <f t="shared" si="0"/>
        <v>3</v>
      </c>
      <c r="S27" s="33" t="str">
        <f>IF(M27="","",IF(AND(M27&lt;&gt;'Tabelas auxiliares'!$B$240,M27&lt;&gt;'Tabelas auxiliares'!$B$241,M27&lt;&gt;'Tabelas auxiliares'!$C$240,M27&lt;&gt;'Tabelas auxiliares'!$C$241),"FOLHA DE PESSOAL",IF(R27='Tabelas auxiliares'!$A$241,"CUSTEIO",IF(R27='Tabelas auxiliares'!$A$240,"INVESTIMENTO","ERRO - VERIFICAR"))))</f>
        <v>CUSTEIO</v>
      </c>
      <c r="T27" s="26">
        <v>223.2</v>
      </c>
      <c r="U27">
        <v>223.2</v>
      </c>
    </row>
    <row r="28" spans="1:24" ht="14.45" customHeight="1" x14ac:dyDescent="0.25">
      <c r="A28" t="s">
        <v>3031</v>
      </c>
      <c r="B28" t="s">
        <v>3032</v>
      </c>
      <c r="C28" t="s">
        <v>2309</v>
      </c>
      <c r="D28" t="s">
        <v>3142</v>
      </c>
      <c r="E28" t="s">
        <v>3143</v>
      </c>
      <c r="F28" t="s">
        <v>3144</v>
      </c>
      <c r="G28" t="s">
        <v>3145</v>
      </c>
      <c r="H28" t="s">
        <v>3037</v>
      </c>
      <c r="I28" t="s">
        <v>1106</v>
      </c>
      <c r="J28" t="s">
        <v>3038</v>
      </c>
      <c r="K28" t="s">
        <v>3039</v>
      </c>
      <c r="L28" t="s">
        <v>3040</v>
      </c>
      <c r="M28" t="s">
        <v>150</v>
      </c>
      <c r="N28" t="s">
        <v>3097</v>
      </c>
      <c r="O28" t="s">
        <v>573</v>
      </c>
      <c r="P28" t="s">
        <v>574</v>
      </c>
      <c r="Q28" t="s">
        <v>3146</v>
      </c>
      <c r="R28" s="33" t="str">
        <f t="shared" si="0"/>
        <v>3</v>
      </c>
      <c r="S28" s="33" t="str">
        <f>IF(M28="","",IF(AND(M28&lt;&gt;'Tabelas auxiliares'!$B$240,M28&lt;&gt;'Tabelas auxiliares'!$B$241,M28&lt;&gt;'Tabelas auxiliares'!$C$240,M28&lt;&gt;'Tabelas auxiliares'!$C$241),"FOLHA DE PESSOAL",IF(R28='Tabelas auxiliares'!$A$241,"CUSTEIO",IF(R28='Tabelas auxiliares'!$A$240,"INVESTIMENTO","ERRO - VERIFICAR"))))</f>
        <v>CUSTEIO</v>
      </c>
      <c r="T28" s="26">
        <v>1960</v>
      </c>
      <c r="U28">
        <v>1960</v>
      </c>
    </row>
    <row r="29" spans="1:24" ht="14.45" customHeight="1" x14ac:dyDescent="0.25">
      <c r="A29" t="s">
        <v>3031</v>
      </c>
      <c r="B29" t="s">
        <v>3032</v>
      </c>
      <c r="C29" t="s">
        <v>1921</v>
      </c>
      <c r="D29" t="s">
        <v>3147</v>
      </c>
      <c r="E29" t="s">
        <v>3148</v>
      </c>
      <c r="F29" t="s">
        <v>3149</v>
      </c>
      <c r="G29" t="s">
        <v>3150</v>
      </c>
      <c r="H29" t="s">
        <v>3037</v>
      </c>
      <c r="I29" t="s">
        <v>1106</v>
      </c>
      <c r="J29" t="s">
        <v>3038</v>
      </c>
      <c r="K29" t="s">
        <v>3039</v>
      </c>
      <c r="L29" t="s">
        <v>3040</v>
      </c>
      <c r="M29" t="s">
        <v>150</v>
      </c>
      <c r="N29" t="s">
        <v>3097</v>
      </c>
      <c r="O29" t="s">
        <v>573</v>
      </c>
      <c r="P29" t="s">
        <v>574</v>
      </c>
      <c r="Q29" t="s">
        <v>3151</v>
      </c>
      <c r="R29" s="33" t="str">
        <f t="shared" si="0"/>
        <v>3</v>
      </c>
      <c r="S29" s="33" t="str">
        <f>IF(M29="","",IF(AND(M29&lt;&gt;'Tabelas auxiliares'!$B$240,M29&lt;&gt;'Tabelas auxiliares'!$B$241,M29&lt;&gt;'Tabelas auxiliares'!$C$240,M29&lt;&gt;'Tabelas auxiliares'!$C$241),"FOLHA DE PESSOAL",IF(R29='Tabelas auxiliares'!$A$241,"CUSTEIO",IF(R29='Tabelas auxiliares'!$A$240,"INVESTIMENTO","ERRO - VERIFICAR"))))</f>
        <v>CUSTEIO</v>
      </c>
      <c r="T29" s="26">
        <v>250</v>
      </c>
      <c r="U29">
        <v>250</v>
      </c>
    </row>
    <row r="30" spans="1:24" ht="14.45" customHeight="1" x14ac:dyDescent="0.25">
      <c r="A30" t="s">
        <v>3031</v>
      </c>
      <c r="B30" t="s">
        <v>3032</v>
      </c>
      <c r="C30" t="s">
        <v>3152</v>
      </c>
      <c r="D30" t="s">
        <v>3153</v>
      </c>
      <c r="E30" t="s">
        <v>3154</v>
      </c>
      <c r="F30" t="s">
        <v>3155</v>
      </c>
      <c r="G30" t="s">
        <v>545</v>
      </c>
      <c r="H30" t="s">
        <v>3037</v>
      </c>
      <c r="I30" t="s">
        <v>1106</v>
      </c>
      <c r="J30" t="s">
        <v>3038</v>
      </c>
      <c r="K30" t="s">
        <v>3039</v>
      </c>
      <c r="L30" t="s">
        <v>3040</v>
      </c>
      <c r="M30" t="s">
        <v>150</v>
      </c>
      <c r="N30" t="s">
        <v>3097</v>
      </c>
      <c r="O30" t="s">
        <v>573</v>
      </c>
      <c r="P30" t="s">
        <v>574</v>
      </c>
      <c r="Q30" t="s">
        <v>3156</v>
      </c>
      <c r="R30" s="33" t="str">
        <f t="shared" si="0"/>
        <v>3</v>
      </c>
      <c r="S30" s="33" t="str">
        <f>IF(M30="","",IF(AND(M30&lt;&gt;'Tabelas auxiliares'!$B$240,M30&lt;&gt;'Tabelas auxiliares'!$B$241,M30&lt;&gt;'Tabelas auxiliares'!$C$240,M30&lt;&gt;'Tabelas auxiliares'!$C$241),"FOLHA DE PESSOAL",IF(R30='Tabelas auxiliares'!$A$241,"CUSTEIO",IF(R30='Tabelas auxiliares'!$A$240,"INVESTIMENTO","ERRO - VERIFICAR"))))</f>
        <v>CUSTEIO</v>
      </c>
      <c r="T30" s="26">
        <v>2160</v>
      </c>
      <c r="U30">
        <v>2160</v>
      </c>
    </row>
    <row r="31" spans="1:24" ht="14.45" customHeight="1" x14ac:dyDescent="0.25">
      <c r="A31" t="s">
        <v>3031</v>
      </c>
      <c r="B31" t="s">
        <v>3032</v>
      </c>
      <c r="C31" t="s">
        <v>3157</v>
      </c>
      <c r="D31" t="s">
        <v>3158</v>
      </c>
      <c r="E31" t="s">
        <v>3159</v>
      </c>
      <c r="F31" t="s">
        <v>3160</v>
      </c>
      <c r="G31" t="s">
        <v>545</v>
      </c>
      <c r="H31" t="s">
        <v>3071</v>
      </c>
      <c r="I31" t="s">
        <v>547</v>
      </c>
      <c r="J31" t="s">
        <v>3161</v>
      </c>
      <c r="K31" t="s">
        <v>3162</v>
      </c>
      <c r="L31" t="s">
        <v>3163</v>
      </c>
      <c r="M31" t="s">
        <v>150</v>
      </c>
      <c r="N31" t="s">
        <v>3164</v>
      </c>
      <c r="O31" t="s">
        <v>988</v>
      </c>
      <c r="P31" t="s">
        <v>989</v>
      </c>
      <c r="Q31" t="s">
        <v>3165</v>
      </c>
      <c r="R31" s="33" t="str">
        <f t="shared" si="0"/>
        <v>3</v>
      </c>
      <c r="S31" s="33" t="str">
        <f>IF(M31="","",IF(AND(M31&lt;&gt;'Tabelas auxiliares'!$B$240,M31&lt;&gt;'Tabelas auxiliares'!$B$241,M31&lt;&gt;'Tabelas auxiliares'!$C$240,M31&lt;&gt;'Tabelas auxiliares'!$C$241),"FOLHA DE PESSOAL",IF(R31='Tabelas auxiliares'!$A$241,"CUSTEIO",IF(R31='Tabelas auxiliares'!$A$240,"INVESTIMENTO","ERRO - VERIFICAR"))))</f>
        <v>CUSTEIO</v>
      </c>
      <c r="T31" s="26">
        <v>6595.28</v>
      </c>
      <c r="U31">
        <v>6595.28</v>
      </c>
    </row>
    <row r="32" spans="1:24" ht="14.45" customHeight="1" x14ac:dyDescent="0.25">
      <c r="A32" t="s">
        <v>3031</v>
      </c>
      <c r="B32" t="s">
        <v>3032</v>
      </c>
      <c r="C32" t="s">
        <v>2906</v>
      </c>
      <c r="D32" t="s">
        <v>3166</v>
      </c>
      <c r="E32" t="s">
        <v>3167</v>
      </c>
      <c r="F32" t="s">
        <v>3168</v>
      </c>
      <c r="G32" t="s">
        <v>545</v>
      </c>
      <c r="H32" t="s">
        <v>3037</v>
      </c>
      <c r="I32" t="s">
        <v>1106</v>
      </c>
      <c r="J32" t="s">
        <v>3038</v>
      </c>
      <c r="K32" t="s">
        <v>3039</v>
      </c>
      <c r="L32" t="s">
        <v>3040</v>
      </c>
      <c r="M32" t="s">
        <v>150</v>
      </c>
      <c r="N32" t="s">
        <v>3097</v>
      </c>
      <c r="O32" t="s">
        <v>573</v>
      </c>
      <c r="P32" t="s">
        <v>574</v>
      </c>
      <c r="Q32" t="s">
        <v>3169</v>
      </c>
      <c r="R32" s="33" t="str">
        <f t="shared" si="0"/>
        <v>3</v>
      </c>
      <c r="S32" s="33" t="str">
        <f>IF(M32="","",IF(AND(M32&lt;&gt;'Tabelas auxiliares'!$B$240,M32&lt;&gt;'Tabelas auxiliares'!$B$241,M32&lt;&gt;'Tabelas auxiliares'!$C$240,M32&lt;&gt;'Tabelas auxiliares'!$C$241),"FOLHA DE PESSOAL",IF(R32='Tabelas auxiliares'!$A$241,"CUSTEIO",IF(R32='Tabelas auxiliares'!$A$240,"INVESTIMENTO","ERRO - VERIFICAR"))))</f>
        <v>CUSTEIO</v>
      </c>
      <c r="T32" s="26">
        <v>92.5</v>
      </c>
      <c r="U32">
        <v>92.5</v>
      </c>
    </row>
    <row r="33" spans="1:24" ht="14.45" customHeight="1" x14ac:dyDescent="0.25">
      <c r="A33" t="s">
        <v>3031</v>
      </c>
      <c r="B33" t="s">
        <v>3032</v>
      </c>
      <c r="C33" t="s">
        <v>3170</v>
      </c>
      <c r="D33" t="s">
        <v>3171</v>
      </c>
      <c r="E33" t="s">
        <v>3172</v>
      </c>
      <c r="F33" t="s">
        <v>3173</v>
      </c>
      <c r="G33" t="s">
        <v>3174</v>
      </c>
      <c r="H33" t="s">
        <v>3037</v>
      </c>
      <c r="I33" t="s">
        <v>1106</v>
      </c>
      <c r="J33" t="s">
        <v>3038</v>
      </c>
      <c r="K33" t="s">
        <v>3039</v>
      </c>
      <c r="L33" t="s">
        <v>3040</v>
      </c>
      <c r="M33" t="s">
        <v>150</v>
      </c>
      <c r="N33" t="s">
        <v>3097</v>
      </c>
      <c r="O33" t="s">
        <v>573</v>
      </c>
      <c r="P33" t="s">
        <v>574</v>
      </c>
      <c r="Q33" t="s">
        <v>3175</v>
      </c>
      <c r="R33" s="33" t="str">
        <f t="shared" si="0"/>
        <v>3</v>
      </c>
      <c r="S33" s="33" t="str">
        <f>IF(M33="","",IF(AND(M33&lt;&gt;'Tabelas auxiliares'!$B$240,M33&lt;&gt;'Tabelas auxiliares'!$B$241,M33&lt;&gt;'Tabelas auxiliares'!$C$240,M33&lt;&gt;'Tabelas auxiliares'!$C$241),"FOLHA DE PESSOAL",IF(R33='Tabelas auxiliares'!$A$241,"CUSTEIO",IF(R33='Tabelas auxiliares'!$A$240,"INVESTIMENTO","ERRO - VERIFICAR"))))</f>
        <v>CUSTEIO</v>
      </c>
      <c r="T33" s="26">
        <v>108.47</v>
      </c>
      <c r="U33">
        <v>108.47</v>
      </c>
    </row>
    <row r="34" spans="1:24" x14ac:dyDescent="0.25">
      <c r="A34" t="s">
        <v>3031</v>
      </c>
      <c r="B34" t="s">
        <v>3032</v>
      </c>
      <c r="C34" t="s">
        <v>1527</v>
      </c>
      <c r="D34" t="s">
        <v>3176</v>
      </c>
      <c r="E34" t="s">
        <v>3177</v>
      </c>
      <c r="F34" t="s">
        <v>3178</v>
      </c>
      <c r="G34" t="s">
        <v>545</v>
      </c>
      <c r="H34" t="s">
        <v>3037</v>
      </c>
      <c r="I34" t="s">
        <v>1106</v>
      </c>
      <c r="J34" t="s">
        <v>3038</v>
      </c>
      <c r="K34" t="s">
        <v>3039</v>
      </c>
      <c r="L34" t="s">
        <v>3040</v>
      </c>
      <c r="M34" t="s">
        <v>150</v>
      </c>
      <c r="N34" t="s">
        <v>3097</v>
      </c>
      <c r="O34" t="s">
        <v>573</v>
      </c>
      <c r="P34" t="s">
        <v>574</v>
      </c>
      <c r="Q34" t="s">
        <v>3179</v>
      </c>
      <c r="R34" s="33" t="str">
        <f t="shared" si="0"/>
        <v>3</v>
      </c>
      <c r="S34" s="33" t="str">
        <f>IF(M34="","",IF(AND(M34&lt;&gt;'Tabelas auxiliares'!$B$240,M34&lt;&gt;'Tabelas auxiliares'!$B$241,M34&lt;&gt;'Tabelas auxiliares'!$C$240,M34&lt;&gt;'Tabelas auxiliares'!$C$241),"FOLHA DE PESSOAL",IF(R34='Tabelas auxiliares'!$A$241,"CUSTEIO",IF(R34='Tabelas auxiliares'!$A$240,"INVESTIMENTO","ERRO - VERIFICAR"))))</f>
        <v>CUSTEIO</v>
      </c>
      <c r="T34" s="26">
        <v>2262.5</v>
      </c>
      <c r="U34" s="26">
        <v>2262.5</v>
      </c>
    </row>
    <row r="35" spans="1:24" x14ac:dyDescent="0.25">
      <c r="A35" t="s">
        <v>3031</v>
      </c>
      <c r="B35" t="s">
        <v>3032</v>
      </c>
      <c r="C35" t="s">
        <v>1828</v>
      </c>
      <c r="D35" t="s">
        <v>3158</v>
      </c>
      <c r="E35" t="s">
        <v>3180</v>
      </c>
      <c r="F35" t="s">
        <v>3181</v>
      </c>
      <c r="G35" t="s">
        <v>545</v>
      </c>
      <c r="H35" t="s">
        <v>3071</v>
      </c>
      <c r="I35" t="s">
        <v>547</v>
      </c>
      <c r="J35" t="s">
        <v>3161</v>
      </c>
      <c r="K35" t="s">
        <v>3162</v>
      </c>
      <c r="L35" t="s">
        <v>3163</v>
      </c>
      <c r="M35" t="s">
        <v>150</v>
      </c>
      <c r="N35" t="s">
        <v>3164</v>
      </c>
      <c r="O35" t="s">
        <v>1000</v>
      </c>
      <c r="P35" t="s">
        <v>1001</v>
      </c>
      <c r="Q35" t="s">
        <v>3182</v>
      </c>
      <c r="R35" s="33" t="str">
        <f t="shared" si="0"/>
        <v>3</v>
      </c>
      <c r="S35" s="33" t="str">
        <f>IF(M35="","",IF(AND(M35&lt;&gt;'Tabelas auxiliares'!$B$240,M35&lt;&gt;'Tabelas auxiliares'!$B$241,M35&lt;&gt;'Tabelas auxiliares'!$C$240,M35&lt;&gt;'Tabelas auxiliares'!$C$241),"FOLHA DE PESSOAL",IF(R35='Tabelas auxiliares'!$A$241,"CUSTEIO",IF(R35='Tabelas auxiliares'!$A$240,"INVESTIMENTO","ERRO - VERIFICAR"))))</f>
        <v>CUSTEIO</v>
      </c>
      <c r="T35" s="26">
        <v>247.5</v>
      </c>
      <c r="U35" s="26">
        <v>247.5</v>
      </c>
      <c r="X35" s="26"/>
    </row>
    <row r="36" spans="1:24" x14ac:dyDescent="0.25">
      <c r="A36" t="s">
        <v>3183</v>
      </c>
      <c r="B36" t="s">
        <v>3184</v>
      </c>
      <c r="C36" t="s">
        <v>3185</v>
      </c>
      <c r="D36" t="s">
        <v>3186</v>
      </c>
      <c r="E36" t="s">
        <v>3187</v>
      </c>
      <c r="F36" t="s">
        <v>3188</v>
      </c>
      <c r="G36" t="s">
        <v>1837</v>
      </c>
      <c r="H36" t="s">
        <v>3189</v>
      </c>
      <c r="I36" t="s">
        <v>1106</v>
      </c>
      <c r="J36" t="s">
        <v>3190</v>
      </c>
      <c r="K36" t="s">
        <v>3191</v>
      </c>
      <c r="L36" t="s">
        <v>3192</v>
      </c>
      <c r="M36" t="s">
        <v>150</v>
      </c>
      <c r="N36" t="s">
        <v>3193</v>
      </c>
      <c r="O36" t="s">
        <v>1839</v>
      </c>
      <c r="P36" t="s">
        <v>1840</v>
      </c>
      <c r="Q36" t="s">
        <v>3194</v>
      </c>
      <c r="R36" s="33" t="str">
        <f t="shared" si="0"/>
        <v>3</v>
      </c>
      <c r="S36" s="33" t="str">
        <f>IF(M36="","",IF(AND(M36&lt;&gt;'Tabelas auxiliares'!$B$240,M36&lt;&gt;'Tabelas auxiliares'!$B$241,M36&lt;&gt;'Tabelas auxiliares'!$C$240,M36&lt;&gt;'Tabelas auxiliares'!$C$241),"FOLHA DE PESSOAL",IF(R36='Tabelas auxiliares'!$A$241,"CUSTEIO",IF(R36='Tabelas auxiliares'!$A$240,"INVESTIMENTO","ERRO - VERIFICAR"))))</f>
        <v>CUSTEIO</v>
      </c>
      <c r="T36" s="26">
        <v>13750</v>
      </c>
      <c r="U36">
        <v>13750</v>
      </c>
    </row>
    <row r="37" spans="1:24" x14ac:dyDescent="0.25">
      <c r="A37" t="s">
        <v>3183</v>
      </c>
      <c r="B37" t="s">
        <v>3184</v>
      </c>
      <c r="C37" t="s">
        <v>3195</v>
      </c>
      <c r="D37" t="s">
        <v>3196</v>
      </c>
      <c r="E37" t="s">
        <v>3197</v>
      </c>
      <c r="F37" t="s">
        <v>3198</v>
      </c>
      <c r="G37" t="s">
        <v>1837</v>
      </c>
      <c r="H37" t="s">
        <v>3189</v>
      </c>
      <c r="I37" t="s">
        <v>1106</v>
      </c>
      <c r="J37" t="s">
        <v>3190</v>
      </c>
      <c r="K37" t="s">
        <v>3199</v>
      </c>
      <c r="L37" t="s">
        <v>3192</v>
      </c>
      <c r="M37" t="s">
        <v>150</v>
      </c>
      <c r="N37" t="s">
        <v>3200</v>
      </c>
      <c r="O37" t="s">
        <v>1839</v>
      </c>
      <c r="P37" t="s">
        <v>1840</v>
      </c>
      <c r="Q37" t="s">
        <v>3201</v>
      </c>
      <c r="R37" s="33" t="str">
        <f t="shared" si="0"/>
        <v>3</v>
      </c>
      <c r="S37" s="33" t="str">
        <f>IF(M37="","",IF(AND(M37&lt;&gt;'Tabelas auxiliares'!$B$240,M37&lt;&gt;'Tabelas auxiliares'!$B$241,M37&lt;&gt;'Tabelas auxiliares'!$C$240,M37&lt;&gt;'Tabelas auxiliares'!$C$241),"FOLHA DE PESSOAL",IF(R37='Tabelas auxiliares'!$A$241,"CUSTEIO",IF(R37='Tabelas auxiliares'!$A$240,"INVESTIMENTO","ERRO - VERIFICAR"))))</f>
        <v>CUSTEIO</v>
      </c>
      <c r="T37" s="26">
        <v>12000</v>
      </c>
      <c r="U37" s="26">
        <v>12000</v>
      </c>
    </row>
    <row r="38" spans="1:24" x14ac:dyDescent="0.25">
      <c r="A38" t="s">
        <v>3202</v>
      </c>
      <c r="B38" t="s">
        <v>3203</v>
      </c>
      <c r="C38" t="s">
        <v>3204</v>
      </c>
      <c r="D38" t="s">
        <v>3205</v>
      </c>
      <c r="E38" t="s">
        <v>3206</v>
      </c>
      <c r="F38" t="s">
        <v>3207</v>
      </c>
      <c r="G38" t="s">
        <v>1837</v>
      </c>
      <c r="H38" t="s">
        <v>3208</v>
      </c>
      <c r="I38" t="s">
        <v>570</v>
      </c>
      <c r="J38" t="s">
        <v>3209</v>
      </c>
      <c r="K38" t="s">
        <v>3210</v>
      </c>
      <c r="L38" t="s">
        <v>3211</v>
      </c>
      <c r="M38" t="s">
        <v>150</v>
      </c>
      <c r="N38" t="s">
        <v>3212</v>
      </c>
      <c r="O38" t="s">
        <v>1432</v>
      </c>
      <c r="P38" t="s">
        <v>1433</v>
      </c>
      <c r="Q38" t="s">
        <v>3213</v>
      </c>
      <c r="R38" s="33" t="str">
        <f t="shared" si="0"/>
        <v>3</v>
      </c>
      <c r="S38" s="33" t="str">
        <f>IF(M38="","",IF(AND(M38&lt;&gt;'Tabelas auxiliares'!$B$240,M38&lt;&gt;'Tabelas auxiliares'!$B$241,M38&lt;&gt;'Tabelas auxiliares'!$C$240,M38&lt;&gt;'Tabelas auxiliares'!$C$241),"FOLHA DE PESSOAL",IF(R38='Tabelas auxiliares'!$A$241,"CUSTEIO",IF(R38='Tabelas auxiliares'!$A$240,"INVESTIMENTO","ERRO - VERIFICAR"))))</f>
        <v>CUSTEIO</v>
      </c>
      <c r="T38" s="26">
        <v>6668.1</v>
      </c>
      <c r="U38" s="26">
        <v>6668.1</v>
      </c>
    </row>
    <row r="39" spans="1:24" x14ac:dyDescent="0.25">
      <c r="A39" t="s">
        <v>3202</v>
      </c>
      <c r="B39" t="s">
        <v>3203</v>
      </c>
      <c r="C39" t="s">
        <v>3204</v>
      </c>
      <c r="D39" t="s">
        <v>3205</v>
      </c>
      <c r="E39" t="s">
        <v>3214</v>
      </c>
      <c r="F39" t="s">
        <v>3207</v>
      </c>
      <c r="G39" t="s">
        <v>1837</v>
      </c>
      <c r="H39" t="s">
        <v>3208</v>
      </c>
      <c r="I39" t="s">
        <v>570</v>
      </c>
      <c r="J39" t="s">
        <v>3209</v>
      </c>
      <c r="K39" t="s">
        <v>3210</v>
      </c>
      <c r="L39" t="s">
        <v>3211</v>
      </c>
      <c r="M39" t="s">
        <v>150</v>
      </c>
      <c r="N39" t="s">
        <v>3212</v>
      </c>
      <c r="O39" t="s">
        <v>3215</v>
      </c>
      <c r="P39" t="s">
        <v>3216</v>
      </c>
      <c r="Q39" t="s">
        <v>3217</v>
      </c>
      <c r="R39" s="33" t="str">
        <f t="shared" si="0"/>
        <v>3</v>
      </c>
      <c r="S39" s="33" t="str">
        <f>IF(M39="","",IF(AND(M39&lt;&gt;'Tabelas auxiliares'!$B$240,M39&lt;&gt;'Tabelas auxiliares'!$B$241,M39&lt;&gt;'Tabelas auxiliares'!$C$240,M39&lt;&gt;'Tabelas auxiliares'!$C$241),"FOLHA DE PESSOAL",IF(R39='Tabelas auxiliares'!$A$241,"CUSTEIO",IF(R39='Tabelas auxiliares'!$A$240,"INVESTIMENTO","ERRO - VERIFICAR"))))</f>
        <v>CUSTEIO</v>
      </c>
      <c r="T39" s="26">
        <v>25920</v>
      </c>
      <c r="U39" s="26">
        <v>25920</v>
      </c>
    </row>
    <row r="40" spans="1:24" ht="14.45" customHeight="1" x14ac:dyDescent="0.25">
      <c r="A40" t="s">
        <v>3202</v>
      </c>
      <c r="B40" t="s">
        <v>3203</v>
      </c>
      <c r="C40" t="s">
        <v>3204</v>
      </c>
      <c r="D40" t="s">
        <v>3205</v>
      </c>
      <c r="E40" t="s">
        <v>3214</v>
      </c>
      <c r="F40" t="s">
        <v>3207</v>
      </c>
      <c r="G40" t="s">
        <v>1837</v>
      </c>
      <c r="H40" t="s">
        <v>3208</v>
      </c>
      <c r="I40" t="s">
        <v>570</v>
      </c>
      <c r="J40" t="s">
        <v>3209</v>
      </c>
      <c r="K40" t="s">
        <v>3210</v>
      </c>
      <c r="L40" t="s">
        <v>3211</v>
      </c>
      <c r="M40" t="s">
        <v>150</v>
      </c>
      <c r="N40" t="s">
        <v>3212</v>
      </c>
      <c r="O40" t="s">
        <v>2266</v>
      </c>
      <c r="P40" t="s">
        <v>2267</v>
      </c>
      <c r="Q40" t="s">
        <v>3218</v>
      </c>
      <c r="R40" s="33" t="str">
        <f t="shared" si="0"/>
        <v>3</v>
      </c>
      <c r="S40" s="33" t="str">
        <f>IF(M40="","",IF(AND(M40&lt;&gt;'Tabelas auxiliares'!$B$240,M40&lt;&gt;'Tabelas auxiliares'!$B$241,M40&lt;&gt;'Tabelas auxiliares'!$C$240,M40&lt;&gt;'Tabelas auxiliares'!$C$241),"FOLHA DE PESSOAL",IF(R40='Tabelas auxiliares'!$A$241,"CUSTEIO",IF(R40='Tabelas auxiliares'!$A$240,"INVESTIMENTO","ERRO - VERIFICAR"))))</f>
        <v>CUSTEIO</v>
      </c>
      <c r="T40" s="26">
        <v>4705.68</v>
      </c>
      <c r="U40">
        <v>4705.68</v>
      </c>
    </row>
    <row r="41" spans="1:24" ht="14.45" customHeight="1" x14ac:dyDescent="0.25">
      <c r="A41" t="s">
        <v>3202</v>
      </c>
      <c r="B41" t="s">
        <v>3203</v>
      </c>
      <c r="C41" t="s">
        <v>3204</v>
      </c>
      <c r="D41" t="s">
        <v>3205</v>
      </c>
      <c r="E41" t="s">
        <v>3219</v>
      </c>
      <c r="F41" t="s">
        <v>3207</v>
      </c>
      <c r="G41" t="s">
        <v>1837</v>
      </c>
      <c r="H41" t="s">
        <v>3208</v>
      </c>
      <c r="I41" t="s">
        <v>570</v>
      </c>
      <c r="J41" t="s">
        <v>3209</v>
      </c>
      <c r="K41" t="s">
        <v>3210</v>
      </c>
      <c r="L41" t="s">
        <v>3211</v>
      </c>
      <c r="M41" t="s">
        <v>150</v>
      </c>
      <c r="N41" t="s">
        <v>3212</v>
      </c>
      <c r="O41" t="s">
        <v>3220</v>
      </c>
      <c r="P41" t="s">
        <v>1433</v>
      </c>
      <c r="Q41" t="s">
        <v>3221</v>
      </c>
      <c r="R41" s="33" t="str">
        <f t="shared" si="0"/>
        <v>3</v>
      </c>
      <c r="S41" s="33" t="str">
        <f>IF(M41="","",IF(AND(M41&lt;&gt;'Tabelas auxiliares'!$B$240,M41&lt;&gt;'Tabelas auxiliares'!$B$241,M41&lt;&gt;'Tabelas auxiliares'!$C$240,M41&lt;&gt;'Tabelas auxiliares'!$C$241),"FOLHA DE PESSOAL",IF(R41='Tabelas auxiliares'!$A$241,"CUSTEIO",IF(R41='Tabelas auxiliares'!$A$240,"INVESTIMENTO","ERRO - VERIFICAR"))))</f>
        <v>CUSTEIO</v>
      </c>
      <c r="T41" s="26">
        <v>4800</v>
      </c>
      <c r="U41">
        <v>4800</v>
      </c>
    </row>
    <row r="42" spans="1:24" x14ac:dyDescent="0.25">
      <c r="A42" t="s">
        <v>3202</v>
      </c>
      <c r="B42" t="s">
        <v>3203</v>
      </c>
      <c r="C42" t="s">
        <v>3204</v>
      </c>
      <c r="D42" t="s">
        <v>3205</v>
      </c>
      <c r="E42" t="s">
        <v>3222</v>
      </c>
      <c r="F42" t="s">
        <v>3223</v>
      </c>
      <c r="G42" t="s">
        <v>1837</v>
      </c>
      <c r="H42" t="s">
        <v>3208</v>
      </c>
      <c r="I42" t="s">
        <v>570</v>
      </c>
      <c r="J42" t="s">
        <v>3209</v>
      </c>
      <c r="K42" t="s">
        <v>3210</v>
      </c>
      <c r="L42" t="s">
        <v>3211</v>
      </c>
      <c r="M42" t="s">
        <v>150</v>
      </c>
      <c r="N42" t="s">
        <v>3212</v>
      </c>
      <c r="O42" t="s">
        <v>1432</v>
      </c>
      <c r="P42" t="s">
        <v>1433</v>
      </c>
      <c r="Q42" t="s">
        <v>3224</v>
      </c>
      <c r="R42" s="33" t="str">
        <f t="shared" si="0"/>
        <v>3</v>
      </c>
      <c r="S42" s="33" t="str">
        <f>IF(M42="","",IF(AND(M42&lt;&gt;'Tabelas auxiliares'!$B$240,M42&lt;&gt;'Tabelas auxiliares'!$B$241,M42&lt;&gt;'Tabelas auxiliares'!$C$240,M42&lt;&gt;'Tabelas auxiliares'!$C$241),"FOLHA DE PESSOAL",IF(R42='Tabelas auxiliares'!$A$241,"CUSTEIO",IF(R42='Tabelas auxiliares'!$A$240,"INVESTIMENTO","ERRO - VERIFICAR"))))</f>
        <v>CUSTEIO</v>
      </c>
      <c r="T42" s="26">
        <v>1846.25</v>
      </c>
      <c r="U42">
        <v>1846.25</v>
      </c>
    </row>
    <row r="43" spans="1:24" x14ac:dyDescent="0.25">
      <c r="A43" t="s">
        <v>3202</v>
      </c>
      <c r="B43" t="s">
        <v>3203</v>
      </c>
      <c r="C43" t="s">
        <v>3204</v>
      </c>
      <c r="D43" t="s">
        <v>3205</v>
      </c>
      <c r="E43" t="s">
        <v>3222</v>
      </c>
      <c r="F43" t="s">
        <v>3223</v>
      </c>
      <c r="G43" t="s">
        <v>1837</v>
      </c>
      <c r="H43" t="s">
        <v>3208</v>
      </c>
      <c r="I43" t="s">
        <v>570</v>
      </c>
      <c r="J43" t="s">
        <v>3209</v>
      </c>
      <c r="K43" t="s">
        <v>3210</v>
      </c>
      <c r="L43" t="s">
        <v>3211</v>
      </c>
      <c r="M43" t="s">
        <v>150</v>
      </c>
      <c r="N43" t="s">
        <v>3212</v>
      </c>
      <c r="O43" t="s">
        <v>2887</v>
      </c>
      <c r="P43" t="s">
        <v>2888</v>
      </c>
      <c r="Q43" t="s">
        <v>3225</v>
      </c>
      <c r="R43" s="33" t="str">
        <f t="shared" si="0"/>
        <v>3</v>
      </c>
      <c r="S43" s="33" t="str">
        <f>IF(M43="","",IF(AND(M43&lt;&gt;'Tabelas auxiliares'!$B$240,M43&lt;&gt;'Tabelas auxiliares'!$B$241,M43&lt;&gt;'Tabelas auxiliares'!$C$240,M43&lt;&gt;'Tabelas auxiliares'!$C$241),"FOLHA DE PESSOAL",IF(R43='Tabelas auxiliares'!$A$241,"CUSTEIO",IF(R43='Tabelas auxiliares'!$A$240,"INVESTIMENTO","ERRO - VERIFICAR"))))</f>
        <v>CUSTEIO</v>
      </c>
      <c r="T43" s="26">
        <v>80114.12</v>
      </c>
      <c r="U43">
        <v>80114.12</v>
      </c>
    </row>
    <row r="44" spans="1:24" x14ac:dyDescent="0.25">
      <c r="A44" t="s">
        <v>3202</v>
      </c>
      <c r="B44" t="s">
        <v>3203</v>
      </c>
      <c r="C44" t="s">
        <v>3204</v>
      </c>
      <c r="D44" t="s">
        <v>3205</v>
      </c>
      <c r="E44" t="s">
        <v>3226</v>
      </c>
      <c r="F44" t="s">
        <v>3223</v>
      </c>
      <c r="G44" t="s">
        <v>1837</v>
      </c>
      <c r="H44" t="s">
        <v>3208</v>
      </c>
      <c r="I44" t="s">
        <v>570</v>
      </c>
      <c r="J44" t="s">
        <v>3209</v>
      </c>
      <c r="K44" t="s">
        <v>3210</v>
      </c>
      <c r="L44" t="s">
        <v>3211</v>
      </c>
      <c r="M44" t="s">
        <v>150</v>
      </c>
      <c r="N44" t="s">
        <v>3212</v>
      </c>
      <c r="O44" t="s">
        <v>2266</v>
      </c>
      <c r="P44" t="s">
        <v>2267</v>
      </c>
      <c r="Q44" t="s">
        <v>3227</v>
      </c>
      <c r="R44" s="33" t="str">
        <f t="shared" si="0"/>
        <v>3</v>
      </c>
      <c r="S44" s="33" t="str">
        <f>IF(M44="","",IF(AND(M44&lt;&gt;'Tabelas auxiliares'!$B$240,M44&lt;&gt;'Tabelas auxiliares'!$B$241,M44&lt;&gt;'Tabelas auxiliares'!$C$240,M44&lt;&gt;'Tabelas auxiliares'!$C$241),"FOLHA DE PESSOAL",IF(R44='Tabelas auxiliares'!$A$241,"CUSTEIO",IF(R44='Tabelas auxiliares'!$A$240,"INVESTIMENTO","ERRO - VERIFICAR"))))</f>
        <v>CUSTEIO</v>
      </c>
      <c r="T44" s="26">
        <v>3461.52</v>
      </c>
      <c r="U44">
        <v>3461.52</v>
      </c>
    </row>
    <row r="45" spans="1:24" x14ac:dyDescent="0.25">
      <c r="A45" t="s">
        <v>3202</v>
      </c>
      <c r="B45" t="s">
        <v>3203</v>
      </c>
      <c r="C45" t="s">
        <v>3204</v>
      </c>
      <c r="D45" t="s">
        <v>3205</v>
      </c>
      <c r="E45" t="s">
        <v>3226</v>
      </c>
      <c r="F45" t="s">
        <v>3223</v>
      </c>
      <c r="G45" t="s">
        <v>1837</v>
      </c>
      <c r="H45" t="s">
        <v>3208</v>
      </c>
      <c r="I45" t="s">
        <v>570</v>
      </c>
      <c r="J45" t="s">
        <v>3209</v>
      </c>
      <c r="K45" t="s">
        <v>3210</v>
      </c>
      <c r="L45" t="s">
        <v>3211</v>
      </c>
      <c r="M45" t="s">
        <v>150</v>
      </c>
      <c r="N45" t="s">
        <v>3212</v>
      </c>
      <c r="O45" t="s">
        <v>916</v>
      </c>
      <c r="P45" t="s">
        <v>917</v>
      </c>
      <c r="Q45" t="s">
        <v>3228</v>
      </c>
      <c r="R45" s="33" t="str">
        <f t="shared" si="0"/>
        <v>3</v>
      </c>
      <c r="S45" s="33" t="str">
        <f>IF(M45="","",IF(AND(M45&lt;&gt;'Tabelas auxiliares'!$B$240,M45&lt;&gt;'Tabelas auxiliares'!$B$241,M45&lt;&gt;'Tabelas auxiliares'!$C$240,M45&lt;&gt;'Tabelas auxiliares'!$C$241),"FOLHA DE PESSOAL",IF(R45='Tabelas auxiliares'!$A$241,"CUSTEIO",IF(R45='Tabelas auxiliares'!$A$240,"INVESTIMENTO","ERRO - VERIFICAR"))))</f>
        <v>CUSTEIO</v>
      </c>
      <c r="T45" s="26">
        <v>6477</v>
      </c>
      <c r="U45">
        <v>6477</v>
      </c>
    </row>
    <row r="46" spans="1:24" x14ac:dyDescent="0.25">
      <c r="A46" t="s">
        <v>3202</v>
      </c>
      <c r="B46" t="s">
        <v>3203</v>
      </c>
      <c r="C46" t="s">
        <v>3204</v>
      </c>
      <c r="D46" t="s">
        <v>3205</v>
      </c>
      <c r="E46" t="s">
        <v>3226</v>
      </c>
      <c r="F46" t="s">
        <v>3223</v>
      </c>
      <c r="G46" t="s">
        <v>1837</v>
      </c>
      <c r="H46" t="s">
        <v>3208</v>
      </c>
      <c r="I46" t="s">
        <v>570</v>
      </c>
      <c r="J46" t="s">
        <v>3209</v>
      </c>
      <c r="K46" t="s">
        <v>3210</v>
      </c>
      <c r="L46" t="s">
        <v>3211</v>
      </c>
      <c r="M46" t="s">
        <v>150</v>
      </c>
      <c r="N46" t="s">
        <v>3212</v>
      </c>
      <c r="O46" t="s">
        <v>2406</v>
      </c>
      <c r="P46" t="s">
        <v>2407</v>
      </c>
      <c r="Q46" t="s">
        <v>3229</v>
      </c>
      <c r="R46" s="33" t="str">
        <f t="shared" si="0"/>
        <v>3</v>
      </c>
      <c r="S46" s="33" t="str">
        <f>IF(M46="","",IF(AND(M46&lt;&gt;'Tabelas auxiliares'!$B$240,M46&lt;&gt;'Tabelas auxiliares'!$B$241,M46&lt;&gt;'Tabelas auxiliares'!$C$240,M46&lt;&gt;'Tabelas auxiliares'!$C$241),"FOLHA DE PESSOAL",IF(R46='Tabelas auxiliares'!$A$241,"CUSTEIO",IF(R46='Tabelas auxiliares'!$A$240,"INVESTIMENTO","ERRO - VERIFICAR"))))</f>
        <v>CUSTEIO</v>
      </c>
      <c r="T46" s="26">
        <v>36000</v>
      </c>
      <c r="U46">
        <v>36000</v>
      </c>
      <c r="X46" s="26"/>
    </row>
    <row r="47" spans="1:24" x14ac:dyDescent="0.25">
      <c r="A47" t="s">
        <v>3202</v>
      </c>
      <c r="B47" t="s">
        <v>3203</v>
      </c>
      <c r="C47" t="s">
        <v>3204</v>
      </c>
      <c r="D47" t="s">
        <v>3205</v>
      </c>
      <c r="E47" t="s">
        <v>3230</v>
      </c>
      <c r="F47" t="s">
        <v>3223</v>
      </c>
      <c r="G47" t="s">
        <v>1837</v>
      </c>
      <c r="H47" t="s">
        <v>3208</v>
      </c>
      <c r="I47" t="s">
        <v>570</v>
      </c>
      <c r="J47" t="s">
        <v>3209</v>
      </c>
      <c r="K47" t="s">
        <v>3210</v>
      </c>
      <c r="L47" t="s">
        <v>3211</v>
      </c>
      <c r="M47" t="s">
        <v>150</v>
      </c>
      <c r="N47" t="s">
        <v>3212</v>
      </c>
      <c r="O47" t="s">
        <v>3220</v>
      </c>
      <c r="P47" t="s">
        <v>1433</v>
      </c>
      <c r="Q47" t="s">
        <v>3231</v>
      </c>
      <c r="R47" s="33" t="str">
        <f t="shared" si="0"/>
        <v>3</v>
      </c>
      <c r="S47" s="33" t="str">
        <f>IF(M47="","",IF(AND(M47&lt;&gt;'Tabelas auxiliares'!$B$240,M47&lt;&gt;'Tabelas auxiliares'!$B$241,M47&lt;&gt;'Tabelas auxiliares'!$C$240,M47&lt;&gt;'Tabelas auxiliares'!$C$241),"FOLHA DE PESSOAL",IF(R47='Tabelas auxiliares'!$A$241,"CUSTEIO",IF(R47='Tabelas auxiliares'!$A$240,"INVESTIMENTO","ERRO - VERIFICAR"))))</f>
        <v>CUSTEIO</v>
      </c>
      <c r="T47" s="26">
        <v>7200</v>
      </c>
      <c r="U47">
        <v>7200</v>
      </c>
      <c r="X47" s="26"/>
    </row>
    <row r="48" spans="1:24" x14ac:dyDescent="0.25">
      <c r="A48" t="s">
        <v>3202</v>
      </c>
      <c r="B48" t="s">
        <v>3203</v>
      </c>
      <c r="C48" t="s">
        <v>3204</v>
      </c>
      <c r="D48" t="s">
        <v>3205</v>
      </c>
      <c r="E48" t="s">
        <v>3232</v>
      </c>
      <c r="F48" t="s">
        <v>3207</v>
      </c>
      <c r="G48" t="s">
        <v>1837</v>
      </c>
      <c r="H48" t="s">
        <v>3208</v>
      </c>
      <c r="I48" t="s">
        <v>570</v>
      </c>
      <c r="J48" t="s">
        <v>3209</v>
      </c>
      <c r="K48" t="s">
        <v>3210</v>
      </c>
      <c r="L48" t="s">
        <v>3211</v>
      </c>
      <c r="M48" t="s">
        <v>150</v>
      </c>
      <c r="N48" t="s">
        <v>3212</v>
      </c>
      <c r="O48" t="s">
        <v>1468</v>
      </c>
      <c r="P48" t="s">
        <v>1469</v>
      </c>
      <c r="Q48" t="s">
        <v>3233</v>
      </c>
      <c r="R48" s="33" t="str">
        <f t="shared" si="0"/>
        <v>3</v>
      </c>
      <c r="S48" s="33" t="str">
        <f>IF(M48="","",IF(AND(M48&lt;&gt;'Tabelas auxiliares'!$B$240,M48&lt;&gt;'Tabelas auxiliares'!$B$241,M48&lt;&gt;'Tabelas auxiliares'!$C$240,M48&lt;&gt;'Tabelas auxiliares'!$C$241),"FOLHA DE PESSOAL",IF(R48='Tabelas auxiliares'!$A$241,"CUSTEIO",IF(R48='Tabelas auxiliares'!$A$240,"INVESTIMENTO","ERRO - VERIFICAR"))))</f>
        <v>CUSTEIO</v>
      </c>
      <c r="T48" s="26">
        <v>68400</v>
      </c>
      <c r="U48">
        <v>68400</v>
      </c>
      <c r="X48" s="26"/>
    </row>
    <row r="49" spans="1:24" x14ac:dyDescent="0.25">
      <c r="A49" t="s">
        <v>3202</v>
      </c>
      <c r="B49" t="s">
        <v>3203</v>
      </c>
      <c r="C49" t="s">
        <v>3204</v>
      </c>
      <c r="D49" t="s">
        <v>3205</v>
      </c>
      <c r="E49" t="s">
        <v>3234</v>
      </c>
      <c r="F49" t="s">
        <v>3207</v>
      </c>
      <c r="G49" t="s">
        <v>1837</v>
      </c>
      <c r="H49" t="s">
        <v>3208</v>
      </c>
      <c r="I49" t="s">
        <v>570</v>
      </c>
      <c r="J49" t="s">
        <v>3209</v>
      </c>
      <c r="K49" t="s">
        <v>3210</v>
      </c>
      <c r="L49" t="s">
        <v>3211</v>
      </c>
      <c r="M49" t="s">
        <v>150</v>
      </c>
      <c r="N49" t="s">
        <v>3212</v>
      </c>
      <c r="O49" t="s">
        <v>552</v>
      </c>
      <c r="P49" t="s">
        <v>553</v>
      </c>
      <c r="Q49" t="s">
        <v>3235</v>
      </c>
      <c r="R49" s="33" t="str">
        <f t="shared" si="0"/>
        <v>3</v>
      </c>
      <c r="S49" s="33" t="str">
        <f>IF(M49="","",IF(AND(M49&lt;&gt;'Tabelas auxiliares'!$B$240,M49&lt;&gt;'Tabelas auxiliares'!$B$241,M49&lt;&gt;'Tabelas auxiliares'!$C$240,M49&lt;&gt;'Tabelas auxiliares'!$C$241),"FOLHA DE PESSOAL",IF(R49='Tabelas auxiliares'!$A$241,"CUSTEIO",IF(R49='Tabelas auxiliares'!$A$240,"INVESTIMENTO","ERRO - VERIFICAR"))))</f>
        <v>CUSTEIO</v>
      </c>
      <c r="T49" s="26">
        <v>71712</v>
      </c>
      <c r="U49">
        <v>71712</v>
      </c>
      <c r="X49" s="26"/>
    </row>
    <row r="50" spans="1:24" x14ac:dyDescent="0.25">
      <c r="A50" t="s">
        <v>3202</v>
      </c>
      <c r="B50" t="s">
        <v>3203</v>
      </c>
      <c r="C50" t="s">
        <v>3204</v>
      </c>
      <c r="D50" t="s">
        <v>3205</v>
      </c>
      <c r="E50" t="s">
        <v>3236</v>
      </c>
      <c r="F50" t="s">
        <v>3223</v>
      </c>
      <c r="G50" t="s">
        <v>1837</v>
      </c>
      <c r="H50" t="s">
        <v>3208</v>
      </c>
      <c r="I50" t="s">
        <v>570</v>
      </c>
      <c r="J50" t="s">
        <v>3209</v>
      </c>
      <c r="K50" t="s">
        <v>3210</v>
      </c>
      <c r="L50" t="s">
        <v>3211</v>
      </c>
      <c r="M50" t="s">
        <v>150</v>
      </c>
      <c r="N50" t="s">
        <v>3212</v>
      </c>
      <c r="O50" t="s">
        <v>1468</v>
      </c>
      <c r="P50" t="s">
        <v>1469</v>
      </c>
      <c r="Q50" t="s">
        <v>3237</v>
      </c>
      <c r="R50" s="33" t="str">
        <f t="shared" si="0"/>
        <v>3</v>
      </c>
      <c r="S50" s="33" t="str">
        <f>IF(M50="","",IF(AND(M50&lt;&gt;'Tabelas auxiliares'!$B$240,M50&lt;&gt;'Tabelas auxiliares'!$B$241,M50&lt;&gt;'Tabelas auxiliares'!$C$240,M50&lt;&gt;'Tabelas auxiliares'!$C$241),"FOLHA DE PESSOAL",IF(R50='Tabelas auxiliares'!$A$241,"CUSTEIO",IF(R50='Tabelas auxiliares'!$A$240,"INVESTIMENTO","ERRO - VERIFICAR"))))</f>
        <v>CUSTEIO</v>
      </c>
      <c r="T50" s="26">
        <v>102600</v>
      </c>
      <c r="U50" s="26">
        <v>102600</v>
      </c>
      <c r="X50" s="26"/>
    </row>
    <row r="51" spans="1:24" x14ac:dyDescent="0.25">
      <c r="A51" t="s">
        <v>3202</v>
      </c>
      <c r="B51" t="s">
        <v>3203</v>
      </c>
      <c r="C51" t="s">
        <v>3204</v>
      </c>
      <c r="D51" t="s">
        <v>3205</v>
      </c>
      <c r="E51" t="s">
        <v>3238</v>
      </c>
      <c r="F51" t="s">
        <v>3223</v>
      </c>
      <c r="G51" t="s">
        <v>1837</v>
      </c>
      <c r="H51" t="s">
        <v>3208</v>
      </c>
      <c r="I51" t="s">
        <v>570</v>
      </c>
      <c r="J51" t="s">
        <v>3209</v>
      </c>
      <c r="K51" t="s">
        <v>3210</v>
      </c>
      <c r="L51" t="s">
        <v>3211</v>
      </c>
      <c r="M51" t="s">
        <v>150</v>
      </c>
      <c r="N51" t="s">
        <v>3212</v>
      </c>
      <c r="O51" t="s">
        <v>552</v>
      </c>
      <c r="P51" t="s">
        <v>553</v>
      </c>
      <c r="Q51" t="s">
        <v>3239</v>
      </c>
      <c r="R51" s="33" t="str">
        <f t="shared" si="0"/>
        <v>3</v>
      </c>
      <c r="S51" s="33" t="str">
        <f>IF(M51="","",IF(AND(M51&lt;&gt;'Tabelas auxiliares'!$B$240,M51&lt;&gt;'Tabelas auxiliares'!$B$241,M51&lt;&gt;'Tabelas auxiliares'!$C$240,M51&lt;&gt;'Tabelas auxiliares'!$C$241),"FOLHA DE PESSOAL",IF(R51='Tabelas auxiliares'!$A$241,"CUSTEIO",IF(R51='Tabelas auxiliares'!$A$240,"INVESTIMENTO","ERRO - VERIFICAR"))))</f>
        <v>CUSTEIO</v>
      </c>
      <c r="T51" s="26">
        <v>107568</v>
      </c>
      <c r="U51" s="26">
        <v>107568</v>
      </c>
      <c r="X51" s="26"/>
    </row>
    <row r="52" spans="1:24" x14ac:dyDescent="0.25">
      <c r="A52" t="s">
        <v>3202</v>
      </c>
      <c r="B52" t="s">
        <v>3203</v>
      </c>
      <c r="C52" t="s">
        <v>3204</v>
      </c>
      <c r="D52" t="s">
        <v>3205</v>
      </c>
      <c r="E52" t="s">
        <v>3240</v>
      </c>
      <c r="F52" t="s">
        <v>3207</v>
      </c>
      <c r="G52" t="s">
        <v>1837</v>
      </c>
      <c r="H52" t="s">
        <v>3208</v>
      </c>
      <c r="I52" t="s">
        <v>570</v>
      </c>
      <c r="J52" t="s">
        <v>3209</v>
      </c>
      <c r="K52" t="s">
        <v>3210</v>
      </c>
      <c r="L52" t="s">
        <v>3211</v>
      </c>
      <c r="M52" t="s">
        <v>150</v>
      </c>
      <c r="N52" t="s">
        <v>3212</v>
      </c>
      <c r="O52" t="s">
        <v>988</v>
      </c>
      <c r="P52" t="s">
        <v>989</v>
      </c>
      <c r="Q52" t="s">
        <v>3241</v>
      </c>
      <c r="R52" s="33" t="str">
        <f t="shared" si="0"/>
        <v>3</v>
      </c>
      <c r="S52" s="33" t="str">
        <f>IF(M52="","",IF(AND(M52&lt;&gt;'Tabelas auxiliares'!$B$240,M52&lt;&gt;'Tabelas auxiliares'!$B$241,M52&lt;&gt;'Tabelas auxiliares'!$C$240,M52&lt;&gt;'Tabelas auxiliares'!$C$241),"FOLHA DE PESSOAL",IF(R52='Tabelas auxiliares'!$A$241,"CUSTEIO",IF(R52='Tabelas auxiliares'!$A$240,"INVESTIMENTO","ERRO - VERIFICAR"))))</f>
        <v>CUSTEIO</v>
      </c>
      <c r="T52" s="26">
        <v>9712.7999999999993</v>
      </c>
      <c r="U52">
        <v>9712.7999999999993</v>
      </c>
      <c r="X52" s="26"/>
    </row>
    <row r="53" spans="1:24" x14ac:dyDescent="0.25">
      <c r="A53" t="s">
        <v>3202</v>
      </c>
      <c r="B53" t="s">
        <v>3203</v>
      </c>
      <c r="C53" t="s">
        <v>3204</v>
      </c>
      <c r="D53" t="s">
        <v>3205</v>
      </c>
      <c r="E53" t="s">
        <v>3242</v>
      </c>
      <c r="F53" t="s">
        <v>3223</v>
      </c>
      <c r="G53" t="s">
        <v>1837</v>
      </c>
      <c r="H53" t="s">
        <v>3208</v>
      </c>
      <c r="I53" t="s">
        <v>570</v>
      </c>
      <c r="J53" t="s">
        <v>3209</v>
      </c>
      <c r="K53" t="s">
        <v>3210</v>
      </c>
      <c r="L53" t="s">
        <v>3211</v>
      </c>
      <c r="M53" t="s">
        <v>150</v>
      </c>
      <c r="N53" t="s">
        <v>3212</v>
      </c>
      <c r="O53" t="s">
        <v>988</v>
      </c>
      <c r="P53" t="s">
        <v>989</v>
      </c>
      <c r="Q53" t="s">
        <v>3243</v>
      </c>
      <c r="R53" s="33" t="str">
        <f t="shared" si="0"/>
        <v>3</v>
      </c>
      <c r="S53" s="33" t="str">
        <f>IF(M53="","",IF(AND(M53&lt;&gt;'Tabelas auxiliares'!$B$240,M53&lt;&gt;'Tabelas auxiliares'!$B$241,M53&lt;&gt;'Tabelas auxiliares'!$C$240,M53&lt;&gt;'Tabelas auxiliares'!$C$241),"FOLHA DE PESSOAL",IF(R53='Tabelas auxiliares'!$A$241,"CUSTEIO",IF(R53='Tabelas auxiliares'!$A$240,"INVESTIMENTO","ERRO - VERIFICAR"))))</f>
        <v>CUSTEIO</v>
      </c>
      <c r="T53" s="26">
        <v>14569.2</v>
      </c>
      <c r="U53">
        <v>14569.2</v>
      </c>
      <c r="X53" s="26"/>
    </row>
    <row r="54" spans="1:24" x14ac:dyDescent="0.25">
      <c r="A54" t="s">
        <v>3202</v>
      </c>
      <c r="B54" t="s">
        <v>3203</v>
      </c>
      <c r="C54" t="s">
        <v>3204</v>
      </c>
      <c r="D54" t="s">
        <v>3244</v>
      </c>
      <c r="E54" t="s">
        <v>3245</v>
      </c>
      <c r="F54" t="s">
        <v>3246</v>
      </c>
      <c r="G54" t="s">
        <v>1837</v>
      </c>
      <c r="H54" t="s">
        <v>3208</v>
      </c>
      <c r="I54" t="s">
        <v>570</v>
      </c>
      <c r="J54" t="s">
        <v>3209</v>
      </c>
      <c r="K54" t="s">
        <v>3210</v>
      </c>
      <c r="L54" t="s">
        <v>3211</v>
      </c>
      <c r="M54" t="s">
        <v>150</v>
      </c>
      <c r="N54" t="s">
        <v>3212</v>
      </c>
      <c r="O54" t="s">
        <v>1839</v>
      </c>
      <c r="P54" t="s">
        <v>1840</v>
      </c>
      <c r="Q54" t="s">
        <v>3247</v>
      </c>
      <c r="R54" s="33" t="str">
        <f t="shared" si="0"/>
        <v>3</v>
      </c>
      <c r="S54" s="33" t="str">
        <f>IF(M54="","",IF(AND(M54&lt;&gt;'Tabelas auxiliares'!$B$240,M54&lt;&gt;'Tabelas auxiliares'!$B$241,M54&lt;&gt;'Tabelas auxiliares'!$C$240,M54&lt;&gt;'Tabelas auxiliares'!$C$241),"FOLHA DE PESSOAL",IF(R54='Tabelas auxiliares'!$A$241,"CUSTEIO",IF(R54='Tabelas auxiliares'!$A$240,"INVESTIMENTO","ERRO - VERIFICAR"))))</f>
        <v>CUSTEIO</v>
      </c>
      <c r="T54" s="26">
        <v>49383.040000000001</v>
      </c>
      <c r="U54">
        <v>49383.040000000001</v>
      </c>
      <c r="X54" s="26"/>
    </row>
    <row r="55" spans="1:24" x14ac:dyDescent="0.25">
      <c r="A55" t="s">
        <v>3248</v>
      </c>
      <c r="B55" t="s">
        <v>3249</v>
      </c>
      <c r="C55" t="s">
        <v>1803</v>
      </c>
      <c r="D55" t="s">
        <v>3250</v>
      </c>
      <c r="E55" t="s">
        <v>3251</v>
      </c>
      <c r="F55" t="s">
        <v>3252</v>
      </c>
      <c r="G55" t="s">
        <v>1837</v>
      </c>
      <c r="H55" t="s">
        <v>3253</v>
      </c>
      <c r="I55" t="s">
        <v>570</v>
      </c>
      <c r="J55" t="s">
        <v>3254</v>
      </c>
      <c r="K55" t="s">
        <v>1148</v>
      </c>
      <c r="L55" t="s">
        <v>3255</v>
      </c>
      <c r="M55" t="s">
        <v>150</v>
      </c>
      <c r="N55" t="s">
        <v>3256</v>
      </c>
      <c r="O55" t="s">
        <v>1839</v>
      </c>
      <c r="P55" t="s">
        <v>1840</v>
      </c>
      <c r="Q55" t="s">
        <v>3257</v>
      </c>
      <c r="R55" s="33" t="str">
        <f t="shared" si="0"/>
        <v>3</v>
      </c>
      <c r="S55" s="33" t="str">
        <f>IF(M55="","",IF(AND(M55&lt;&gt;'Tabelas auxiliares'!$B$240,M55&lt;&gt;'Tabelas auxiliares'!$B$241,M55&lt;&gt;'Tabelas auxiliares'!$C$240,M55&lt;&gt;'Tabelas auxiliares'!$C$241),"FOLHA DE PESSOAL",IF(R55='Tabelas auxiliares'!$A$241,"CUSTEIO",IF(R55='Tabelas auxiliares'!$A$240,"INVESTIMENTO","ERRO - VERIFICAR"))))</f>
        <v>CUSTEIO</v>
      </c>
      <c r="T55" s="26">
        <v>818181.81</v>
      </c>
      <c r="U55" s="26">
        <v>454545.45</v>
      </c>
      <c r="V55">
        <v>363636.36</v>
      </c>
      <c r="X55" s="26"/>
    </row>
    <row r="56" spans="1:24" x14ac:dyDescent="0.25">
      <c r="A56" t="s">
        <v>3248</v>
      </c>
      <c r="B56" t="s">
        <v>3249</v>
      </c>
      <c r="C56" t="s">
        <v>3009</v>
      </c>
      <c r="D56" t="s">
        <v>3258</v>
      </c>
      <c r="E56" t="s">
        <v>3259</v>
      </c>
      <c r="F56" t="s">
        <v>3260</v>
      </c>
      <c r="G56" t="s">
        <v>1837</v>
      </c>
      <c r="H56" t="s">
        <v>3253</v>
      </c>
      <c r="I56" t="s">
        <v>560</v>
      </c>
      <c r="J56" t="s">
        <v>3261</v>
      </c>
      <c r="K56" t="s">
        <v>3262</v>
      </c>
      <c r="L56" t="s">
        <v>3255</v>
      </c>
      <c r="M56" t="s">
        <v>150</v>
      </c>
      <c r="N56" t="s">
        <v>3263</v>
      </c>
      <c r="O56" t="s">
        <v>1839</v>
      </c>
      <c r="P56" t="s">
        <v>1840</v>
      </c>
      <c r="Q56" t="s">
        <v>3264</v>
      </c>
      <c r="R56" s="33" t="str">
        <f t="shared" si="0"/>
        <v>3</v>
      </c>
      <c r="S56" s="33" t="str">
        <f>IF(M56="","",IF(AND(M56&lt;&gt;'Tabelas auxiliares'!$B$240,M56&lt;&gt;'Tabelas auxiliares'!$B$241,M56&lt;&gt;'Tabelas auxiliares'!$C$240,M56&lt;&gt;'Tabelas auxiliares'!$C$241),"FOLHA DE PESSOAL",IF(R56='Tabelas auxiliares'!$A$241,"CUSTEIO",IF(R56='Tabelas auxiliares'!$A$240,"INVESTIMENTO","ERRO - VERIFICAR"))))</f>
        <v>CUSTEIO</v>
      </c>
      <c r="T56" s="26">
        <v>266666.62</v>
      </c>
      <c r="U56">
        <v>266666.62</v>
      </c>
      <c r="X56" s="26"/>
    </row>
    <row r="57" spans="1:24" x14ac:dyDescent="0.25">
      <c r="A57" t="s">
        <v>3265</v>
      </c>
      <c r="B57" t="s">
        <v>3266</v>
      </c>
      <c r="C57" t="s">
        <v>3267</v>
      </c>
      <c r="D57" t="s">
        <v>3268</v>
      </c>
      <c r="E57" t="s">
        <v>3269</v>
      </c>
      <c r="F57" t="s">
        <v>3270</v>
      </c>
      <c r="G57" t="s">
        <v>1837</v>
      </c>
      <c r="H57" t="s">
        <v>3271</v>
      </c>
      <c r="I57" t="s">
        <v>1106</v>
      </c>
      <c r="J57" t="s">
        <v>3272</v>
      </c>
      <c r="K57" t="s">
        <v>550</v>
      </c>
      <c r="L57" t="s">
        <v>3273</v>
      </c>
      <c r="M57" t="s">
        <v>150</v>
      </c>
      <c r="N57" t="s">
        <v>3274</v>
      </c>
      <c r="O57" t="s">
        <v>1839</v>
      </c>
      <c r="P57" t="s">
        <v>1840</v>
      </c>
      <c r="Q57" t="s">
        <v>3275</v>
      </c>
      <c r="R57" s="33" t="str">
        <f t="shared" si="0"/>
        <v>3</v>
      </c>
      <c r="S57" s="33" t="str">
        <f>IF(M57="","",IF(AND(M57&lt;&gt;'Tabelas auxiliares'!$B$240,M57&lt;&gt;'Tabelas auxiliares'!$B$241,M57&lt;&gt;'Tabelas auxiliares'!$C$240,M57&lt;&gt;'Tabelas auxiliares'!$C$241),"FOLHA DE PESSOAL",IF(R57='Tabelas auxiliares'!$A$241,"CUSTEIO",IF(R57='Tabelas auxiliares'!$A$240,"INVESTIMENTO","ERRO - VERIFICAR"))))</f>
        <v>CUSTEIO</v>
      </c>
      <c r="T57" s="26">
        <v>1560.81</v>
      </c>
      <c r="U57" s="26"/>
      <c r="V57">
        <v>1560.81</v>
      </c>
      <c r="X57" s="26"/>
    </row>
    <row r="58" spans="1:24" x14ac:dyDescent="0.25">
      <c r="A58" t="s">
        <v>3276</v>
      </c>
      <c r="B58" t="s">
        <v>3277</v>
      </c>
      <c r="C58" t="s">
        <v>1194</v>
      </c>
      <c r="D58" t="s">
        <v>3278</v>
      </c>
      <c r="E58" t="s">
        <v>3279</v>
      </c>
      <c r="F58" t="s">
        <v>3280</v>
      </c>
      <c r="G58" t="s">
        <v>1837</v>
      </c>
      <c r="H58" t="s">
        <v>3281</v>
      </c>
      <c r="I58" t="s">
        <v>1106</v>
      </c>
      <c r="J58" t="s">
        <v>3282</v>
      </c>
      <c r="K58" t="s">
        <v>3283</v>
      </c>
      <c r="L58" t="s">
        <v>3284</v>
      </c>
      <c r="M58" t="s">
        <v>132</v>
      </c>
      <c r="N58" t="s">
        <v>3285</v>
      </c>
      <c r="O58" t="s">
        <v>1839</v>
      </c>
      <c r="P58" t="s">
        <v>1840</v>
      </c>
      <c r="Q58" t="s">
        <v>3286</v>
      </c>
      <c r="R58" s="33" t="str">
        <f t="shared" si="0"/>
        <v>3</v>
      </c>
      <c r="S58" s="33" t="str">
        <f>IF(M58="","",IF(AND(M58&lt;&gt;'Tabelas auxiliares'!$B$240,M58&lt;&gt;'Tabelas auxiliares'!$B$241,M58&lt;&gt;'Tabelas auxiliares'!$C$240,M58&lt;&gt;'Tabelas auxiliares'!$C$241),"FOLHA DE PESSOAL",IF(R58='Tabelas auxiliares'!$A$241,"CUSTEIO",IF(R58='Tabelas auxiliares'!$A$240,"INVESTIMENTO","ERRO - VERIFICAR"))))</f>
        <v>FOLHA DE PESSOAL</v>
      </c>
      <c r="T58" s="26">
        <v>1620000</v>
      </c>
      <c r="U58">
        <v>1620000</v>
      </c>
      <c r="X58" s="26"/>
    </row>
    <row r="59" spans="1:24" x14ac:dyDescent="0.25">
      <c r="A59" t="s">
        <v>3276</v>
      </c>
      <c r="B59" t="s">
        <v>3277</v>
      </c>
      <c r="C59" t="s">
        <v>1194</v>
      </c>
      <c r="D59" t="s">
        <v>3278</v>
      </c>
      <c r="E59" t="s">
        <v>3287</v>
      </c>
      <c r="F59" t="s">
        <v>3288</v>
      </c>
      <c r="G59" t="s">
        <v>1837</v>
      </c>
      <c r="H59" t="s">
        <v>3281</v>
      </c>
      <c r="I59" t="s">
        <v>1106</v>
      </c>
      <c r="J59" t="s">
        <v>3282</v>
      </c>
      <c r="K59" t="s">
        <v>3283</v>
      </c>
      <c r="L59" t="s">
        <v>3284</v>
      </c>
      <c r="M59" t="s">
        <v>132</v>
      </c>
      <c r="N59" t="s">
        <v>3285</v>
      </c>
      <c r="O59" t="s">
        <v>1839</v>
      </c>
      <c r="P59" t="s">
        <v>1840</v>
      </c>
      <c r="Q59" t="s">
        <v>3289</v>
      </c>
      <c r="R59" s="33" t="str">
        <f t="shared" si="0"/>
        <v>3</v>
      </c>
      <c r="S59" s="33" t="str">
        <f>IF(M59="","",IF(AND(M59&lt;&gt;'Tabelas auxiliares'!$B$240,M59&lt;&gt;'Tabelas auxiliares'!$B$241,M59&lt;&gt;'Tabelas auxiliares'!$C$240,M59&lt;&gt;'Tabelas auxiliares'!$C$241),"FOLHA DE PESSOAL",IF(R59='Tabelas auxiliares'!$A$241,"CUSTEIO",IF(R59='Tabelas auxiliares'!$A$240,"INVESTIMENTO","ERRO - VERIFICAR"))))</f>
        <v>FOLHA DE PESSOAL</v>
      </c>
      <c r="T59" s="26">
        <v>180000</v>
      </c>
      <c r="U59" s="26">
        <v>180000</v>
      </c>
      <c r="X59" s="26"/>
    </row>
    <row r="60" spans="1:24" x14ac:dyDescent="0.25">
      <c r="R60" s="33" t="str">
        <f t="shared" si="0"/>
        <v/>
      </c>
      <c r="S60" s="33" t="str">
        <f>IF(M60="","",IF(AND(M60&lt;&gt;'Tabelas auxiliares'!$B$240,M60&lt;&gt;'Tabelas auxiliares'!$B$241,M60&lt;&gt;'Tabelas auxiliares'!$C$240,M60&lt;&gt;'Tabelas auxiliares'!$C$241),"FOLHA DE PESSOAL",IF(R60='Tabelas auxiliares'!$A$241,"CUSTEIO",IF(R60='Tabelas auxiliares'!$A$240,"INVESTIMENTO","ERRO - VERIFICAR"))))</f>
        <v/>
      </c>
      <c r="T60" s="26"/>
      <c r="U60" s="26"/>
    </row>
    <row r="61" spans="1:24" x14ac:dyDescent="0.25">
      <c r="R61" s="33" t="str">
        <f t="shared" si="0"/>
        <v/>
      </c>
      <c r="S61" s="33" t="str">
        <f>IF(M61="","",IF(AND(M61&lt;&gt;'Tabelas auxiliares'!$B$240,M61&lt;&gt;'Tabelas auxiliares'!$B$241,M61&lt;&gt;'Tabelas auxiliares'!$C$240,M61&lt;&gt;'Tabelas auxiliares'!$C$241),"FOLHA DE PESSOAL",IF(R61='Tabelas auxiliares'!$A$241,"CUSTEIO",IF(R61='Tabelas auxiliares'!$A$240,"INVESTIMENTO","ERRO - VERIFICAR"))))</f>
        <v/>
      </c>
      <c r="T61" s="26"/>
      <c r="U61" s="26"/>
      <c r="X61" s="26"/>
    </row>
    <row r="62" spans="1:24" x14ac:dyDescent="0.25">
      <c r="R62" s="33" t="str">
        <f t="shared" si="0"/>
        <v/>
      </c>
      <c r="S62" s="33" t="str">
        <f>IF(M62="","",IF(AND(M62&lt;&gt;'Tabelas auxiliares'!$B$240,M62&lt;&gt;'Tabelas auxiliares'!$B$241,M62&lt;&gt;'Tabelas auxiliares'!$C$240,M62&lt;&gt;'Tabelas auxiliares'!$C$241),"FOLHA DE PESSOAL",IF(R62='Tabelas auxiliares'!$A$241,"CUSTEIO",IF(R62='Tabelas auxiliares'!$A$240,"INVESTIMENTO","ERRO - VERIFICAR"))))</f>
        <v/>
      </c>
      <c r="T62" s="26"/>
      <c r="U62" s="26"/>
      <c r="X62" s="26"/>
    </row>
    <row r="63" spans="1:24" x14ac:dyDescent="0.25">
      <c r="R63" s="33" t="str">
        <f t="shared" si="0"/>
        <v/>
      </c>
      <c r="S63" s="33" t="str">
        <f>IF(M63="","",IF(AND(M63&lt;&gt;'Tabelas auxiliares'!$B$240,M63&lt;&gt;'Tabelas auxiliares'!$B$241,M63&lt;&gt;'Tabelas auxiliares'!$C$240,M63&lt;&gt;'Tabelas auxiliares'!$C$241),"FOLHA DE PESSOAL",IF(R63='Tabelas auxiliares'!$A$241,"CUSTEIO",IF(R63='Tabelas auxiliares'!$A$240,"INVESTIMENTO","ERRO - VERIFICAR"))))</f>
        <v/>
      </c>
      <c r="T63" s="26"/>
      <c r="U63" s="26"/>
      <c r="X63" s="26"/>
    </row>
    <row r="64" spans="1:24" x14ac:dyDescent="0.25">
      <c r="R64" s="33" t="str">
        <f t="shared" si="0"/>
        <v/>
      </c>
      <c r="S64" s="33" t="str">
        <f>IF(M64="","",IF(AND(M64&lt;&gt;'Tabelas auxiliares'!$B$240,M64&lt;&gt;'Tabelas auxiliares'!$B$241,M64&lt;&gt;'Tabelas auxiliares'!$C$240,M64&lt;&gt;'Tabelas auxiliares'!$C$241),"FOLHA DE PESSOAL",IF(R64='Tabelas auxiliares'!$A$241,"CUSTEIO",IF(R64='Tabelas auxiliares'!$A$240,"INVESTIMENTO","ERRO - VERIFICAR"))))</f>
        <v/>
      </c>
      <c r="T64" s="26"/>
      <c r="U64" s="26"/>
    </row>
    <row r="65" spans="18:24" x14ac:dyDescent="0.25">
      <c r="R65" s="33" t="str">
        <f t="shared" si="0"/>
        <v/>
      </c>
      <c r="S65" s="33" t="str">
        <f>IF(M65="","",IF(AND(M65&lt;&gt;'Tabelas auxiliares'!$B$240,M65&lt;&gt;'Tabelas auxiliares'!$B$241,M65&lt;&gt;'Tabelas auxiliares'!$C$240,M65&lt;&gt;'Tabelas auxiliares'!$C$241),"FOLHA DE PESSOAL",IF(R65='Tabelas auxiliares'!$A$241,"CUSTEIO",IF(R65='Tabelas auxiliares'!$A$240,"INVESTIMENTO","ERRO - VERIFICAR"))))</f>
        <v/>
      </c>
      <c r="T65" s="26"/>
      <c r="U65" s="26"/>
      <c r="X65" s="26"/>
    </row>
    <row r="66" spans="18:24" x14ac:dyDescent="0.25">
      <c r="R66" s="33" t="str">
        <f t="shared" si="0"/>
        <v/>
      </c>
      <c r="S66" s="33" t="str">
        <f>IF(M66="","",IF(AND(M66&lt;&gt;'Tabelas auxiliares'!$B$240,M66&lt;&gt;'Tabelas auxiliares'!$B$241,M66&lt;&gt;'Tabelas auxiliares'!$C$240,M66&lt;&gt;'Tabelas auxiliares'!$C$241),"FOLHA DE PESSOAL",IF(R66='Tabelas auxiliares'!$A$241,"CUSTEIO",IF(R66='Tabelas auxiliares'!$A$240,"INVESTIMENTO","ERRO - VERIFICAR"))))</f>
        <v/>
      </c>
      <c r="T66" s="26"/>
      <c r="U66" s="26"/>
    </row>
    <row r="67" spans="18:24" x14ac:dyDescent="0.25">
      <c r="R67" s="33" t="str">
        <f t="shared" si="0"/>
        <v/>
      </c>
      <c r="S67" s="33" t="str">
        <f>IF(M67="","",IF(AND(M67&lt;&gt;'Tabelas auxiliares'!$B$240,M67&lt;&gt;'Tabelas auxiliares'!$B$241,M67&lt;&gt;'Tabelas auxiliares'!$C$240,M67&lt;&gt;'Tabelas auxiliares'!$C$241),"FOLHA DE PESSOAL",IF(R67='Tabelas auxiliares'!$A$241,"CUSTEIO",IF(R67='Tabelas auxiliares'!$A$240,"INVESTIMENTO","ERRO - VERIFICAR"))))</f>
        <v/>
      </c>
      <c r="T67" s="26"/>
      <c r="U67" s="26"/>
    </row>
    <row r="68" spans="18:24" x14ac:dyDescent="0.25">
      <c r="R68" s="33" t="str">
        <f t="shared" ref="R68:R131" si="1">LEFT(O68,1)</f>
        <v/>
      </c>
      <c r="S68" s="33" t="str">
        <f>IF(M68="","",IF(AND(M68&lt;&gt;'Tabelas auxiliares'!$B$240,M68&lt;&gt;'Tabelas auxiliares'!$B$241,M68&lt;&gt;'Tabelas auxiliares'!$C$240,M68&lt;&gt;'Tabelas auxiliares'!$C$241),"FOLHA DE PESSOAL",IF(R68='Tabelas auxiliares'!$A$241,"CUSTEIO",IF(R68='Tabelas auxiliares'!$A$240,"INVESTIMENTO","ERRO - VERIFICAR"))))</f>
        <v/>
      </c>
      <c r="T68" s="26"/>
      <c r="U68" s="26"/>
      <c r="X68" s="26"/>
    </row>
    <row r="69" spans="18:24" x14ac:dyDescent="0.25">
      <c r="R69" s="33" t="str">
        <f t="shared" si="1"/>
        <v/>
      </c>
      <c r="S69" s="33" t="str">
        <f>IF(M69="","",IF(AND(M69&lt;&gt;'Tabelas auxiliares'!$B$240,M69&lt;&gt;'Tabelas auxiliares'!$B$241,M69&lt;&gt;'Tabelas auxiliares'!$C$240,M69&lt;&gt;'Tabelas auxiliares'!$C$241),"FOLHA DE PESSOAL",IF(R69='Tabelas auxiliares'!$A$241,"CUSTEIO",IF(R69='Tabelas auxiliares'!$A$240,"INVESTIMENTO","ERRO - VERIFICAR"))))</f>
        <v/>
      </c>
      <c r="T69" s="26"/>
      <c r="U69" s="26"/>
      <c r="X69" s="26"/>
    </row>
    <row r="70" spans="18:24" x14ac:dyDescent="0.25">
      <c r="R70" s="33" t="str">
        <f t="shared" si="1"/>
        <v/>
      </c>
      <c r="S70" s="33" t="str">
        <f>IF(M70="","",IF(AND(M70&lt;&gt;'Tabelas auxiliares'!$B$240,M70&lt;&gt;'Tabelas auxiliares'!$B$241,M70&lt;&gt;'Tabelas auxiliares'!$C$240,M70&lt;&gt;'Tabelas auxiliares'!$C$241),"FOLHA DE PESSOAL",IF(R70='Tabelas auxiliares'!$A$241,"CUSTEIO",IF(R70='Tabelas auxiliares'!$A$240,"INVESTIMENTO","ERRO - VERIFICAR"))))</f>
        <v/>
      </c>
      <c r="T70" s="26"/>
      <c r="U70" s="26"/>
      <c r="X70" s="26"/>
    </row>
    <row r="71" spans="18:24" x14ac:dyDescent="0.25">
      <c r="R71" s="33" t="str">
        <f t="shared" si="1"/>
        <v/>
      </c>
      <c r="S71" s="33" t="str">
        <f>IF(M71="","",IF(AND(M71&lt;&gt;'Tabelas auxiliares'!$B$240,M71&lt;&gt;'Tabelas auxiliares'!$B$241,M71&lt;&gt;'Tabelas auxiliares'!$C$240,M71&lt;&gt;'Tabelas auxiliares'!$C$241),"FOLHA DE PESSOAL",IF(R71='Tabelas auxiliares'!$A$241,"CUSTEIO",IF(R71='Tabelas auxiliares'!$A$240,"INVESTIMENTO","ERRO - VERIFICAR"))))</f>
        <v/>
      </c>
      <c r="T71" s="26"/>
      <c r="U71" s="26"/>
      <c r="X71" s="26"/>
    </row>
    <row r="72" spans="18:24" x14ac:dyDescent="0.25">
      <c r="R72" s="33" t="str">
        <f t="shared" si="1"/>
        <v/>
      </c>
      <c r="S72" s="33" t="str">
        <f>IF(M72="","",IF(AND(M72&lt;&gt;'Tabelas auxiliares'!$B$240,M72&lt;&gt;'Tabelas auxiliares'!$B$241,M72&lt;&gt;'Tabelas auxiliares'!$C$240,M72&lt;&gt;'Tabelas auxiliares'!$C$241),"FOLHA DE PESSOAL",IF(R72='Tabelas auxiliares'!$A$241,"CUSTEIO",IF(R72='Tabelas auxiliares'!$A$240,"INVESTIMENTO","ERRO - VERIFICAR"))))</f>
        <v/>
      </c>
      <c r="T72" s="26"/>
      <c r="U72" s="26"/>
      <c r="X72" s="26"/>
    </row>
    <row r="73" spans="18:24" x14ac:dyDescent="0.25">
      <c r="R73" s="33" t="str">
        <f t="shared" si="1"/>
        <v/>
      </c>
      <c r="S73" s="33" t="str">
        <f>IF(M73="","",IF(AND(M73&lt;&gt;'Tabelas auxiliares'!$B$240,M73&lt;&gt;'Tabelas auxiliares'!$B$241,M73&lt;&gt;'Tabelas auxiliares'!$C$240,M73&lt;&gt;'Tabelas auxiliares'!$C$241),"FOLHA DE PESSOAL",IF(R73='Tabelas auxiliares'!$A$241,"CUSTEIO",IF(R73='Tabelas auxiliares'!$A$240,"INVESTIMENTO","ERRO - VERIFICAR"))))</f>
        <v/>
      </c>
      <c r="T73" s="26"/>
      <c r="U73" s="26"/>
      <c r="X73" s="26"/>
    </row>
    <row r="74" spans="18:24" x14ac:dyDescent="0.25">
      <c r="R74" s="33" t="str">
        <f t="shared" si="1"/>
        <v/>
      </c>
      <c r="S74" s="33" t="str">
        <f>IF(M74="","",IF(AND(M74&lt;&gt;'Tabelas auxiliares'!$B$240,M74&lt;&gt;'Tabelas auxiliares'!$B$241,M74&lt;&gt;'Tabelas auxiliares'!$C$240,M74&lt;&gt;'Tabelas auxiliares'!$C$241),"FOLHA DE PESSOAL",IF(R74='Tabelas auxiliares'!$A$241,"CUSTEIO",IF(R74='Tabelas auxiliares'!$A$240,"INVESTIMENTO","ERRO - VERIFICAR"))))</f>
        <v/>
      </c>
      <c r="T74" s="26"/>
      <c r="U74" s="26"/>
      <c r="X74" s="26"/>
    </row>
    <row r="75" spans="18:24" x14ac:dyDescent="0.25">
      <c r="R75" s="33" t="str">
        <f t="shared" si="1"/>
        <v/>
      </c>
      <c r="S75" s="33" t="str">
        <f>IF(M75="","",IF(AND(M75&lt;&gt;'Tabelas auxiliares'!$B$240,M75&lt;&gt;'Tabelas auxiliares'!$B$241,M75&lt;&gt;'Tabelas auxiliares'!$C$240,M75&lt;&gt;'Tabelas auxiliares'!$C$241),"FOLHA DE PESSOAL",IF(R75='Tabelas auxiliares'!$A$241,"CUSTEIO",IF(R75='Tabelas auxiliares'!$A$240,"INVESTIMENTO","ERRO - VERIFICAR"))))</f>
        <v/>
      </c>
      <c r="T75" s="26"/>
      <c r="U75" s="26"/>
      <c r="X75" s="26"/>
    </row>
    <row r="76" spans="18:24" x14ac:dyDescent="0.25">
      <c r="R76" s="33" t="str">
        <f t="shared" si="1"/>
        <v/>
      </c>
      <c r="S76" s="33" t="str">
        <f>IF(M76="","",IF(AND(M76&lt;&gt;'Tabelas auxiliares'!$B$240,M76&lt;&gt;'Tabelas auxiliares'!$B$241,M76&lt;&gt;'Tabelas auxiliares'!$C$240,M76&lt;&gt;'Tabelas auxiliares'!$C$241),"FOLHA DE PESSOAL",IF(R76='Tabelas auxiliares'!$A$241,"CUSTEIO",IF(R76='Tabelas auxiliares'!$A$240,"INVESTIMENTO","ERRO - VERIFICAR"))))</f>
        <v/>
      </c>
      <c r="T76" s="26"/>
      <c r="U76" s="26"/>
      <c r="X76" s="26"/>
    </row>
    <row r="77" spans="18:24" x14ac:dyDescent="0.25">
      <c r="R77" s="33" t="str">
        <f t="shared" si="1"/>
        <v/>
      </c>
      <c r="S77" s="33" t="str">
        <f>IF(M77="","",IF(AND(M77&lt;&gt;'Tabelas auxiliares'!$B$240,M77&lt;&gt;'Tabelas auxiliares'!$B$241,M77&lt;&gt;'Tabelas auxiliares'!$C$240,M77&lt;&gt;'Tabelas auxiliares'!$C$241),"FOLHA DE PESSOAL",IF(R77='Tabelas auxiliares'!$A$241,"CUSTEIO",IF(R77='Tabelas auxiliares'!$A$240,"INVESTIMENTO","ERRO - VERIFICAR"))))</f>
        <v/>
      </c>
      <c r="T77" s="26"/>
      <c r="U77" s="26"/>
    </row>
    <row r="78" spans="18:24" x14ac:dyDescent="0.25">
      <c r="R78" s="33" t="str">
        <f t="shared" si="1"/>
        <v/>
      </c>
      <c r="S78" s="33" t="str">
        <f>IF(M78="","",IF(AND(M78&lt;&gt;'Tabelas auxiliares'!$B$240,M78&lt;&gt;'Tabelas auxiliares'!$B$241,M78&lt;&gt;'Tabelas auxiliares'!$C$240,M78&lt;&gt;'Tabelas auxiliares'!$C$241),"FOLHA DE PESSOAL",IF(R78='Tabelas auxiliares'!$A$241,"CUSTEIO",IF(R78='Tabelas auxiliares'!$A$240,"INVESTIMENTO","ERRO - VERIFICAR"))))</f>
        <v/>
      </c>
      <c r="T78" s="26"/>
      <c r="U78" s="26"/>
    </row>
    <row r="79" spans="18:24" x14ac:dyDescent="0.25">
      <c r="R79" s="33" t="str">
        <f t="shared" si="1"/>
        <v/>
      </c>
      <c r="S79" s="33" t="str">
        <f>IF(M79="","",IF(AND(M79&lt;&gt;'Tabelas auxiliares'!$B$240,M79&lt;&gt;'Tabelas auxiliares'!$B$241,M79&lt;&gt;'Tabelas auxiliares'!$C$240,M79&lt;&gt;'Tabelas auxiliares'!$C$241),"FOLHA DE PESSOAL",IF(R79='Tabelas auxiliares'!$A$241,"CUSTEIO",IF(R79='Tabelas auxiliares'!$A$240,"INVESTIMENTO","ERRO - VERIFICAR"))))</f>
        <v/>
      </c>
      <c r="T79" s="26"/>
      <c r="U79" s="26"/>
      <c r="X79" s="26"/>
    </row>
    <row r="80" spans="18:24" x14ac:dyDescent="0.25">
      <c r="R80" s="33" t="str">
        <f t="shared" si="1"/>
        <v/>
      </c>
      <c r="S80" s="33" t="str">
        <f>IF(M80="","",IF(AND(M80&lt;&gt;'Tabelas auxiliares'!$B$240,M80&lt;&gt;'Tabelas auxiliares'!$B$241,M80&lt;&gt;'Tabelas auxiliares'!$C$240,M80&lt;&gt;'Tabelas auxiliares'!$C$241),"FOLHA DE PESSOAL",IF(R80='Tabelas auxiliares'!$A$241,"CUSTEIO",IF(R80='Tabelas auxiliares'!$A$240,"INVESTIMENTO","ERRO - VERIFICAR"))))</f>
        <v/>
      </c>
      <c r="T80" s="26"/>
      <c r="X80" s="26"/>
    </row>
    <row r="81" spans="18:24" x14ac:dyDescent="0.25">
      <c r="R81" s="33" t="str">
        <f t="shared" si="1"/>
        <v/>
      </c>
      <c r="S81" s="33" t="str">
        <f>IF(M81="","",IF(AND(M81&lt;&gt;'Tabelas auxiliares'!$B$240,M81&lt;&gt;'Tabelas auxiliares'!$B$241,M81&lt;&gt;'Tabelas auxiliares'!$C$240,M81&lt;&gt;'Tabelas auxiliares'!$C$241),"FOLHA DE PESSOAL",IF(R81='Tabelas auxiliares'!$A$241,"CUSTEIO",IF(R81='Tabelas auxiliares'!$A$240,"INVESTIMENTO","ERRO - VERIFICAR"))))</f>
        <v/>
      </c>
      <c r="T81" s="26"/>
      <c r="X81" s="26"/>
    </row>
    <row r="82" spans="18:24" x14ac:dyDescent="0.25">
      <c r="R82" s="33" t="str">
        <f t="shared" si="1"/>
        <v/>
      </c>
      <c r="S82" s="33" t="str">
        <f>IF(M82="","",IF(AND(M82&lt;&gt;'Tabelas auxiliares'!$B$240,M82&lt;&gt;'Tabelas auxiliares'!$B$241,M82&lt;&gt;'Tabelas auxiliares'!$C$240,M82&lt;&gt;'Tabelas auxiliares'!$C$241),"FOLHA DE PESSOAL",IF(R82='Tabelas auxiliares'!$A$241,"CUSTEIO",IF(R82='Tabelas auxiliares'!$A$240,"INVESTIMENTO","ERRO - VERIFICAR"))))</f>
        <v/>
      </c>
      <c r="T82" s="26"/>
      <c r="X82" s="26"/>
    </row>
    <row r="83" spans="18:24" x14ac:dyDescent="0.25">
      <c r="R83" s="33" t="str">
        <f t="shared" si="1"/>
        <v/>
      </c>
      <c r="S83" s="33" t="str">
        <f>IF(M83="","",IF(AND(M83&lt;&gt;'Tabelas auxiliares'!$B$240,M83&lt;&gt;'Tabelas auxiliares'!$B$241,M83&lt;&gt;'Tabelas auxiliares'!$C$240,M83&lt;&gt;'Tabelas auxiliares'!$C$241),"FOLHA DE PESSOAL",IF(R83='Tabelas auxiliares'!$A$241,"CUSTEIO",IF(R83='Tabelas auxiliares'!$A$240,"INVESTIMENTO","ERRO - VERIFICAR"))))</f>
        <v/>
      </c>
      <c r="T83" s="26"/>
      <c r="X83" s="26"/>
    </row>
    <row r="84" spans="18:24" x14ac:dyDescent="0.25">
      <c r="R84" s="33" t="str">
        <f t="shared" si="1"/>
        <v/>
      </c>
      <c r="S84" s="33" t="str">
        <f>IF(M84="","",IF(AND(M84&lt;&gt;'Tabelas auxiliares'!$B$240,M84&lt;&gt;'Tabelas auxiliares'!$B$241,M84&lt;&gt;'Tabelas auxiliares'!$C$240,M84&lt;&gt;'Tabelas auxiliares'!$C$241),"FOLHA DE PESSOAL",IF(R84='Tabelas auxiliares'!$A$241,"CUSTEIO",IF(R84='Tabelas auxiliares'!$A$240,"INVESTIMENTO","ERRO - VERIFICAR"))))</f>
        <v/>
      </c>
      <c r="T84" s="26"/>
      <c r="X84" s="26"/>
    </row>
    <row r="85" spans="18:24" x14ac:dyDescent="0.25">
      <c r="R85" s="33" t="str">
        <f t="shared" si="1"/>
        <v/>
      </c>
      <c r="S85" s="33" t="str">
        <f>IF(M85="","",IF(AND(M85&lt;&gt;'Tabelas auxiliares'!$B$240,M85&lt;&gt;'Tabelas auxiliares'!$B$241,M85&lt;&gt;'Tabelas auxiliares'!$C$240,M85&lt;&gt;'Tabelas auxiliares'!$C$241),"FOLHA DE PESSOAL",IF(R85='Tabelas auxiliares'!$A$241,"CUSTEIO",IF(R85='Tabelas auxiliares'!$A$240,"INVESTIMENTO","ERRO - VERIFICAR"))))</f>
        <v/>
      </c>
      <c r="T85" s="26"/>
      <c r="U85" s="26"/>
    </row>
    <row r="86" spans="18:24" x14ac:dyDescent="0.25">
      <c r="R86" s="33" t="str">
        <f t="shared" si="1"/>
        <v/>
      </c>
      <c r="S86" s="33" t="str">
        <f>IF(M86="","",IF(AND(M86&lt;&gt;'Tabelas auxiliares'!$B$240,M86&lt;&gt;'Tabelas auxiliares'!$B$241,M86&lt;&gt;'Tabelas auxiliares'!$C$240,M86&lt;&gt;'Tabelas auxiliares'!$C$241),"FOLHA DE PESSOAL",IF(R86='Tabelas auxiliares'!$A$241,"CUSTEIO",IF(R86='Tabelas auxiliares'!$A$240,"INVESTIMENTO","ERRO - VERIFICAR"))))</f>
        <v/>
      </c>
      <c r="T86" s="26"/>
      <c r="U86" s="26"/>
    </row>
    <row r="87" spans="18:24" x14ac:dyDescent="0.25">
      <c r="R87" s="33" t="str">
        <f t="shared" si="1"/>
        <v/>
      </c>
      <c r="S87" s="33" t="str">
        <f>IF(M87="","",IF(AND(M87&lt;&gt;'Tabelas auxiliares'!$B$240,M87&lt;&gt;'Tabelas auxiliares'!$B$241,M87&lt;&gt;'Tabelas auxiliares'!$C$240,M87&lt;&gt;'Tabelas auxiliares'!$C$241),"FOLHA DE PESSOAL",IF(R87='Tabelas auxiliares'!$A$241,"CUSTEIO",IF(R87='Tabelas auxiliares'!$A$240,"INVESTIMENTO","ERRO - VERIFICAR"))))</f>
        <v/>
      </c>
      <c r="T87" s="26"/>
      <c r="X87" s="26"/>
    </row>
    <row r="88" spans="18:24" x14ac:dyDescent="0.25">
      <c r="R88" s="33" t="str">
        <f t="shared" si="1"/>
        <v/>
      </c>
      <c r="S88" s="33" t="str">
        <f>IF(M88="","",IF(AND(M88&lt;&gt;'Tabelas auxiliares'!$B$240,M88&lt;&gt;'Tabelas auxiliares'!$B$241,M88&lt;&gt;'Tabelas auxiliares'!$C$240,M88&lt;&gt;'Tabelas auxiliares'!$C$241),"FOLHA DE PESSOAL",IF(R88='Tabelas auxiliares'!$A$241,"CUSTEIO",IF(R88='Tabelas auxiliares'!$A$240,"INVESTIMENTO","ERRO - VERIFICAR"))))</f>
        <v/>
      </c>
      <c r="T88" s="26"/>
      <c r="U88" s="26"/>
    </row>
    <row r="89" spans="18:24" x14ac:dyDescent="0.25">
      <c r="R89" s="33" t="str">
        <f t="shared" si="1"/>
        <v/>
      </c>
      <c r="S89" s="33" t="str">
        <f>IF(M89="","",IF(AND(M89&lt;&gt;'Tabelas auxiliares'!$B$240,M89&lt;&gt;'Tabelas auxiliares'!$B$241,M89&lt;&gt;'Tabelas auxiliares'!$C$240,M89&lt;&gt;'Tabelas auxiliares'!$C$241),"FOLHA DE PESSOAL",IF(R89='Tabelas auxiliares'!$A$241,"CUSTEIO",IF(R89='Tabelas auxiliares'!$A$240,"INVESTIMENTO","ERRO - VERIFICAR"))))</f>
        <v/>
      </c>
      <c r="T89" s="26"/>
      <c r="U89" s="26"/>
    </row>
    <row r="90" spans="18:24" x14ac:dyDescent="0.25">
      <c r="R90" s="33" t="str">
        <f t="shared" si="1"/>
        <v/>
      </c>
      <c r="S90" s="33" t="str">
        <f>IF(M90="","",IF(AND(M90&lt;&gt;'Tabelas auxiliares'!$B$240,M90&lt;&gt;'Tabelas auxiliares'!$B$241,M90&lt;&gt;'Tabelas auxiliares'!$C$240,M90&lt;&gt;'Tabelas auxiliares'!$C$241),"FOLHA DE PESSOAL",IF(R90='Tabelas auxiliares'!$A$241,"CUSTEIO",IF(R90='Tabelas auxiliares'!$A$240,"INVESTIMENTO","ERRO - VERIFICAR"))))</f>
        <v/>
      </c>
      <c r="T90" s="26"/>
      <c r="U90" s="26"/>
    </row>
    <row r="91" spans="18:24" x14ac:dyDescent="0.25">
      <c r="R91" s="33" t="str">
        <f t="shared" si="1"/>
        <v/>
      </c>
      <c r="S91" s="33" t="str">
        <f>IF(M91="","",IF(AND(M91&lt;&gt;'Tabelas auxiliares'!$B$240,M91&lt;&gt;'Tabelas auxiliares'!$B$241,M91&lt;&gt;'Tabelas auxiliares'!$C$240,M91&lt;&gt;'Tabelas auxiliares'!$C$241),"FOLHA DE PESSOAL",IF(R91='Tabelas auxiliares'!$A$241,"CUSTEIO",IF(R91='Tabelas auxiliares'!$A$240,"INVESTIMENTO","ERRO - VERIFICAR"))))</f>
        <v/>
      </c>
      <c r="T91" s="26"/>
      <c r="U91" s="26"/>
    </row>
    <row r="92" spans="18:24" x14ac:dyDescent="0.25">
      <c r="R92" s="33" t="str">
        <f t="shared" si="1"/>
        <v/>
      </c>
      <c r="S92" s="33" t="str">
        <f>IF(M92="","",IF(AND(M92&lt;&gt;'Tabelas auxiliares'!$B$240,M92&lt;&gt;'Tabelas auxiliares'!$B$241,M92&lt;&gt;'Tabelas auxiliares'!$C$240,M92&lt;&gt;'Tabelas auxiliares'!$C$241),"FOLHA DE PESSOAL",IF(R92='Tabelas auxiliares'!$A$241,"CUSTEIO",IF(R92='Tabelas auxiliares'!$A$240,"INVESTIMENTO","ERRO - VERIFICAR"))))</f>
        <v/>
      </c>
      <c r="T92" s="26"/>
      <c r="U92" s="26"/>
    </row>
    <row r="93" spans="18:24" x14ac:dyDescent="0.25">
      <c r="R93" s="33" t="str">
        <f t="shared" si="1"/>
        <v/>
      </c>
      <c r="S93" s="33" t="str">
        <f>IF(M93="","",IF(AND(M93&lt;&gt;'Tabelas auxiliares'!$B$240,M93&lt;&gt;'Tabelas auxiliares'!$B$241,M93&lt;&gt;'Tabelas auxiliares'!$C$240,M93&lt;&gt;'Tabelas auxiliares'!$C$241),"FOLHA DE PESSOAL",IF(R93='Tabelas auxiliares'!$A$241,"CUSTEIO",IF(R93='Tabelas auxiliares'!$A$240,"INVESTIMENTO","ERRO - VERIFICAR"))))</f>
        <v/>
      </c>
      <c r="T93" s="26"/>
      <c r="U93" s="26"/>
    </row>
    <row r="94" spans="18:24" x14ac:dyDescent="0.25">
      <c r="R94" s="33" t="str">
        <f t="shared" si="1"/>
        <v/>
      </c>
      <c r="S94" s="33" t="str">
        <f>IF(M94="","",IF(AND(M94&lt;&gt;'Tabelas auxiliares'!$B$240,M94&lt;&gt;'Tabelas auxiliares'!$B$241,M94&lt;&gt;'Tabelas auxiliares'!$C$240,M94&lt;&gt;'Tabelas auxiliares'!$C$241),"FOLHA DE PESSOAL",IF(R94='Tabelas auxiliares'!$A$241,"CUSTEIO",IF(R94='Tabelas auxiliares'!$A$240,"INVESTIMENTO","ERRO - VERIFICAR"))))</f>
        <v/>
      </c>
      <c r="T94" s="26"/>
      <c r="U94" s="26"/>
    </row>
    <row r="95" spans="18:24" x14ac:dyDescent="0.25">
      <c r="R95" s="33" t="str">
        <f t="shared" si="1"/>
        <v/>
      </c>
      <c r="S95" s="33" t="str">
        <f>IF(M95="","",IF(AND(M95&lt;&gt;'Tabelas auxiliares'!$B$240,M95&lt;&gt;'Tabelas auxiliares'!$B$241,M95&lt;&gt;'Tabelas auxiliares'!$C$240,M95&lt;&gt;'Tabelas auxiliares'!$C$241),"FOLHA DE PESSOAL",IF(R95='Tabelas auxiliares'!$A$241,"CUSTEIO",IF(R95='Tabelas auxiliares'!$A$240,"INVESTIMENTO","ERRO - VERIFICAR"))))</f>
        <v/>
      </c>
      <c r="T95" s="26"/>
      <c r="U95" s="26"/>
    </row>
    <row r="96" spans="18:24" x14ac:dyDescent="0.25">
      <c r="R96" s="33" t="str">
        <f t="shared" si="1"/>
        <v/>
      </c>
      <c r="S96" s="33" t="str">
        <f>IF(M96="","",IF(AND(M96&lt;&gt;'Tabelas auxiliares'!$B$240,M96&lt;&gt;'Tabelas auxiliares'!$B$241,M96&lt;&gt;'Tabelas auxiliares'!$C$240,M96&lt;&gt;'Tabelas auxiliares'!$C$241),"FOLHA DE PESSOAL",IF(R96='Tabelas auxiliares'!$A$241,"CUSTEIO",IF(R96='Tabelas auxiliares'!$A$240,"INVESTIMENTO","ERRO - VERIFICAR"))))</f>
        <v/>
      </c>
      <c r="T96" s="26"/>
      <c r="U96" s="26"/>
    </row>
    <row r="97" spans="18:24" x14ac:dyDescent="0.25">
      <c r="R97" s="33" t="str">
        <f t="shared" si="1"/>
        <v/>
      </c>
      <c r="S97" s="33" t="str">
        <f>IF(M97="","",IF(AND(M97&lt;&gt;'Tabelas auxiliares'!$B$240,M97&lt;&gt;'Tabelas auxiliares'!$B$241,M97&lt;&gt;'Tabelas auxiliares'!$C$240,M97&lt;&gt;'Tabelas auxiliares'!$C$241),"FOLHA DE PESSOAL",IF(R97='Tabelas auxiliares'!$A$241,"CUSTEIO",IF(R97='Tabelas auxiliares'!$A$240,"INVESTIMENTO","ERRO - VERIFICAR"))))</f>
        <v/>
      </c>
      <c r="T97" s="26"/>
      <c r="U97" s="26"/>
    </row>
    <row r="98" spans="18:24" x14ac:dyDescent="0.25">
      <c r="R98" s="33" t="str">
        <f t="shared" si="1"/>
        <v/>
      </c>
      <c r="S98" s="33" t="str">
        <f>IF(M98="","",IF(AND(M98&lt;&gt;'Tabelas auxiliares'!$B$240,M98&lt;&gt;'Tabelas auxiliares'!$B$241,M98&lt;&gt;'Tabelas auxiliares'!$C$240,M98&lt;&gt;'Tabelas auxiliares'!$C$241),"FOLHA DE PESSOAL",IF(R98='Tabelas auxiliares'!$A$241,"CUSTEIO",IF(R98='Tabelas auxiliares'!$A$240,"INVESTIMENTO","ERRO - VERIFICAR"))))</f>
        <v/>
      </c>
      <c r="T98" s="26"/>
      <c r="U98" s="26"/>
    </row>
    <row r="99" spans="18:24" x14ac:dyDescent="0.25">
      <c r="R99" s="33" t="str">
        <f t="shared" si="1"/>
        <v/>
      </c>
      <c r="S99" s="33" t="str">
        <f>IF(M99="","",IF(AND(M99&lt;&gt;'Tabelas auxiliares'!$B$240,M99&lt;&gt;'Tabelas auxiliares'!$B$241,M99&lt;&gt;'Tabelas auxiliares'!$C$240,M99&lt;&gt;'Tabelas auxiliares'!$C$241),"FOLHA DE PESSOAL",IF(R99='Tabelas auxiliares'!$A$241,"CUSTEIO",IF(R99='Tabelas auxiliares'!$A$240,"INVESTIMENTO","ERRO - VERIFICAR"))))</f>
        <v/>
      </c>
      <c r="T99" s="26"/>
      <c r="U99" s="26"/>
    </row>
    <row r="100" spans="18:24" x14ac:dyDescent="0.25">
      <c r="R100" s="33" t="str">
        <f t="shared" si="1"/>
        <v/>
      </c>
      <c r="S100" s="33" t="str">
        <f>IF(M100="","",IF(AND(M100&lt;&gt;'Tabelas auxiliares'!$B$240,M100&lt;&gt;'Tabelas auxiliares'!$B$241,M100&lt;&gt;'Tabelas auxiliares'!$C$240,M100&lt;&gt;'Tabelas auxiliares'!$C$241),"FOLHA DE PESSOAL",IF(R100='Tabelas auxiliares'!$A$241,"CUSTEIO",IF(R100='Tabelas auxiliares'!$A$240,"INVESTIMENTO","ERRO - VERIFICAR"))))</f>
        <v/>
      </c>
      <c r="T100" s="26"/>
      <c r="U100" s="26"/>
    </row>
    <row r="101" spans="18:24" x14ac:dyDescent="0.25">
      <c r="R101" s="33" t="str">
        <f t="shared" si="1"/>
        <v/>
      </c>
      <c r="S101" s="33" t="str">
        <f>IF(M101="","",IF(AND(M101&lt;&gt;'Tabelas auxiliares'!$B$240,M101&lt;&gt;'Tabelas auxiliares'!$B$241,M101&lt;&gt;'Tabelas auxiliares'!$C$240,M101&lt;&gt;'Tabelas auxiliares'!$C$241),"FOLHA DE PESSOAL",IF(R101='Tabelas auxiliares'!$A$241,"CUSTEIO",IF(R101='Tabelas auxiliares'!$A$240,"INVESTIMENTO","ERRO - VERIFICAR"))))</f>
        <v/>
      </c>
      <c r="T101" s="26"/>
      <c r="U101" s="26"/>
    </row>
    <row r="102" spans="18:24" x14ac:dyDescent="0.25">
      <c r="R102" s="33" t="str">
        <f t="shared" si="1"/>
        <v/>
      </c>
      <c r="S102" s="33" t="str">
        <f>IF(M102="","",IF(AND(M102&lt;&gt;'Tabelas auxiliares'!$B$240,M102&lt;&gt;'Tabelas auxiliares'!$B$241,M102&lt;&gt;'Tabelas auxiliares'!$C$240,M102&lt;&gt;'Tabelas auxiliares'!$C$241),"FOLHA DE PESSOAL",IF(R102='Tabelas auxiliares'!$A$241,"CUSTEIO",IF(R102='Tabelas auxiliares'!$A$240,"INVESTIMENTO","ERRO - VERIFICAR"))))</f>
        <v/>
      </c>
      <c r="T102" s="26"/>
      <c r="U102" s="26"/>
    </row>
    <row r="103" spans="18:24" x14ac:dyDescent="0.25">
      <c r="R103" s="33" t="str">
        <f t="shared" si="1"/>
        <v/>
      </c>
      <c r="S103" s="33" t="str">
        <f>IF(M103="","",IF(AND(M103&lt;&gt;'Tabelas auxiliares'!$B$240,M103&lt;&gt;'Tabelas auxiliares'!$B$241,M103&lt;&gt;'Tabelas auxiliares'!$C$240,M103&lt;&gt;'Tabelas auxiliares'!$C$241),"FOLHA DE PESSOAL",IF(R103='Tabelas auxiliares'!$A$241,"CUSTEIO",IF(R103='Tabelas auxiliares'!$A$240,"INVESTIMENTO","ERRO - VERIFICAR"))))</f>
        <v/>
      </c>
      <c r="T103" s="26"/>
      <c r="U103" s="26"/>
    </row>
    <row r="104" spans="18:24" x14ac:dyDescent="0.25">
      <c r="R104" s="33" t="str">
        <f t="shared" si="1"/>
        <v/>
      </c>
      <c r="S104" s="33" t="str">
        <f>IF(M104="","",IF(AND(M104&lt;&gt;'Tabelas auxiliares'!$B$240,M104&lt;&gt;'Tabelas auxiliares'!$B$241,M104&lt;&gt;'Tabelas auxiliares'!$C$240,M104&lt;&gt;'Tabelas auxiliares'!$C$241),"FOLHA DE PESSOAL",IF(R104='Tabelas auxiliares'!$A$241,"CUSTEIO",IF(R104='Tabelas auxiliares'!$A$240,"INVESTIMENTO","ERRO - VERIFICAR"))))</f>
        <v/>
      </c>
      <c r="T104" s="26"/>
      <c r="U104" s="26"/>
    </row>
    <row r="105" spans="18:24" x14ac:dyDescent="0.25">
      <c r="R105" s="33" t="str">
        <f t="shared" si="1"/>
        <v/>
      </c>
      <c r="S105" s="33" t="str">
        <f>IF(M105="","",IF(AND(M105&lt;&gt;'Tabelas auxiliares'!$B$240,M105&lt;&gt;'Tabelas auxiliares'!$B$241,M105&lt;&gt;'Tabelas auxiliares'!$C$240,M105&lt;&gt;'Tabelas auxiliares'!$C$241),"FOLHA DE PESSOAL",IF(R105='Tabelas auxiliares'!$A$241,"CUSTEIO",IF(R105='Tabelas auxiliares'!$A$240,"INVESTIMENTO","ERRO - VERIFICAR"))))</f>
        <v/>
      </c>
      <c r="T105" s="26"/>
      <c r="U105" s="26"/>
    </row>
    <row r="106" spans="18:24" x14ac:dyDescent="0.25">
      <c r="R106" s="33" t="str">
        <f t="shared" si="1"/>
        <v/>
      </c>
      <c r="S106" s="33" t="str">
        <f>IF(M106="","",IF(AND(M106&lt;&gt;'Tabelas auxiliares'!$B$240,M106&lt;&gt;'Tabelas auxiliares'!$B$241,M106&lt;&gt;'Tabelas auxiliares'!$C$240,M106&lt;&gt;'Tabelas auxiliares'!$C$241),"FOLHA DE PESSOAL",IF(R106='Tabelas auxiliares'!$A$241,"CUSTEIO",IF(R106='Tabelas auxiliares'!$A$240,"INVESTIMENTO","ERRO - VERIFICAR"))))</f>
        <v/>
      </c>
      <c r="T106" s="26"/>
      <c r="U106" s="26"/>
    </row>
    <row r="107" spans="18:24" x14ac:dyDescent="0.25">
      <c r="R107" s="33" t="str">
        <f t="shared" si="1"/>
        <v/>
      </c>
      <c r="S107" s="33" t="str">
        <f>IF(M107="","",IF(AND(M107&lt;&gt;'Tabelas auxiliares'!$B$240,M107&lt;&gt;'Tabelas auxiliares'!$B$241,M107&lt;&gt;'Tabelas auxiliares'!$C$240,M107&lt;&gt;'Tabelas auxiliares'!$C$241),"FOLHA DE PESSOAL",IF(R107='Tabelas auxiliares'!$A$241,"CUSTEIO",IF(R107='Tabelas auxiliares'!$A$240,"INVESTIMENTO","ERRO - VERIFICAR"))))</f>
        <v/>
      </c>
      <c r="T107" s="26"/>
      <c r="U107" s="26"/>
    </row>
    <row r="108" spans="18:24" x14ac:dyDescent="0.25">
      <c r="R108" s="33" t="str">
        <f t="shared" si="1"/>
        <v/>
      </c>
      <c r="S108" s="33" t="str">
        <f>IF(M108="","",IF(AND(M108&lt;&gt;'Tabelas auxiliares'!$B$240,M108&lt;&gt;'Tabelas auxiliares'!$B$241,M108&lt;&gt;'Tabelas auxiliares'!$C$240,M108&lt;&gt;'Tabelas auxiliares'!$C$241),"FOLHA DE PESSOAL",IF(R108='Tabelas auxiliares'!$A$241,"CUSTEIO",IF(R108='Tabelas auxiliares'!$A$240,"INVESTIMENTO","ERRO - VERIFICAR"))))</f>
        <v/>
      </c>
      <c r="T108" s="26"/>
      <c r="U108" s="26"/>
    </row>
    <row r="109" spans="18:24" x14ac:dyDescent="0.25">
      <c r="R109" s="33" t="str">
        <f t="shared" si="1"/>
        <v/>
      </c>
      <c r="S109" s="33" t="str">
        <f>IF(M109="","",IF(AND(M109&lt;&gt;'Tabelas auxiliares'!$B$240,M109&lt;&gt;'Tabelas auxiliares'!$B$241,M109&lt;&gt;'Tabelas auxiliares'!$C$240,M109&lt;&gt;'Tabelas auxiliares'!$C$241),"FOLHA DE PESSOAL",IF(R109='Tabelas auxiliares'!$A$241,"CUSTEIO",IF(R109='Tabelas auxiliares'!$A$240,"INVESTIMENTO","ERRO - VERIFICAR"))))</f>
        <v/>
      </c>
      <c r="T109" s="26"/>
      <c r="U109" s="26"/>
    </row>
    <row r="110" spans="18:24" x14ac:dyDescent="0.25">
      <c r="R110" s="33" t="str">
        <f t="shared" si="1"/>
        <v/>
      </c>
      <c r="S110" s="33" t="str">
        <f>IF(M110="","",IF(AND(M110&lt;&gt;'Tabelas auxiliares'!$B$240,M110&lt;&gt;'Tabelas auxiliares'!$B$241,M110&lt;&gt;'Tabelas auxiliares'!$C$240,M110&lt;&gt;'Tabelas auxiliares'!$C$241),"FOLHA DE PESSOAL",IF(R110='Tabelas auxiliares'!$A$241,"CUSTEIO",IF(R110='Tabelas auxiliares'!$A$240,"INVESTIMENTO","ERRO - VERIFICAR"))))</f>
        <v/>
      </c>
      <c r="T110" s="26"/>
      <c r="U110" s="26"/>
    </row>
    <row r="111" spans="18:24" x14ac:dyDescent="0.25">
      <c r="R111" s="33" t="str">
        <f t="shared" si="1"/>
        <v/>
      </c>
      <c r="S111" s="33" t="str">
        <f>IF(M111="","",IF(AND(M111&lt;&gt;'Tabelas auxiliares'!$B$240,M111&lt;&gt;'Tabelas auxiliares'!$B$241,M111&lt;&gt;'Tabelas auxiliares'!$C$240,M111&lt;&gt;'Tabelas auxiliares'!$C$241),"FOLHA DE PESSOAL",IF(R111='Tabelas auxiliares'!$A$241,"CUSTEIO",IF(R111='Tabelas auxiliares'!$A$240,"INVESTIMENTO","ERRO - VERIFICAR"))))</f>
        <v/>
      </c>
      <c r="T111" s="26"/>
      <c r="X111" s="26"/>
    </row>
    <row r="112" spans="18:24" x14ac:dyDescent="0.25">
      <c r="R112" s="33" t="str">
        <f t="shared" si="1"/>
        <v/>
      </c>
      <c r="S112" s="33" t="str">
        <f>IF(M112="","",IF(AND(M112&lt;&gt;'Tabelas auxiliares'!$B$240,M112&lt;&gt;'Tabelas auxiliares'!$B$241,M112&lt;&gt;'Tabelas auxiliares'!$C$240,M112&lt;&gt;'Tabelas auxiliares'!$C$241),"FOLHA DE PESSOAL",IF(R112='Tabelas auxiliares'!$A$241,"CUSTEIO",IF(R112='Tabelas auxiliares'!$A$240,"INVESTIMENTO","ERRO - VERIFICAR"))))</f>
        <v/>
      </c>
      <c r="T112" s="26"/>
      <c r="U112" s="26"/>
      <c r="X112" s="26"/>
    </row>
    <row r="113" spans="18:24" x14ac:dyDescent="0.25">
      <c r="R113" s="33" t="str">
        <f t="shared" si="1"/>
        <v/>
      </c>
      <c r="S113" s="33" t="str">
        <f>IF(M113="","",IF(AND(M113&lt;&gt;'Tabelas auxiliares'!$B$240,M113&lt;&gt;'Tabelas auxiliares'!$B$241,M113&lt;&gt;'Tabelas auxiliares'!$C$240,M113&lt;&gt;'Tabelas auxiliares'!$C$241),"FOLHA DE PESSOAL",IF(R113='Tabelas auxiliares'!$A$241,"CUSTEIO",IF(R113='Tabelas auxiliares'!$A$240,"INVESTIMENTO","ERRO - VERIFICAR"))))</f>
        <v/>
      </c>
      <c r="T113" s="26"/>
      <c r="U113" s="26"/>
    </row>
    <row r="114" spans="18:24" x14ac:dyDescent="0.25">
      <c r="R114" s="33" t="str">
        <f t="shared" si="1"/>
        <v/>
      </c>
      <c r="S114" s="33" t="str">
        <f>IF(M114="","",IF(AND(M114&lt;&gt;'Tabelas auxiliares'!$B$240,M114&lt;&gt;'Tabelas auxiliares'!$B$241,M114&lt;&gt;'Tabelas auxiliares'!$C$240,M114&lt;&gt;'Tabelas auxiliares'!$C$241),"FOLHA DE PESSOAL",IF(R114='Tabelas auxiliares'!$A$241,"CUSTEIO",IF(R114='Tabelas auxiliares'!$A$240,"INVESTIMENTO","ERRO - VERIFICAR"))))</f>
        <v/>
      </c>
      <c r="T114" s="26"/>
      <c r="U114" s="26"/>
    </row>
    <row r="115" spans="18:24" x14ac:dyDescent="0.25">
      <c r="R115" s="33" t="str">
        <f t="shared" si="1"/>
        <v/>
      </c>
      <c r="S115" s="33" t="str">
        <f>IF(M115="","",IF(AND(M115&lt;&gt;'Tabelas auxiliares'!$B$240,M115&lt;&gt;'Tabelas auxiliares'!$B$241,M115&lt;&gt;'Tabelas auxiliares'!$C$240,M115&lt;&gt;'Tabelas auxiliares'!$C$241),"FOLHA DE PESSOAL",IF(R115='Tabelas auxiliares'!$A$241,"CUSTEIO",IF(R115='Tabelas auxiliares'!$A$240,"INVESTIMENTO","ERRO - VERIFICAR"))))</f>
        <v/>
      </c>
      <c r="T115" s="26"/>
      <c r="U115" s="26"/>
    </row>
    <row r="116" spans="18:24" x14ac:dyDescent="0.25">
      <c r="R116" s="33" t="str">
        <f t="shared" si="1"/>
        <v/>
      </c>
      <c r="S116" s="33" t="str">
        <f>IF(M116="","",IF(AND(M116&lt;&gt;'Tabelas auxiliares'!$B$240,M116&lt;&gt;'Tabelas auxiliares'!$B$241,M116&lt;&gt;'Tabelas auxiliares'!$C$240,M116&lt;&gt;'Tabelas auxiliares'!$C$241),"FOLHA DE PESSOAL",IF(R116='Tabelas auxiliares'!$A$241,"CUSTEIO",IF(R116='Tabelas auxiliares'!$A$240,"INVESTIMENTO","ERRO - VERIFICAR"))))</f>
        <v/>
      </c>
      <c r="T116" s="26"/>
      <c r="U116" s="26"/>
    </row>
    <row r="117" spans="18:24" x14ac:dyDescent="0.25">
      <c r="R117" s="33" t="str">
        <f t="shared" si="1"/>
        <v/>
      </c>
      <c r="S117" s="33" t="str">
        <f>IF(M117="","",IF(AND(M117&lt;&gt;'Tabelas auxiliares'!$B$240,M117&lt;&gt;'Tabelas auxiliares'!$B$241,M117&lt;&gt;'Tabelas auxiliares'!$C$240,M117&lt;&gt;'Tabelas auxiliares'!$C$241),"FOLHA DE PESSOAL",IF(R117='Tabelas auxiliares'!$A$241,"CUSTEIO",IF(R117='Tabelas auxiliares'!$A$240,"INVESTIMENTO","ERRO - VERIFICAR"))))</f>
        <v/>
      </c>
      <c r="T117" s="26"/>
      <c r="U117" s="26"/>
    </row>
    <row r="118" spans="18:24" x14ac:dyDescent="0.25">
      <c r="R118" s="33" t="str">
        <f t="shared" si="1"/>
        <v/>
      </c>
      <c r="S118" s="33" t="str">
        <f>IF(M118="","",IF(AND(M118&lt;&gt;'Tabelas auxiliares'!$B$240,M118&lt;&gt;'Tabelas auxiliares'!$B$241,M118&lt;&gt;'Tabelas auxiliares'!$C$240,M118&lt;&gt;'Tabelas auxiliares'!$C$241),"FOLHA DE PESSOAL",IF(R118='Tabelas auxiliares'!$A$241,"CUSTEIO",IF(R118='Tabelas auxiliares'!$A$240,"INVESTIMENTO","ERRO - VERIFICAR"))))</f>
        <v/>
      </c>
      <c r="T118" s="26"/>
      <c r="U118" s="26"/>
    </row>
    <row r="119" spans="18:24" x14ac:dyDescent="0.25">
      <c r="R119" s="33" t="str">
        <f t="shared" si="1"/>
        <v/>
      </c>
      <c r="S119" s="33" t="str">
        <f>IF(M119="","",IF(AND(M119&lt;&gt;'Tabelas auxiliares'!$B$240,M119&lt;&gt;'Tabelas auxiliares'!$B$241,M119&lt;&gt;'Tabelas auxiliares'!$C$240,M119&lt;&gt;'Tabelas auxiliares'!$C$241),"FOLHA DE PESSOAL",IF(R119='Tabelas auxiliares'!$A$241,"CUSTEIO",IF(R119='Tabelas auxiliares'!$A$240,"INVESTIMENTO","ERRO - VERIFICAR"))))</f>
        <v/>
      </c>
      <c r="T119" s="26"/>
      <c r="X119" s="26"/>
    </row>
    <row r="120" spans="18:24" x14ac:dyDescent="0.25">
      <c r="R120" s="33" t="str">
        <f t="shared" si="1"/>
        <v/>
      </c>
      <c r="S120" s="33" t="str">
        <f>IF(M120="","",IF(AND(M120&lt;&gt;'Tabelas auxiliares'!$B$240,M120&lt;&gt;'Tabelas auxiliares'!$B$241,M120&lt;&gt;'Tabelas auxiliares'!$C$240,M120&lt;&gt;'Tabelas auxiliares'!$C$241),"FOLHA DE PESSOAL",IF(R120='Tabelas auxiliares'!$A$241,"CUSTEIO",IF(R120='Tabelas auxiliares'!$A$240,"INVESTIMENTO","ERRO - VERIFICAR"))))</f>
        <v/>
      </c>
      <c r="T120" s="26"/>
      <c r="U120" s="26"/>
    </row>
    <row r="121" spans="18:24" x14ac:dyDescent="0.25">
      <c r="R121" s="33" t="str">
        <f t="shared" si="1"/>
        <v/>
      </c>
      <c r="S121" s="33" t="str">
        <f>IF(M121="","",IF(AND(M121&lt;&gt;'Tabelas auxiliares'!$B$240,M121&lt;&gt;'Tabelas auxiliares'!$B$241,M121&lt;&gt;'Tabelas auxiliares'!$C$240,M121&lt;&gt;'Tabelas auxiliares'!$C$241),"FOLHA DE PESSOAL",IF(R121='Tabelas auxiliares'!$A$241,"CUSTEIO",IF(R121='Tabelas auxiliares'!$A$240,"INVESTIMENTO","ERRO - VERIFICAR"))))</f>
        <v/>
      </c>
      <c r="T121" s="26"/>
      <c r="U121" s="26"/>
    </row>
    <row r="122" spans="18:24" x14ac:dyDescent="0.25">
      <c r="R122" s="33" t="str">
        <f t="shared" si="1"/>
        <v/>
      </c>
      <c r="S122" s="33" t="str">
        <f>IF(M122="","",IF(AND(M122&lt;&gt;'Tabelas auxiliares'!$B$240,M122&lt;&gt;'Tabelas auxiliares'!$B$241,M122&lt;&gt;'Tabelas auxiliares'!$C$240,M122&lt;&gt;'Tabelas auxiliares'!$C$241),"FOLHA DE PESSOAL",IF(R122='Tabelas auxiliares'!$A$241,"CUSTEIO",IF(R122='Tabelas auxiliares'!$A$240,"INVESTIMENTO","ERRO - VERIFICAR"))))</f>
        <v/>
      </c>
      <c r="T122" s="26"/>
      <c r="U122" s="26"/>
    </row>
    <row r="123" spans="18:24" x14ac:dyDescent="0.25">
      <c r="R123" s="33" t="str">
        <f t="shared" si="1"/>
        <v/>
      </c>
      <c r="S123" s="33" t="str">
        <f>IF(M123="","",IF(AND(M123&lt;&gt;'Tabelas auxiliares'!$B$240,M123&lt;&gt;'Tabelas auxiliares'!$B$241,M123&lt;&gt;'Tabelas auxiliares'!$C$240,M123&lt;&gt;'Tabelas auxiliares'!$C$241),"FOLHA DE PESSOAL",IF(R123='Tabelas auxiliares'!$A$241,"CUSTEIO",IF(R123='Tabelas auxiliares'!$A$240,"INVESTIMENTO","ERRO - VERIFICAR"))))</f>
        <v/>
      </c>
      <c r="T123" s="26"/>
      <c r="U123" s="26"/>
    </row>
    <row r="124" spans="18:24" x14ac:dyDescent="0.25">
      <c r="R124" s="33" t="str">
        <f t="shared" si="1"/>
        <v/>
      </c>
      <c r="S124" s="33" t="str">
        <f>IF(M124="","",IF(AND(M124&lt;&gt;'Tabelas auxiliares'!$B$240,M124&lt;&gt;'Tabelas auxiliares'!$B$241,M124&lt;&gt;'Tabelas auxiliares'!$C$240,M124&lt;&gt;'Tabelas auxiliares'!$C$241),"FOLHA DE PESSOAL",IF(R124='Tabelas auxiliares'!$A$241,"CUSTEIO",IF(R124='Tabelas auxiliares'!$A$240,"INVESTIMENTO","ERRO - VERIFICAR"))))</f>
        <v/>
      </c>
      <c r="T124" s="26"/>
      <c r="U124" s="26"/>
      <c r="X124" s="26"/>
    </row>
    <row r="125" spans="18:24" x14ac:dyDescent="0.25">
      <c r="R125" s="33" t="str">
        <f t="shared" si="1"/>
        <v/>
      </c>
      <c r="S125" s="33" t="str">
        <f>IF(M125="","",IF(AND(M125&lt;&gt;'Tabelas auxiliares'!$B$240,M125&lt;&gt;'Tabelas auxiliares'!$B$241,M125&lt;&gt;'Tabelas auxiliares'!$C$240,M125&lt;&gt;'Tabelas auxiliares'!$C$241),"FOLHA DE PESSOAL",IF(R125='Tabelas auxiliares'!$A$241,"CUSTEIO",IF(R125='Tabelas auxiliares'!$A$240,"INVESTIMENTO","ERRO - VERIFICAR"))))</f>
        <v/>
      </c>
      <c r="T125" s="26"/>
      <c r="U125" s="26"/>
      <c r="X125" s="26"/>
    </row>
    <row r="126" spans="18:24" x14ac:dyDescent="0.25">
      <c r="R126" s="33" t="str">
        <f t="shared" si="1"/>
        <v/>
      </c>
      <c r="S126" s="33" t="str">
        <f>IF(M126="","",IF(AND(M126&lt;&gt;'Tabelas auxiliares'!$B$240,M126&lt;&gt;'Tabelas auxiliares'!$B$241,M126&lt;&gt;'Tabelas auxiliares'!$C$240,M126&lt;&gt;'Tabelas auxiliares'!$C$241),"FOLHA DE PESSOAL",IF(R126='Tabelas auxiliares'!$A$241,"CUSTEIO",IF(R126='Tabelas auxiliares'!$A$240,"INVESTIMENTO","ERRO - VERIFICAR"))))</f>
        <v/>
      </c>
      <c r="T126" s="26"/>
      <c r="U126" s="26"/>
    </row>
    <row r="127" spans="18:24" x14ac:dyDescent="0.25">
      <c r="R127" s="33" t="str">
        <f t="shared" si="1"/>
        <v/>
      </c>
      <c r="S127" s="33" t="str">
        <f>IF(M127="","",IF(AND(M127&lt;&gt;'Tabelas auxiliares'!$B$240,M127&lt;&gt;'Tabelas auxiliares'!$B$241,M127&lt;&gt;'Tabelas auxiliares'!$C$240,M127&lt;&gt;'Tabelas auxiliares'!$C$241),"FOLHA DE PESSOAL",IF(R127='Tabelas auxiliares'!$A$241,"CUSTEIO",IF(R127='Tabelas auxiliares'!$A$240,"INVESTIMENTO","ERRO - VERIFICAR"))))</f>
        <v/>
      </c>
      <c r="T127" s="26"/>
      <c r="X127" s="26"/>
    </row>
    <row r="128" spans="18:24" x14ac:dyDescent="0.25">
      <c r="R128" s="33" t="str">
        <f t="shared" si="1"/>
        <v/>
      </c>
      <c r="S128" s="33" t="str">
        <f>IF(M128="","",IF(AND(M128&lt;&gt;'Tabelas auxiliares'!$B$240,M128&lt;&gt;'Tabelas auxiliares'!$B$241,M128&lt;&gt;'Tabelas auxiliares'!$C$240,M128&lt;&gt;'Tabelas auxiliares'!$C$241),"FOLHA DE PESSOAL",IF(R128='Tabelas auxiliares'!$A$241,"CUSTEIO",IF(R128='Tabelas auxiliares'!$A$240,"INVESTIMENTO","ERRO - VERIFICAR"))))</f>
        <v/>
      </c>
      <c r="T128" s="26"/>
      <c r="U128" s="26"/>
    </row>
    <row r="129" spans="18:24" x14ac:dyDescent="0.25">
      <c r="R129" s="33" t="str">
        <f t="shared" si="1"/>
        <v/>
      </c>
      <c r="S129" s="33" t="str">
        <f>IF(M129="","",IF(AND(M129&lt;&gt;'Tabelas auxiliares'!$B$240,M129&lt;&gt;'Tabelas auxiliares'!$B$241,M129&lt;&gt;'Tabelas auxiliares'!$C$240,M129&lt;&gt;'Tabelas auxiliares'!$C$241),"FOLHA DE PESSOAL",IF(R129='Tabelas auxiliares'!$A$241,"CUSTEIO",IF(R129='Tabelas auxiliares'!$A$240,"INVESTIMENTO","ERRO - VERIFICAR"))))</f>
        <v/>
      </c>
      <c r="T129" s="26"/>
      <c r="X129" s="26"/>
    </row>
    <row r="130" spans="18:24" x14ac:dyDescent="0.25">
      <c r="R130" s="33" t="str">
        <f t="shared" si="1"/>
        <v/>
      </c>
      <c r="S130" s="33" t="str">
        <f>IF(M130="","",IF(AND(M130&lt;&gt;'Tabelas auxiliares'!$B$240,M130&lt;&gt;'Tabelas auxiliares'!$B$241,M130&lt;&gt;'Tabelas auxiliares'!$C$240,M130&lt;&gt;'Tabelas auxiliares'!$C$241),"FOLHA DE PESSOAL",IF(R130='Tabelas auxiliares'!$A$241,"CUSTEIO",IF(R130='Tabelas auxiliares'!$A$240,"INVESTIMENTO","ERRO - VERIFICAR"))))</f>
        <v/>
      </c>
      <c r="T130" s="26"/>
      <c r="U130" s="26"/>
    </row>
    <row r="131" spans="18:24" x14ac:dyDescent="0.25">
      <c r="R131" s="33" t="str">
        <f t="shared" si="1"/>
        <v/>
      </c>
      <c r="S131" s="33" t="str">
        <f>IF(M131="","",IF(AND(M131&lt;&gt;'Tabelas auxiliares'!$B$240,M131&lt;&gt;'Tabelas auxiliares'!$B$241,M131&lt;&gt;'Tabelas auxiliares'!$C$240,M131&lt;&gt;'Tabelas auxiliares'!$C$241),"FOLHA DE PESSOAL",IF(R131='Tabelas auxiliares'!$A$241,"CUSTEIO",IF(R131='Tabelas auxiliares'!$A$240,"INVESTIMENTO","ERRO - VERIFICAR"))))</f>
        <v/>
      </c>
      <c r="T131" s="26"/>
      <c r="U131" s="26"/>
    </row>
    <row r="132" spans="18:24" x14ac:dyDescent="0.25">
      <c r="R132" s="33" t="str">
        <f t="shared" ref="R132:R195" si="2">LEFT(O132,1)</f>
        <v/>
      </c>
      <c r="S132" s="33" t="str">
        <f>IF(M132="","",IF(AND(M132&lt;&gt;'Tabelas auxiliares'!$B$240,M132&lt;&gt;'Tabelas auxiliares'!$B$241,M132&lt;&gt;'Tabelas auxiliares'!$C$240,M132&lt;&gt;'Tabelas auxiliares'!$C$241),"FOLHA DE PESSOAL",IF(R132='Tabelas auxiliares'!$A$241,"CUSTEIO",IF(R132='Tabelas auxiliares'!$A$240,"INVESTIMENTO","ERRO - VERIFICAR"))))</f>
        <v/>
      </c>
      <c r="T132" s="26"/>
      <c r="X132" s="26"/>
    </row>
    <row r="133" spans="18:24" x14ac:dyDescent="0.25">
      <c r="R133" s="33" t="str">
        <f t="shared" si="2"/>
        <v/>
      </c>
      <c r="S133" s="33" t="str">
        <f>IF(M133="","",IF(AND(M133&lt;&gt;'Tabelas auxiliares'!$B$240,M133&lt;&gt;'Tabelas auxiliares'!$B$241,M133&lt;&gt;'Tabelas auxiliares'!$C$240,M133&lt;&gt;'Tabelas auxiliares'!$C$241),"FOLHA DE PESSOAL",IF(R133='Tabelas auxiliares'!$A$241,"CUSTEIO",IF(R133='Tabelas auxiliares'!$A$240,"INVESTIMENTO","ERRO - VERIFICAR"))))</f>
        <v/>
      </c>
      <c r="T133" s="26"/>
    </row>
    <row r="134" spans="18:24" x14ac:dyDescent="0.25">
      <c r="R134" s="33" t="str">
        <f t="shared" si="2"/>
        <v/>
      </c>
      <c r="S134" s="33" t="str">
        <f>IF(M134="","",IF(AND(M134&lt;&gt;'Tabelas auxiliares'!$B$240,M134&lt;&gt;'Tabelas auxiliares'!$B$241,M134&lt;&gt;'Tabelas auxiliares'!$C$240,M134&lt;&gt;'Tabelas auxiliares'!$C$241),"FOLHA DE PESSOAL",IF(R134='Tabelas auxiliares'!$A$241,"CUSTEIO",IF(R134='Tabelas auxiliares'!$A$240,"INVESTIMENTO","ERRO - VERIFICAR"))))</f>
        <v/>
      </c>
      <c r="T134" s="26"/>
      <c r="U134" s="26"/>
    </row>
    <row r="135" spans="18:24" x14ac:dyDescent="0.25">
      <c r="R135" s="33" t="str">
        <f t="shared" si="2"/>
        <v/>
      </c>
      <c r="S135" s="33" t="str">
        <f>IF(M135="","",IF(AND(M135&lt;&gt;'Tabelas auxiliares'!$B$240,M135&lt;&gt;'Tabelas auxiliares'!$B$241,M135&lt;&gt;'Tabelas auxiliares'!$C$240,M135&lt;&gt;'Tabelas auxiliares'!$C$241),"FOLHA DE PESSOAL",IF(R135='Tabelas auxiliares'!$A$241,"CUSTEIO",IF(R135='Tabelas auxiliares'!$A$240,"INVESTIMENTO","ERRO - VERIFICAR"))))</f>
        <v/>
      </c>
      <c r="T135" s="26"/>
      <c r="U135" s="26"/>
      <c r="X135" s="26"/>
    </row>
    <row r="136" spans="18:24" x14ac:dyDescent="0.25">
      <c r="R136" s="33" t="str">
        <f t="shared" si="2"/>
        <v/>
      </c>
      <c r="S136" s="33" t="str">
        <f>IF(M136="","",IF(AND(M136&lt;&gt;'Tabelas auxiliares'!$B$240,M136&lt;&gt;'Tabelas auxiliares'!$B$241,M136&lt;&gt;'Tabelas auxiliares'!$C$240,M136&lt;&gt;'Tabelas auxiliares'!$C$241),"FOLHA DE PESSOAL",IF(R136='Tabelas auxiliares'!$A$241,"CUSTEIO",IF(R136='Tabelas auxiliares'!$A$240,"INVESTIMENTO","ERRO - VERIFICAR"))))</f>
        <v/>
      </c>
      <c r="T136" s="26"/>
      <c r="X136" s="26"/>
    </row>
    <row r="137" spans="18:24" x14ac:dyDescent="0.25">
      <c r="R137" s="33" t="str">
        <f t="shared" si="2"/>
        <v/>
      </c>
      <c r="S137" s="33" t="str">
        <f>IF(M137="","",IF(AND(M137&lt;&gt;'Tabelas auxiliares'!$B$240,M137&lt;&gt;'Tabelas auxiliares'!$B$241,M137&lt;&gt;'Tabelas auxiliares'!$C$240,M137&lt;&gt;'Tabelas auxiliares'!$C$241),"FOLHA DE PESSOAL",IF(R137='Tabelas auxiliares'!$A$241,"CUSTEIO",IF(R137='Tabelas auxiliares'!$A$240,"INVESTIMENTO","ERRO - VERIFICAR"))))</f>
        <v/>
      </c>
      <c r="T137" s="26"/>
      <c r="U137" s="26"/>
      <c r="X137" s="26"/>
    </row>
    <row r="138" spans="18:24" x14ac:dyDescent="0.25">
      <c r="R138" s="33" t="str">
        <f t="shared" si="2"/>
        <v/>
      </c>
      <c r="S138" s="33" t="str">
        <f>IF(M138="","",IF(AND(M138&lt;&gt;'Tabelas auxiliares'!$B$240,M138&lt;&gt;'Tabelas auxiliares'!$B$241,M138&lt;&gt;'Tabelas auxiliares'!$C$240,M138&lt;&gt;'Tabelas auxiliares'!$C$241),"FOLHA DE PESSOAL",IF(R138='Tabelas auxiliares'!$A$241,"CUSTEIO",IF(R138='Tabelas auxiliares'!$A$240,"INVESTIMENTO","ERRO - VERIFICAR"))))</f>
        <v/>
      </c>
      <c r="T138" s="26"/>
      <c r="U138" s="26"/>
      <c r="X138" s="26"/>
    </row>
    <row r="139" spans="18:24" x14ac:dyDescent="0.25">
      <c r="R139" s="33" t="str">
        <f t="shared" si="2"/>
        <v/>
      </c>
      <c r="S139" s="33" t="str">
        <f>IF(M139="","",IF(AND(M139&lt;&gt;'Tabelas auxiliares'!$B$240,M139&lt;&gt;'Tabelas auxiliares'!$B$241,M139&lt;&gt;'Tabelas auxiliares'!$C$240,M139&lt;&gt;'Tabelas auxiliares'!$C$241),"FOLHA DE PESSOAL",IF(R139='Tabelas auxiliares'!$A$241,"CUSTEIO",IF(R139='Tabelas auxiliares'!$A$240,"INVESTIMENTO","ERRO - VERIFICAR"))))</f>
        <v/>
      </c>
      <c r="T139" s="26"/>
      <c r="U139" s="26"/>
    </row>
    <row r="140" spans="18:24" x14ac:dyDescent="0.25">
      <c r="R140" s="33" t="str">
        <f t="shared" si="2"/>
        <v/>
      </c>
      <c r="S140" s="33" t="str">
        <f>IF(M140="","",IF(AND(M140&lt;&gt;'Tabelas auxiliares'!$B$240,M140&lt;&gt;'Tabelas auxiliares'!$B$241,M140&lt;&gt;'Tabelas auxiliares'!$C$240,M140&lt;&gt;'Tabelas auxiliares'!$C$241),"FOLHA DE PESSOAL",IF(R140='Tabelas auxiliares'!$A$241,"CUSTEIO",IF(R140='Tabelas auxiliares'!$A$240,"INVESTIMENTO","ERRO - VERIFICAR"))))</f>
        <v/>
      </c>
      <c r="T140" s="26"/>
      <c r="U140" s="26"/>
    </row>
    <row r="141" spans="18:24" x14ac:dyDescent="0.25">
      <c r="R141" s="33" t="str">
        <f t="shared" si="2"/>
        <v/>
      </c>
      <c r="S141" s="33" t="str">
        <f>IF(M141="","",IF(AND(M141&lt;&gt;'Tabelas auxiliares'!$B$240,M141&lt;&gt;'Tabelas auxiliares'!$B$241,M141&lt;&gt;'Tabelas auxiliares'!$C$240,M141&lt;&gt;'Tabelas auxiliares'!$C$241),"FOLHA DE PESSOAL",IF(R141='Tabelas auxiliares'!$A$241,"CUSTEIO",IF(R141='Tabelas auxiliares'!$A$240,"INVESTIMENTO","ERRO - VERIFICAR"))))</f>
        <v/>
      </c>
      <c r="T141" s="26"/>
      <c r="U141" s="26"/>
    </row>
    <row r="142" spans="18:24" x14ac:dyDescent="0.25">
      <c r="R142" s="33" t="str">
        <f t="shared" si="2"/>
        <v/>
      </c>
      <c r="S142" s="33" t="str">
        <f>IF(M142="","",IF(AND(M142&lt;&gt;'Tabelas auxiliares'!$B$240,M142&lt;&gt;'Tabelas auxiliares'!$B$241,M142&lt;&gt;'Tabelas auxiliares'!$C$240,M142&lt;&gt;'Tabelas auxiliares'!$C$241),"FOLHA DE PESSOAL",IF(R142='Tabelas auxiliares'!$A$241,"CUSTEIO",IF(R142='Tabelas auxiliares'!$A$240,"INVESTIMENTO","ERRO - VERIFICAR"))))</f>
        <v/>
      </c>
      <c r="T142" s="26"/>
      <c r="U142" s="26"/>
    </row>
    <row r="143" spans="18:24" x14ac:dyDescent="0.25">
      <c r="R143" s="33" t="str">
        <f t="shared" si="2"/>
        <v/>
      </c>
      <c r="S143" s="33" t="str">
        <f>IF(M143="","",IF(AND(M143&lt;&gt;'Tabelas auxiliares'!$B$240,M143&lt;&gt;'Tabelas auxiliares'!$B$241,M143&lt;&gt;'Tabelas auxiliares'!$C$240,M143&lt;&gt;'Tabelas auxiliares'!$C$241),"FOLHA DE PESSOAL",IF(R143='Tabelas auxiliares'!$A$241,"CUSTEIO",IF(R143='Tabelas auxiliares'!$A$240,"INVESTIMENTO","ERRO - VERIFICAR"))))</f>
        <v/>
      </c>
      <c r="T143" s="26"/>
      <c r="X143" s="26"/>
    </row>
    <row r="144" spans="18:24" x14ac:dyDescent="0.25">
      <c r="R144" s="33" t="str">
        <f t="shared" si="2"/>
        <v/>
      </c>
      <c r="S144" s="33" t="str">
        <f>IF(M144="","",IF(AND(M144&lt;&gt;'Tabelas auxiliares'!$B$240,M144&lt;&gt;'Tabelas auxiliares'!$B$241,M144&lt;&gt;'Tabelas auxiliares'!$C$240,M144&lt;&gt;'Tabelas auxiliares'!$C$241),"FOLHA DE PESSOAL",IF(R144='Tabelas auxiliares'!$A$241,"CUSTEIO",IF(R144='Tabelas auxiliares'!$A$240,"INVESTIMENTO","ERRO - VERIFICAR"))))</f>
        <v/>
      </c>
      <c r="T144" s="26"/>
      <c r="U144" s="26"/>
    </row>
    <row r="145" spans="18:24" x14ac:dyDescent="0.25">
      <c r="R145" s="33" t="str">
        <f t="shared" si="2"/>
        <v/>
      </c>
      <c r="S145" s="33" t="str">
        <f>IF(M145="","",IF(AND(M145&lt;&gt;'Tabelas auxiliares'!$B$240,M145&lt;&gt;'Tabelas auxiliares'!$B$241,M145&lt;&gt;'Tabelas auxiliares'!$C$240,M145&lt;&gt;'Tabelas auxiliares'!$C$241),"FOLHA DE PESSOAL",IF(R145='Tabelas auxiliares'!$A$241,"CUSTEIO",IF(R145='Tabelas auxiliares'!$A$240,"INVESTIMENTO","ERRO - VERIFICAR"))))</f>
        <v/>
      </c>
      <c r="T145" s="26"/>
      <c r="U145" s="26"/>
    </row>
    <row r="146" spans="18:24" x14ac:dyDescent="0.25">
      <c r="R146" s="33" t="str">
        <f t="shared" si="2"/>
        <v/>
      </c>
      <c r="S146" s="33" t="str">
        <f>IF(M146="","",IF(AND(M146&lt;&gt;'Tabelas auxiliares'!$B$240,M146&lt;&gt;'Tabelas auxiliares'!$B$241,M146&lt;&gt;'Tabelas auxiliares'!$C$240,M146&lt;&gt;'Tabelas auxiliares'!$C$241),"FOLHA DE PESSOAL",IF(R146='Tabelas auxiliares'!$A$241,"CUSTEIO",IF(R146='Tabelas auxiliares'!$A$240,"INVESTIMENTO","ERRO - VERIFICAR"))))</f>
        <v/>
      </c>
      <c r="T146" s="26"/>
      <c r="X146" s="26"/>
    </row>
    <row r="147" spans="18:24" x14ac:dyDescent="0.25">
      <c r="R147" s="33" t="str">
        <f t="shared" si="2"/>
        <v/>
      </c>
      <c r="S147" s="33" t="str">
        <f>IF(M147="","",IF(AND(M147&lt;&gt;'Tabelas auxiliares'!$B$240,M147&lt;&gt;'Tabelas auxiliares'!$B$241,M147&lt;&gt;'Tabelas auxiliares'!$C$240,M147&lt;&gt;'Tabelas auxiliares'!$C$241),"FOLHA DE PESSOAL",IF(R147='Tabelas auxiliares'!$A$241,"CUSTEIO",IF(R147='Tabelas auxiliares'!$A$240,"INVESTIMENTO","ERRO - VERIFICAR"))))</f>
        <v/>
      </c>
      <c r="T147" s="26"/>
      <c r="X147" s="26"/>
    </row>
    <row r="148" spans="18:24" x14ac:dyDescent="0.25">
      <c r="R148" s="33" t="str">
        <f t="shared" si="2"/>
        <v/>
      </c>
      <c r="S148" s="33" t="str">
        <f>IF(M148="","",IF(AND(M148&lt;&gt;'Tabelas auxiliares'!$B$240,M148&lt;&gt;'Tabelas auxiliares'!$B$241,M148&lt;&gt;'Tabelas auxiliares'!$C$240,M148&lt;&gt;'Tabelas auxiliares'!$C$241),"FOLHA DE PESSOAL",IF(R148='Tabelas auxiliares'!$A$241,"CUSTEIO",IF(R148='Tabelas auxiliares'!$A$240,"INVESTIMENTO","ERRO - VERIFICAR"))))</f>
        <v/>
      </c>
      <c r="T148" s="26"/>
      <c r="U148" s="26"/>
    </row>
    <row r="149" spans="18:24" x14ac:dyDescent="0.25">
      <c r="R149" s="33" t="str">
        <f t="shared" si="2"/>
        <v/>
      </c>
      <c r="S149" s="33" t="str">
        <f>IF(M149="","",IF(AND(M149&lt;&gt;'Tabelas auxiliares'!$B$240,M149&lt;&gt;'Tabelas auxiliares'!$B$241,M149&lt;&gt;'Tabelas auxiliares'!$C$240,M149&lt;&gt;'Tabelas auxiliares'!$C$241),"FOLHA DE PESSOAL",IF(R149='Tabelas auxiliares'!$A$241,"CUSTEIO",IF(R149='Tabelas auxiliares'!$A$240,"INVESTIMENTO","ERRO - VERIFICAR"))))</f>
        <v/>
      </c>
      <c r="T149" s="26"/>
      <c r="U149" s="26"/>
    </row>
    <row r="150" spans="18:24" x14ac:dyDescent="0.25">
      <c r="R150" s="33" t="str">
        <f t="shared" si="2"/>
        <v/>
      </c>
      <c r="S150" s="33" t="str">
        <f>IF(M150="","",IF(AND(M150&lt;&gt;'Tabelas auxiliares'!$B$240,M150&lt;&gt;'Tabelas auxiliares'!$B$241,M150&lt;&gt;'Tabelas auxiliares'!$C$240,M150&lt;&gt;'Tabelas auxiliares'!$C$241),"FOLHA DE PESSOAL",IF(R150='Tabelas auxiliares'!$A$241,"CUSTEIO",IF(R150='Tabelas auxiliares'!$A$240,"INVESTIMENTO","ERRO - VERIFICAR"))))</f>
        <v/>
      </c>
      <c r="T150" s="26"/>
      <c r="U150" s="26"/>
    </row>
    <row r="151" spans="18:24" x14ac:dyDescent="0.25">
      <c r="R151" s="33" t="str">
        <f t="shared" si="2"/>
        <v/>
      </c>
      <c r="S151" s="33" t="str">
        <f>IF(M151="","",IF(AND(M151&lt;&gt;'Tabelas auxiliares'!$B$240,M151&lt;&gt;'Tabelas auxiliares'!$B$241,M151&lt;&gt;'Tabelas auxiliares'!$C$240,M151&lt;&gt;'Tabelas auxiliares'!$C$241),"FOLHA DE PESSOAL",IF(R151='Tabelas auxiliares'!$A$241,"CUSTEIO",IF(R151='Tabelas auxiliares'!$A$240,"INVESTIMENTO","ERRO - VERIFICAR"))))</f>
        <v/>
      </c>
      <c r="T151" s="26"/>
      <c r="U151" s="26"/>
    </row>
    <row r="152" spans="18:24" x14ac:dyDescent="0.25">
      <c r="R152" s="33" t="str">
        <f t="shared" si="2"/>
        <v/>
      </c>
      <c r="S152" s="33" t="str">
        <f>IF(M152="","",IF(AND(M152&lt;&gt;'Tabelas auxiliares'!$B$240,M152&lt;&gt;'Tabelas auxiliares'!$B$241,M152&lt;&gt;'Tabelas auxiliares'!$C$240,M152&lt;&gt;'Tabelas auxiliares'!$C$241),"FOLHA DE PESSOAL",IF(R152='Tabelas auxiliares'!$A$241,"CUSTEIO",IF(R152='Tabelas auxiliares'!$A$240,"INVESTIMENTO","ERRO - VERIFICAR"))))</f>
        <v/>
      </c>
      <c r="T152" s="26"/>
      <c r="U152" s="26"/>
      <c r="X152" s="26"/>
    </row>
    <row r="153" spans="18:24" x14ac:dyDescent="0.25">
      <c r="R153" s="33" t="str">
        <f t="shared" si="2"/>
        <v/>
      </c>
      <c r="S153" s="33" t="str">
        <f>IF(M153="","",IF(AND(M153&lt;&gt;'Tabelas auxiliares'!$B$240,M153&lt;&gt;'Tabelas auxiliares'!$B$241,M153&lt;&gt;'Tabelas auxiliares'!$C$240,M153&lt;&gt;'Tabelas auxiliares'!$C$241),"FOLHA DE PESSOAL",IF(R153='Tabelas auxiliares'!$A$241,"CUSTEIO",IF(R153='Tabelas auxiliares'!$A$240,"INVESTIMENTO","ERRO - VERIFICAR"))))</f>
        <v/>
      </c>
      <c r="T153" s="26"/>
      <c r="U153" s="26"/>
    </row>
    <row r="154" spans="18:24" x14ac:dyDescent="0.25">
      <c r="R154" s="33" t="str">
        <f t="shared" si="2"/>
        <v/>
      </c>
      <c r="S154" s="33" t="str">
        <f>IF(M154="","",IF(AND(M154&lt;&gt;'Tabelas auxiliares'!$B$240,M154&lt;&gt;'Tabelas auxiliares'!$B$241,M154&lt;&gt;'Tabelas auxiliares'!$C$240,M154&lt;&gt;'Tabelas auxiliares'!$C$241),"FOLHA DE PESSOAL",IF(R154='Tabelas auxiliares'!$A$241,"CUSTEIO",IF(R154='Tabelas auxiliares'!$A$240,"INVESTIMENTO","ERRO - VERIFICAR"))))</f>
        <v/>
      </c>
      <c r="T154" s="26"/>
      <c r="X154" s="26"/>
    </row>
    <row r="155" spans="18:24" x14ac:dyDescent="0.25">
      <c r="R155" s="33" t="str">
        <f t="shared" si="2"/>
        <v/>
      </c>
      <c r="S155" s="33" t="str">
        <f>IF(M155="","",IF(AND(M155&lt;&gt;'Tabelas auxiliares'!$B$240,M155&lt;&gt;'Tabelas auxiliares'!$B$241,M155&lt;&gt;'Tabelas auxiliares'!$C$240,M155&lt;&gt;'Tabelas auxiliares'!$C$241),"FOLHA DE PESSOAL",IF(R155='Tabelas auxiliares'!$A$241,"CUSTEIO",IF(R155='Tabelas auxiliares'!$A$240,"INVESTIMENTO","ERRO - VERIFICAR"))))</f>
        <v/>
      </c>
      <c r="T155" s="26"/>
      <c r="U155" s="26"/>
    </row>
    <row r="156" spans="18:24" x14ac:dyDescent="0.25">
      <c r="R156" s="33" t="str">
        <f t="shared" si="2"/>
        <v/>
      </c>
      <c r="S156" s="33" t="str">
        <f>IF(M156="","",IF(AND(M156&lt;&gt;'Tabelas auxiliares'!$B$240,M156&lt;&gt;'Tabelas auxiliares'!$B$241,M156&lt;&gt;'Tabelas auxiliares'!$C$240,M156&lt;&gt;'Tabelas auxiliares'!$C$241),"FOLHA DE PESSOAL",IF(R156='Tabelas auxiliares'!$A$241,"CUSTEIO",IF(R156='Tabelas auxiliares'!$A$240,"INVESTIMENTO","ERRO - VERIFICAR"))))</f>
        <v/>
      </c>
      <c r="T156" s="26"/>
      <c r="U156" s="26"/>
      <c r="X156" s="26"/>
    </row>
    <row r="157" spans="18:24" x14ac:dyDescent="0.25">
      <c r="R157" s="33" t="str">
        <f t="shared" si="2"/>
        <v/>
      </c>
      <c r="S157" s="33" t="str">
        <f>IF(M157="","",IF(AND(M157&lt;&gt;'Tabelas auxiliares'!$B$240,M157&lt;&gt;'Tabelas auxiliares'!$B$241,M157&lt;&gt;'Tabelas auxiliares'!$C$240,M157&lt;&gt;'Tabelas auxiliares'!$C$241),"FOLHA DE PESSOAL",IF(R157='Tabelas auxiliares'!$A$241,"CUSTEIO",IF(R157='Tabelas auxiliares'!$A$240,"INVESTIMENTO","ERRO - VERIFICAR"))))</f>
        <v/>
      </c>
      <c r="T157" s="26"/>
      <c r="U157" s="26"/>
    </row>
    <row r="158" spans="18:24" x14ac:dyDescent="0.25">
      <c r="R158" s="33" t="str">
        <f t="shared" si="2"/>
        <v/>
      </c>
      <c r="S158" s="33" t="str">
        <f>IF(M158="","",IF(AND(M158&lt;&gt;'Tabelas auxiliares'!$B$240,M158&lt;&gt;'Tabelas auxiliares'!$B$241,M158&lt;&gt;'Tabelas auxiliares'!$C$240,M158&lt;&gt;'Tabelas auxiliares'!$C$241),"FOLHA DE PESSOAL",IF(R158='Tabelas auxiliares'!$A$241,"CUSTEIO",IF(R158='Tabelas auxiliares'!$A$240,"INVESTIMENTO","ERRO - VERIFICAR"))))</f>
        <v/>
      </c>
      <c r="T158" s="26"/>
      <c r="U158" s="26"/>
    </row>
    <row r="159" spans="18:24" x14ac:dyDescent="0.25">
      <c r="R159" s="33" t="str">
        <f t="shared" si="2"/>
        <v/>
      </c>
      <c r="S159" s="33" t="str">
        <f>IF(M159="","",IF(AND(M159&lt;&gt;'Tabelas auxiliares'!$B$240,M159&lt;&gt;'Tabelas auxiliares'!$B$241,M159&lt;&gt;'Tabelas auxiliares'!$C$240,M159&lt;&gt;'Tabelas auxiliares'!$C$241),"FOLHA DE PESSOAL",IF(R159='Tabelas auxiliares'!$A$241,"CUSTEIO",IF(R159='Tabelas auxiliares'!$A$240,"INVESTIMENTO","ERRO - VERIFICAR"))))</f>
        <v/>
      </c>
      <c r="T159" s="26"/>
      <c r="U159" s="26"/>
    </row>
    <row r="160" spans="18:24" x14ac:dyDescent="0.25">
      <c r="R160" s="33" t="str">
        <f t="shared" si="2"/>
        <v/>
      </c>
      <c r="S160" s="33" t="str">
        <f>IF(M160="","",IF(AND(M160&lt;&gt;'Tabelas auxiliares'!$B$240,M160&lt;&gt;'Tabelas auxiliares'!$B$241,M160&lt;&gt;'Tabelas auxiliares'!$C$240,M160&lt;&gt;'Tabelas auxiliares'!$C$241),"FOLHA DE PESSOAL",IF(R160='Tabelas auxiliares'!$A$241,"CUSTEIO",IF(R160='Tabelas auxiliares'!$A$240,"INVESTIMENTO","ERRO - VERIFICAR"))))</f>
        <v/>
      </c>
      <c r="T160" s="26"/>
      <c r="X160" s="26"/>
    </row>
    <row r="161" spans="18:24" x14ac:dyDescent="0.25">
      <c r="R161" s="33" t="str">
        <f t="shared" si="2"/>
        <v/>
      </c>
      <c r="S161" s="33" t="str">
        <f>IF(M161="","",IF(AND(M161&lt;&gt;'Tabelas auxiliares'!$B$240,M161&lt;&gt;'Tabelas auxiliares'!$B$241,M161&lt;&gt;'Tabelas auxiliares'!$C$240,M161&lt;&gt;'Tabelas auxiliares'!$C$241),"FOLHA DE PESSOAL",IF(R161='Tabelas auxiliares'!$A$241,"CUSTEIO",IF(R161='Tabelas auxiliares'!$A$240,"INVESTIMENTO","ERRO - VERIFICAR"))))</f>
        <v/>
      </c>
      <c r="T161" s="26"/>
      <c r="X161" s="26"/>
    </row>
    <row r="162" spans="18:24" x14ac:dyDescent="0.25">
      <c r="R162" s="33" t="str">
        <f t="shared" si="2"/>
        <v/>
      </c>
      <c r="S162" s="33" t="str">
        <f>IF(M162="","",IF(AND(M162&lt;&gt;'Tabelas auxiliares'!$B$240,M162&lt;&gt;'Tabelas auxiliares'!$B$241,M162&lt;&gt;'Tabelas auxiliares'!$C$240,M162&lt;&gt;'Tabelas auxiliares'!$C$241),"FOLHA DE PESSOAL",IF(R162='Tabelas auxiliares'!$A$241,"CUSTEIO",IF(R162='Tabelas auxiliares'!$A$240,"INVESTIMENTO","ERRO - VERIFICAR"))))</f>
        <v/>
      </c>
      <c r="T162" s="26"/>
      <c r="X162" s="26"/>
    </row>
    <row r="163" spans="18:24" x14ac:dyDescent="0.25">
      <c r="R163" s="33" t="str">
        <f t="shared" si="2"/>
        <v/>
      </c>
      <c r="S163" s="33" t="str">
        <f>IF(M163="","",IF(AND(M163&lt;&gt;'Tabelas auxiliares'!$B$240,M163&lt;&gt;'Tabelas auxiliares'!$B$241,M163&lt;&gt;'Tabelas auxiliares'!$C$240,M163&lt;&gt;'Tabelas auxiliares'!$C$241),"FOLHA DE PESSOAL",IF(R163='Tabelas auxiliares'!$A$241,"CUSTEIO",IF(R163='Tabelas auxiliares'!$A$240,"INVESTIMENTO","ERRO - VERIFICAR"))))</f>
        <v/>
      </c>
      <c r="T163" s="26"/>
      <c r="X163" s="26"/>
    </row>
    <row r="164" spans="18:24" x14ac:dyDescent="0.25">
      <c r="R164" s="33" t="str">
        <f t="shared" si="2"/>
        <v/>
      </c>
      <c r="S164" s="33" t="str">
        <f>IF(M164="","",IF(AND(M164&lt;&gt;'Tabelas auxiliares'!$B$240,M164&lt;&gt;'Tabelas auxiliares'!$B$241,M164&lt;&gt;'Tabelas auxiliares'!$C$240,M164&lt;&gt;'Tabelas auxiliares'!$C$241),"FOLHA DE PESSOAL",IF(R164='Tabelas auxiliares'!$A$241,"CUSTEIO",IF(R164='Tabelas auxiliares'!$A$240,"INVESTIMENTO","ERRO - VERIFICAR"))))</f>
        <v/>
      </c>
      <c r="T164" s="26"/>
    </row>
    <row r="165" spans="18:24" x14ac:dyDescent="0.25">
      <c r="R165" s="33" t="str">
        <f t="shared" si="2"/>
        <v/>
      </c>
      <c r="S165" s="33" t="str">
        <f>IF(M165="","",IF(AND(M165&lt;&gt;'Tabelas auxiliares'!$B$240,M165&lt;&gt;'Tabelas auxiliares'!$B$241,M165&lt;&gt;'Tabelas auxiliares'!$C$240,M165&lt;&gt;'Tabelas auxiliares'!$C$241),"FOLHA DE PESSOAL",IF(R165='Tabelas auxiliares'!$A$241,"CUSTEIO",IF(R165='Tabelas auxiliares'!$A$240,"INVESTIMENTO","ERRO - VERIFICAR"))))</f>
        <v/>
      </c>
      <c r="T165" s="26"/>
    </row>
    <row r="166" spans="18:24" x14ac:dyDescent="0.25">
      <c r="R166" s="33" t="str">
        <f t="shared" si="2"/>
        <v/>
      </c>
      <c r="S166" s="33" t="str">
        <f>IF(M166="","",IF(AND(M166&lt;&gt;'Tabelas auxiliares'!$B$240,M166&lt;&gt;'Tabelas auxiliares'!$B$241,M166&lt;&gt;'Tabelas auxiliares'!$C$240,M166&lt;&gt;'Tabelas auxiliares'!$C$241),"FOLHA DE PESSOAL",IF(R166='Tabelas auxiliares'!$A$241,"CUSTEIO",IF(R166='Tabelas auxiliares'!$A$240,"INVESTIMENTO","ERRO - VERIFICAR"))))</f>
        <v/>
      </c>
      <c r="T166" s="26"/>
      <c r="U166" s="26"/>
    </row>
    <row r="167" spans="18:24" x14ac:dyDescent="0.25">
      <c r="R167" s="33" t="str">
        <f t="shared" si="2"/>
        <v/>
      </c>
      <c r="S167" s="33" t="str">
        <f>IF(M167="","",IF(AND(M167&lt;&gt;'Tabelas auxiliares'!$B$240,M167&lt;&gt;'Tabelas auxiliares'!$B$241,M167&lt;&gt;'Tabelas auxiliares'!$C$240,M167&lt;&gt;'Tabelas auxiliares'!$C$241),"FOLHA DE PESSOAL",IF(R167='Tabelas auxiliares'!$A$241,"CUSTEIO",IF(R167='Tabelas auxiliares'!$A$240,"INVESTIMENTO","ERRO - VERIFICAR"))))</f>
        <v/>
      </c>
      <c r="T167" s="26"/>
      <c r="U167" s="26"/>
      <c r="X167" s="26"/>
    </row>
    <row r="168" spans="18:24" x14ac:dyDescent="0.25">
      <c r="R168" s="33" t="str">
        <f t="shared" si="2"/>
        <v/>
      </c>
      <c r="S168" s="33" t="str">
        <f>IF(M168="","",IF(AND(M168&lt;&gt;'Tabelas auxiliares'!$B$240,M168&lt;&gt;'Tabelas auxiliares'!$B$241,M168&lt;&gt;'Tabelas auxiliares'!$C$240,M168&lt;&gt;'Tabelas auxiliares'!$C$241),"FOLHA DE PESSOAL",IF(R168='Tabelas auxiliares'!$A$241,"CUSTEIO",IF(R168='Tabelas auxiliares'!$A$240,"INVESTIMENTO","ERRO - VERIFICAR"))))</f>
        <v/>
      </c>
      <c r="T168" s="26"/>
      <c r="X168" s="26"/>
    </row>
    <row r="169" spans="18:24" x14ac:dyDescent="0.25">
      <c r="R169" s="33" t="str">
        <f t="shared" si="2"/>
        <v/>
      </c>
      <c r="S169" s="33" t="str">
        <f>IF(M169="","",IF(AND(M169&lt;&gt;'Tabelas auxiliares'!$B$240,M169&lt;&gt;'Tabelas auxiliares'!$B$241,M169&lt;&gt;'Tabelas auxiliares'!$C$240,M169&lt;&gt;'Tabelas auxiliares'!$C$241),"FOLHA DE PESSOAL",IF(R169='Tabelas auxiliares'!$A$241,"CUSTEIO",IF(R169='Tabelas auxiliares'!$A$240,"INVESTIMENTO","ERRO - VERIFICAR"))))</f>
        <v/>
      </c>
      <c r="T169" s="26"/>
      <c r="X169" s="26"/>
    </row>
    <row r="170" spans="18:24" x14ac:dyDescent="0.25">
      <c r="R170" s="33" t="str">
        <f t="shared" si="2"/>
        <v/>
      </c>
      <c r="S170" s="33" t="str">
        <f>IF(M170="","",IF(AND(M170&lt;&gt;'Tabelas auxiliares'!$B$240,M170&lt;&gt;'Tabelas auxiliares'!$B$241,M170&lt;&gt;'Tabelas auxiliares'!$C$240,M170&lt;&gt;'Tabelas auxiliares'!$C$241),"FOLHA DE PESSOAL",IF(R170='Tabelas auxiliares'!$A$241,"CUSTEIO",IF(R170='Tabelas auxiliares'!$A$240,"INVESTIMENTO","ERRO - VERIFICAR"))))</f>
        <v/>
      </c>
      <c r="T170" s="26"/>
      <c r="U170" s="26"/>
      <c r="X170" s="26"/>
    </row>
    <row r="171" spans="18:24" x14ac:dyDescent="0.25">
      <c r="R171" s="33" t="str">
        <f t="shared" si="2"/>
        <v/>
      </c>
      <c r="S171" s="33" t="str">
        <f>IF(M171="","",IF(AND(M171&lt;&gt;'Tabelas auxiliares'!$B$240,M171&lt;&gt;'Tabelas auxiliares'!$B$241,M171&lt;&gt;'Tabelas auxiliares'!$C$240,M171&lt;&gt;'Tabelas auxiliares'!$C$241),"FOLHA DE PESSOAL",IF(R171='Tabelas auxiliares'!$A$241,"CUSTEIO",IF(R171='Tabelas auxiliares'!$A$240,"INVESTIMENTO","ERRO - VERIFICAR"))))</f>
        <v/>
      </c>
      <c r="T171" s="26"/>
      <c r="U171" s="26"/>
    </row>
    <row r="172" spans="18:24" x14ac:dyDescent="0.25">
      <c r="R172" s="33" t="str">
        <f t="shared" si="2"/>
        <v/>
      </c>
      <c r="S172" s="33" t="str">
        <f>IF(M172="","",IF(AND(M172&lt;&gt;'Tabelas auxiliares'!$B$240,M172&lt;&gt;'Tabelas auxiliares'!$B$241,M172&lt;&gt;'Tabelas auxiliares'!$C$240,M172&lt;&gt;'Tabelas auxiliares'!$C$241),"FOLHA DE PESSOAL",IF(R172='Tabelas auxiliares'!$A$241,"CUSTEIO",IF(R172='Tabelas auxiliares'!$A$240,"INVESTIMENTO","ERRO - VERIFICAR"))))</f>
        <v/>
      </c>
      <c r="T172" s="26"/>
      <c r="X172" s="26"/>
    </row>
    <row r="173" spans="18:24" x14ac:dyDescent="0.25">
      <c r="R173" s="33" t="str">
        <f t="shared" si="2"/>
        <v/>
      </c>
      <c r="S173" s="33" t="str">
        <f>IF(M173="","",IF(AND(M173&lt;&gt;'Tabelas auxiliares'!$B$240,M173&lt;&gt;'Tabelas auxiliares'!$B$241,M173&lt;&gt;'Tabelas auxiliares'!$C$240,M173&lt;&gt;'Tabelas auxiliares'!$C$241),"FOLHA DE PESSOAL",IF(R173='Tabelas auxiliares'!$A$241,"CUSTEIO",IF(R173='Tabelas auxiliares'!$A$240,"INVESTIMENTO","ERRO - VERIFICAR"))))</f>
        <v/>
      </c>
      <c r="T173" s="26"/>
      <c r="X173" s="26"/>
    </row>
    <row r="174" spans="18:24" x14ac:dyDescent="0.25">
      <c r="R174" s="33" t="str">
        <f t="shared" si="2"/>
        <v/>
      </c>
      <c r="S174" s="33" t="str">
        <f>IF(M174="","",IF(AND(M174&lt;&gt;'Tabelas auxiliares'!$B$240,M174&lt;&gt;'Tabelas auxiliares'!$B$241,M174&lt;&gt;'Tabelas auxiliares'!$C$240,M174&lt;&gt;'Tabelas auxiliares'!$C$241),"FOLHA DE PESSOAL",IF(R174='Tabelas auxiliares'!$A$241,"CUSTEIO",IF(R174='Tabelas auxiliares'!$A$240,"INVESTIMENTO","ERRO - VERIFICAR"))))</f>
        <v/>
      </c>
      <c r="T174" s="26"/>
      <c r="U174" s="26"/>
    </row>
    <row r="175" spans="18:24" x14ac:dyDescent="0.25">
      <c r="R175" s="33" t="str">
        <f t="shared" si="2"/>
        <v/>
      </c>
      <c r="S175" s="33" t="str">
        <f>IF(M175="","",IF(AND(M175&lt;&gt;'Tabelas auxiliares'!$B$240,M175&lt;&gt;'Tabelas auxiliares'!$B$241,M175&lt;&gt;'Tabelas auxiliares'!$C$240,M175&lt;&gt;'Tabelas auxiliares'!$C$241),"FOLHA DE PESSOAL",IF(R175='Tabelas auxiliares'!$A$241,"CUSTEIO",IF(R175='Tabelas auxiliares'!$A$240,"INVESTIMENTO","ERRO - VERIFICAR"))))</f>
        <v/>
      </c>
      <c r="T175" s="26"/>
      <c r="U175" s="26"/>
      <c r="X175" s="26"/>
    </row>
    <row r="176" spans="18:24" x14ac:dyDescent="0.25">
      <c r="R176" s="33" t="str">
        <f t="shared" si="2"/>
        <v/>
      </c>
      <c r="S176" s="33" t="str">
        <f>IF(M176="","",IF(AND(M176&lt;&gt;'Tabelas auxiliares'!$B$240,M176&lt;&gt;'Tabelas auxiliares'!$B$241,M176&lt;&gt;'Tabelas auxiliares'!$C$240,M176&lt;&gt;'Tabelas auxiliares'!$C$241),"FOLHA DE PESSOAL",IF(R176='Tabelas auxiliares'!$A$241,"CUSTEIO",IF(R176='Tabelas auxiliares'!$A$240,"INVESTIMENTO","ERRO - VERIFICAR"))))</f>
        <v/>
      </c>
      <c r="T176" s="26"/>
      <c r="X176" s="26"/>
    </row>
    <row r="177" spans="18:24" x14ac:dyDescent="0.25">
      <c r="R177" s="33" t="str">
        <f t="shared" si="2"/>
        <v/>
      </c>
      <c r="S177" s="33" t="str">
        <f>IF(M177="","",IF(AND(M177&lt;&gt;'Tabelas auxiliares'!$B$240,M177&lt;&gt;'Tabelas auxiliares'!$B$241,M177&lt;&gt;'Tabelas auxiliares'!$C$240,M177&lt;&gt;'Tabelas auxiliares'!$C$241),"FOLHA DE PESSOAL",IF(R177='Tabelas auxiliares'!$A$241,"CUSTEIO",IF(R177='Tabelas auxiliares'!$A$240,"INVESTIMENTO","ERRO - VERIFICAR"))))</f>
        <v/>
      </c>
      <c r="T177" s="26"/>
      <c r="U177" s="26"/>
      <c r="X177" s="26"/>
    </row>
    <row r="178" spans="18:24" x14ac:dyDescent="0.25">
      <c r="R178" s="33" t="str">
        <f t="shared" si="2"/>
        <v/>
      </c>
      <c r="S178" s="33" t="str">
        <f>IF(M178="","",IF(AND(M178&lt;&gt;'Tabelas auxiliares'!$B$240,M178&lt;&gt;'Tabelas auxiliares'!$B$241,M178&lt;&gt;'Tabelas auxiliares'!$C$240,M178&lt;&gt;'Tabelas auxiliares'!$C$241),"FOLHA DE PESSOAL",IF(R178='Tabelas auxiliares'!$A$241,"CUSTEIO",IF(R178='Tabelas auxiliares'!$A$240,"INVESTIMENTO","ERRO - VERIFICAR"))))</f>
        <v/>
      </c>
      <c r="T178" s="26"/>
      <c r="U178" s="26"/>
    </row>
    <row r="179" spans="18:24" x14ac:dyDescent="0.25">
      <c r="R179" s="33" t="str">
        <f t="shared" si="2"/>
        <v/>
      </c>
      <c r="S179" s="33" t="str">
        <f>IF(M179="","",IF(AND(M179&lt;&gt;'Tabelas auxiliares'!$B$240,M179&lt;&gt;'Tabelas auxiliares'!$B$241,M179&lt;&gt;'Tabelas auxiliares'!$C$240,M179&lt;&gt;'Tabelas auxiliares'!$C$241),"FOLHA DE PESSOAL",IF(R179='Tabelas auxiliares'!$A$241,"CUSTEIO",IF(R179='Tabelas auxiliares'!$A$240,"INVESTIMENTO","ERRO - VERIFICAR"))))</f>
        <v/>
      </c>
      <c r="T179" s="26"/>
      <c r="U179" s="26"/>
    </row>
    <row r="180" spans="18:24" x14ac:dyDescent="0.25">
      <c r="R180" s="33" t="str">
        <f t="shared" si="2"/>
        <v/>
      </c>
      <c r="S180" s="33" t="str">
        <f>IF(M180="","",IF(AND(M180&lt;&gt;'Tabelas auxiliares'!$B$240,M180&lt;&gt;'Tabelas auxiliares'!$B$241,M180&lt;&gt;'Tabelas auxiliares'!$C$240,M180&lt;&gt;'Tabelas auxiliares'!$C$241),"FOLHA DE PESSOAL",IF(R180='Tabelas auxiliares'!$A$241,"CUSTEIO",IF(R180='Tabelas auxiliares'!$A$240,"INVESTIMENTO","ERRO - VERIFICAR"))))</f>
        <v/>
      </c>
      <c r="T180" s="26"/>
      <c r="X180" s="26"/>
    </row>
    <row r="181" spans="18:24" x14ac:dyDescent="0.25">
      <c r="R181" s="33" t="str">
        <f t="shared" si="2"/>
        <v/>
      </c>
      <c r="S181" s="33" t="str">
        <f>IF(M181="","",IF(AND(M181&lt;&gt;'Tabelas auxiliares'!$B$240,M181&lt;&gt;'Tabelas auxiliares'!$B$241,M181&lt;&gt;'Tabelas auxiliares'!$C$240,M181&lt;&gt;'Tabelas auxiliares'!$C$241),"FOLHA DE PESSOAL",IF(R181='Tabelas auxiliares'!$A$241,"CUSTEIO",IF(R181='Tabelas auxiliares'!$A$240,"INVESTIMENTO","ERRO - VERIFICAR"))))</f>
        <v/>
      </c>
      <c r="T181" s="26"/>
      <c r="X181" s="26"/>
    </row>
    <row r="182" spans="18:24" x14ac:dyDescent="0.25">
      <c r="R182" s="33" t="str">
        <f t="shared" si="2"/>
        <v/>
      </c>
      <c r="S182" s="33" t="str">
        <f>IF(M182="","",IF(AND(M182&lt;&gt;'Tabelas auxiliares'!$B$240,M182&lt;&gt;'Tabelas auxiliares'!$B$241,M182&lt;&gt;'Tabelas auxiliares'!$C$240,M182&lt;&gt;'Tabelas auxiliares'!$C$241),"FOLHA DE PESSOAL",IF(R182='Tabelas auxiliares'!$A$241,"CUSTEIO",IF(R182='Tabelas auxiliares'!$A$240,"INVESTIMENTO","ERRO - VERIFICAR"))))</f>
        <v/>
      </c>
      <c r="T182" s="26"/>
      <c r="U182" s="26"/>
    </row>
    <row r="183" spans="18:24" x14ac:dyDescent="0.25">
      <c r="R183" s="33" t="str">
        <f t="shared" si="2"/>
        <v/>
      </c>
      <c r="S183" s="33" t="str">
        <f>IF(M183="","",IF(AND(M183&lt;&gt;'Tabelas auxiliares'!$B$240,M183&lt;&gt;'Tabelas auxiliares'!$B$241,M183&lt;&gt;'Tabelas auxiliares'!$C$240,M183&lt;&gt;'Tabelas auxiliares'!$C$241),"FOLHA DE PESSOAL",IF(R183='Tabelas auxiliares'!$A$241,"CUSTEIO",IF(R183='Tabelas auxiliares'!$A$240,"INVESTIMENTO","ERRO - VERIFICAR"))))</f>
        <v/>
      </c>
      <c r="T183" s="26"/>
    </row>
    <row r="184" spans="18:24" x14ac:dyDescent="0.25">
      <c r="R184" s="33" t="str">
        <f t="shared" si="2"/>
        <v/>
      </c>
      <c r="S184" s="33" t="str">
        <f>IF(M184="","",IF(AND(M184&lt;&gt;'Tabelas auxiliares'!$B$240,M184&lt;&gt;'Tabelas auxiliares'!$B$241,M184&lt;&gt;'Tabelas auxiliares'!$C$240,M184&lt;&gt;'Tabelas auxiliares'!$C$241),"FOLHA DE PESSOAL",IF(R184='Tabelas auxiliares'!$A$241,"CUSTEIO",IF(R184='Tabelas auxiliares'!$A$240,"INVESTIMENTO","ERRO - VERIFICAR"))))</f>
        <v/>
      </c>
      <c r="T184" s="26"/>
    </row>
    <row r="185" spans="18:24" x14ac:dyDescent="0.25">
      <c r="R185" s="33" t="str">
        <f t="shared" si="2"/>
        <v/>
      </c>
      <c r="S185" s="33" t="str">
        <f>IF(M185="","",IF(AND(M185&lt;&gt;'Tabelas auxiliares'!$B$240,M185&lt;&gt;'Tabelas auxiliares'!$B$241,M185&lt;&gt;'Tabelas auxiliares'!$C$240,M185&lt;&gt;'Tabelas auxiliares'!$C$241),"FOLHA DE PESSOAL",IF(R185='Tabelas auxiliares'!$A$241,"CUSTEIO",IF(R185='Tabelas auxiliares'!$A$240,"INVESTIMENTO","ERRO - VERIFICAR"))))</f>
        <v/>
      </c>
      <c r="T185" s="26"/>
    </row>
    <row r="186" spans="18:24" x14ac:dyDescent="0.25">
      <c r="R186" s="33" t="str">
        <f t="shared" si="2"/>
        <v/>
      </c>
      <c r="S186" s="33" t="str">
        <f>IF(M186="","",IF(AND(M186&lt;&gt;'Tabelas auxiliares'!$B$240,M186&lt;&gt;'Tabelas auxiliares'!$B$241,M186&lt;&gt;'Tabelas auxiliares'!$C$240,M186&lt;&gt;'Tabelas auxiliares'!$C$241),"FOLHA DE PESSOAL",IF(R186='Tabelas auxiliares'!$A$241,"CUSTEIO",IF(R186='Tabelas auxiliares'!$A$240,"INVESTIMENTO","ERRO - VERIFICAR"))))</f>
        <v/>
      </c>
      <c r="T186" s="26"/>
      <c r="U186" s="26"/>
      <c r="X186" s="26"/>
    </row>
    <row r="187" spans="18:24" x14ac:dyDescent="0.25">
      <c r="R187" s="33" t="str">
        <f t="shared" si="2"/>
        <v/>
      </c>
      <c r="S187" s="33" t="str">
        <f>IF(M187="","",IF(AND(M187&lt;&gt;'Tabelas auxiliares'!$B$240,M187&lt;&gt;'Tabelas auxiliares'!$B$241,M187&lt;&gt;'Tabelas auxiliares'!$C$240,M187&lt;&gt;'Tabelas auxiliares'!$C$241),"FOLHA DE PESSOAL",IF(R187='Tabelas auxiliares'!$A$241,"CUSTEIO",IF(R187='Tabelas auxiliares'!$A$240,"INVESTIMENTO","ERRO - VERIFICAR"))))</f>
        <v/>
      </c>
      <c r="T187" s="26"/>
      <c r="U187" s="26"/>
      <c r="X187" s="26"/>
    </row>
    <row r="188" spans="18:24" x14ac:dyDescent="0.25">
      <c r="R188" s="33" t="str">
        <f t="shared" si="2"/>
        <v/>
      </c>
      <c r="S188" s="33" t="str">
        <f>IF(M188="","",IF(AND(M188&lt;&gt;'Tabelas auxiliares'!$B$240,M188&lt;&gt;'Tabelas auxiliares'!$B$241,M188&lt;&gt;'Tabelas auxiliares'!$C$240,M188&lt;&gt;'Tabelas auxiliares'!$C$241),"FOLHA DE PESSOAL",IF(R188='Tabelas auxiliares'!$A$241,"CUSTEIO",IF(R188='Tabelas auxiliares'!$A$240,"INVESTIMENTO","ERRO - VERIFICAR"))))</f>
        <v/>
      </c>
      <c r="T188" s="26"/>
      <c r="U188" s="26"/>
      <c r="X188" s="26"/>
    </row>
    <row r="189" spans="18:24" x14ac:dyDescent="0.25">
      <c r="R189" s="33" t="str">
        <f t="shared" si="2"/>
        <v/>
      </c>
      <c r="S189" s="33" t="str">
        <f>IF(M189="","",IF(AND(M189&lt;&gt;'Tabelas auxiliares'!$B$240,M189&lt;&gt;'Tabelas auxiliares'!$B$241,M189&lt;&gt;'Tabelas auxiliares'!$C$240,M189&lt;&gt;'Tabelas auxiliares'!$C$241),"FOLHA DE PESSOAL",IF(R189='Tabelas auxiliares'!$A$241,"CUSTEIO",IF(R189='Tabelas auxiliares'!$A$240,"INVESTIMENTO","ERRO - VERIFICAR"))))</f>
        <v/>
      </c>
      <c r="T189" s="26"/>
      <c r="U189" s="26"/>
    </row>
    <row r="190" spans="18:24" x14ac:dyDescent="0.25">
      <c r="R190" s="33" t="str">
        <f t="shared" si="2"/>
        <v/>
      </c>
      <c r="S190" s="33" t="str">
        <f>IF(M190="","",IF(AND(M190&lt;&gt;'Tabelas auxiliares'!$B$240,M190&lt;&gt;'Tabelas auxiliares'!$B$241,M190&lt;&gt;'Tabelas auxiliares'!$C$240,M190&lt;&gt;'Tabelas auxiliares'!$C$241),"FOLHA DE PESSOAL",IF(R190='Tabelas auxiliares'!$A$241,"CUSTEIO",IF(R190='Tabelas auxiliares'!$A$240,"INVESTIMENTO","ERRO - VERIFICAR"))))</f>
        <v/>
      </c>
      <c r="T190" s="26"/>
      <c r="X190" s="26"/>
    </row>
    <row r="191" spans="18:24" x14ac:dyDescent="0.25">
      <c r="R191" s="33" t="str">
        <f t="shared" si="2"/>
        <v/>
      </c>
      <c r="S191" s="33" t="str">
        <f>IF(M191="","",IF(AND(M191&lt;&gt;'Tabelas auxiliares'!$B$240,M191&lt;&gt;'Tabelas auxiliares'!$B$241,M191&lt;&gt;'Tabelas auxiliares'!$C$240,M191&lt;&gt;'Tabelas auxiliares'!$C$241),"FOLHA DE PESSOAL",IF(R191='Tabelas auxiliares'!$A$241,"CUSTEIO",IF(R191='Tabelas auxiliares'!$A$240,"INVESTIMENTO","ERRO - VERIFICAR"))))</f>
        <v/>
      </c>
      <c r="T191" s="26"/>
      <c r="X191" s="26"/>
    </row>
    <row r="192" spans="18:24" x14ac:dyDescent="0.25">
      <c r="R192" s="33" t="str">
        <f t="shared" si="2"/>
        <v/>
      </c>
      <c r="S192" s="33" t="str">
        <f>IF(M192="","",IF(AND(M192&lt;&gt;'Tabelas auxiliares'!$B$240,M192&lt;&gt;'Tabelas auxiliares'!$B$241,M192&lt;&gt;'Tabelas auxiliares'!$C$240,M192&lt;&gt;'Tabelas auxiliares'!$C$241),"FOLHA DE PESSOAL",IF(R192='Tabelas auxiliares'!$A$241,"CUSTEIO",IF(R192='Tabelas auxiliares'!$A$240,"INVESTIMENTO","ERRO - VERIFICAR"))))</f>
        <v/>
      </c>
      <c r="T192" s="26"/>
      <c r="U192" s="26"/>
      <c r="X192" s="26"/>
    </row>
    <row r="193" spans="18:24" x14ac:dyDescent="0.25">
      <c r="R193" s="33" t="str">
        <f t="shared" si="2"/>
        <v/>
      </c>
      <c r="S193" s="33" t="str">
        <f>IF(M193="","",IF(AND(M193&lt;&gt;'Tabelas auxiliares'!$B$240,M193&lt;&gt;'Tabelas auxiliares'!$B$241,M193&lt;&gt;'Tabelas auxiliares'!$C$240,M193&lt;&gt;'Tabelas auxiliares'!$C$241),"FOLHA DE PESSOAL",IF(R193='Tabelas auxiliares'!$A$241,"CUSTEIO",IF(R193='Tabelas auxiliares'!$A$240,"INVESTIMENTO","ERRO - VERIFICAR"))))</f>
        <v/>
      </c>
      <c r="T193" s="26"/>
      <c r="X193" s="26"/>
    </row>
    <row r="194" spans="18:24" x14ac:dyDescent="0.25">
      <c r="R194" s="33" t="str">
        <f t="shared" si="2"/>
        <v/>
      </c>
      <c r="S194" s="33" t="str">
        <f>IF(M194="","",IF(AND(M194&lt;&gt;'Tabelas auxiliares'!$B$240,M194&lt;&gt;'Tabelas auxiliares'!$B$241,M194&lt;&gt;'Tabelas auxiliares'!$C$240,M194&lt;&gt;'Tabelas auxiliares'!$C$241),"FOLHA DE PESSOAL",IF(R194='Tabelas auxiliares'!$A$241,"CUSTEIO",IF(R194='Tabelas auxiliares'!$A$240,"INVESTIMENTO","ERRO - VERIFICAR"))))</f>
        <v/>
      </c>
      <c r="T194" s="26"/>
      <c r="U194" s="26"/>
      <c r="X194" s="26"/>
    </row>
    <row r="195" spans="18:24" x14ac:dyDescent="0.25">
      <c r="R195" s="33" t="str">
        <f t="shared" si="2"/>
        <v/>
      </c>
      <c r="S195" s="33" t="str">
        <f>IF(M195="","",IF(AND(M195&lt;&gt;'Tabelas auxiliares'!$B$240,M195&lt;&gt;'Tabelas auxiliares'!$B$241,M195&lt;&gt;'Tabelas auxiliares'!$C$240,M195&lt;&gt;'Tabelas auxiliares'!$C$241),"FOLHA DE PESSOAL",IF(R195='Tabelas auxiliares'!$A$241,"CUSTEIO",IF(R195='Tabelas auxiliares'!$A$240,"INVESTIMENTO","ERRO - VERIFICAR"))))</f>
        <v/>
      </c>
      <c r="T195" s="26"/>
      <c r="U195" s="26"/>
    </row>
    <row r="196" spans="18:24" x14ac:dyDescent="0.25">
      <c r="R196" s="33" t="str">
        <f t="shared" ref="R196:R259" si="3">LEFT(O196,1)</f>
        <v/>
      </c>
      <c r="S196" s="33" t="str">
        <f>IF(M196="","",IF(AND(M196&lt;&gt;'Tabelas auxiliares'!$B$240,M196&lt;&gt;'Tabelas auxiliares'!$B$241,M196&lt;&gt;'Tabelas auxiliares'!$C$240,M196&lt;&gt;'Tabelas auxiliares'!$C$241),"FOLHA DE PESSOAL",IF(R196='Tabelas auxiliares'!$A$241,"CUSTEIO",IF(R196='Tabelas auxiliares'!$A$240,"INVESTIMENTO","ERRO - VERIFICAR"))))</f>
        <v/>
      </c>
      <c r="T196" s="26"/>
      <c r="X196" s="26"/>
    </row>
    <row r="197" spans="18:24" x14ac:dyDescent="0.25">
      <c r="R197" s="33" t="str">
        <f t="shared" si="3"/>
        <v/>
      </c>
      <c r="S197" s="33" t="str">
        <f>IF(M197="","",IF(AND(M197&lt;&gt;'Tabelas auxiliares'!$B$240,M197&lt;&gt;'Tabelas auxiliares'!$B$241,M197&lt;&gt;'Tabelas auxiliares'!$C$240,M197&lt;&gt;'Tabelas auxiliares'!$C$241),"FOLHA DE PESSOAL",IF(R197='Tabelas auxiliares'!$A$241,"CUSTEIO",IF(R197='Tabelas auxiliares'!$A$240,"INVESTIMENTO","ERRO - VERIFICAR"))))</f>
        <v/>
      </c>
      <c r="T197" s="26"/>
      <c r="X197" s="26"/>
    </row>
    <row r="198" spans="18:24" x14ac:dyDescent="0.25">
      <c r="R198" s="33" t="str">
        <f t="shared" si="3"/>
        <v/>
      </c>
      <c r="S198" s="33" t="str">
        <f>IF(M198="","",IF(AND(M198&lt;&gt;'Tabelas auxiliares'!$B$240,M198&lt;&gt;'Tabelas auxiliares'!$B$241,M198&lt;&gt;'Tabelas auxiliares'!$C$240,M198&lt;&gt;'Tabelas auxiliares'!$C$241),"FOLHA DE PESSOAL",IF(R198='Tabelas auxiliares'!$A$241,"CUSTEIO",IF(R198='Tabelas auxiliares'!$A$240,"INVESTIMENTO","ERRO - VERIFICAR"))))</f>
        <v/>
      </c>
      <c r="T198" s="26"/>
    </row>
    <row r="199" spans="18:24" x14ac:dyDescent="0.25">
      <c r="R199" s="33" t="str">
        <f t="shared" si="3"/>
        <v/>
      </c>
      <c r="S199" s="33" t="str">
        <f>IF(M199="","",IF(AND(M199&lt;&gt;'Tabelas auxiliares'!$B$240,M199&lt;&gt;'Tabelas auxiliares'!$B$241,M199&lt;&gt;'Tabelas auxiliares'!$C$240,M199&lt;&gt;'Tabelas auxiliares'!$C$241),"FOLHA DE PESSOAL",IF(R199='Tabelas auxiliares'!$A$241,"CUSTEIO",IF(R199='Tabelas auxiliares'!$A$240,"INVESTIMENTO","ERRO - VERIFICAR"))))</f>
        <v/>
      </c>
      <c r="T199" s="26"/>
      <c r="X199" s="26"/>
    </row>
    <row r="200" spans="18:24" x14ac:dyDescent="0.25">
      <c r="R200" s="33" t="str">
        <f t="shared" si="3"/>
        <v/>
      </c>
      <c r="S200" s="33" t="str">
        <f>IF(M200="","",IF(AND(M200&lt;&gt;'Tabelas auxiliares'!$B$240,M200&lt;&gt;'Tabelas auxiliares'!$B$241,M200&lt;&gt;'Tabelas auxiliares'!$C$240,M200&lt;&gt;'Tabelas auxiliares'!$C$241),"FOLHA DE PESSOAL",IF(R200='Tabelas auxiliares'!$A$241,"CUSTEIO",IF(R200='Tabelas auxiliares'!$A$240,"INVESTIMENTO","ERRO - VERIFICAR"))))</f>
        <v/>
      </c>
      <c r="T200" s="26"/>
      <c r="U200" s="26"/>
    </row>
    <row r="201" spans="18:24" x14ac:dyDescent="0.25">
      <c r="R201" s="33" t="str">
        <f t="shared" si="3"/>
        <v/>
      </c>
      <c r="S201" s="33" t="str">
        <f>IF(M201="","",IF(AND(M201&lt;&gt;'Tabelas auxiliares'!$B$240,M201&lt;&gt;'Tabelas auxiliares'!$B$241,M201&lt;&gt;'Tabelas auxiliares'!$C$240,M201&lt;&gt;'Tabelas auxiliares'!$C$241),"FOLHA DE PESSOAL",IF(R201='Tabelas auxiliares'!$A$241,"CUSTEIO",IF(R201='Tabelas auxiliares'!$A$240,"INVESTIMENTO","ERRO - VERIFICAR"))))</f>
        <v/>
      </c>
      <c r="T201" s="26"/>
      <c r="X201" s="26"/>
    </row>
    <row r="202" spans="18:24" x14ac:dyDescent="0.25">
      <c r="R202" s="33" t="str">
        <f t="shared" si="3"/>
        <v/>
      </c>
      <c r="S202" s="33" t="str">
        <f>IF(M202="","",IF(AND(M202&lt;&gt;'Tabelas auxiliares'!$B$240,M202&lt;&gt;'Tabelas auxiliares'!$B$241,M202&lt;&gt;'Tabelas auxiliares'!$C$240,M202&lt;&gt;'Tabelas auxiliares'!$C$241),"FOLHA DE PESSOAL",IF(R202='Tabelas auxiliares'!$A$241,"CUSTEIO",IF(R202='Tabelas auxiliares'!$A$240,"INVESTIMENTO","ERRO - VERIFICAR"))))</f>
        <v/>
      </c>
      <c r="T202" s="26"/>
      <c r="U202" s="26"/>
      <c r="X202" s="26"/>
    </row>
    <row r="203" spans="18:24" x14ac:dyDescent="0.25">
      <c r="R203" s="33" t="str">
        <f t="shared" si="3"/>
        <v/>
      </c>
      <c r="S203" s="33" t="str">
        <f>IF(M203="","",IF(AND(M203&lt;&gt;'Tabelas auxiliares'!$B$240,M203&lt;&gt;'Tabelas auxiliares'!$B$241,M203&lt;&gt;'Tabelas auxiliares'!$C$240,M203&lt;&gt;'Tabelas auxiliares'!$C$241),"FOLHA DE PESSOAL",IF(R203='Tabelas auxiliares'!$A$241,"CUSTEIO",IF(R203='Tabelas auxiliares'!$A$240,"INVESTIMENTO","ERRO - VERIFICAR"))))</f>
        <v/>
      </c>
      <c r="T203" s="26"/>
      <c r="U203" s="26"/>
    </row>
    <row r="204" spans="18:24" x14ac:dyDescent="0.25">
      <c r="R204" s="33" t="str">
        <f t="shared" si="3"/>
        <v/>
      </c>
      <c r="S204" s="33" t="str">
        <f>IF(M204="","",IF(AND(M204&lt;&gt;'Tabelas auxiliares'!$B$240,M204&lt;&gt;'Tabelas auxiliares'!$B$241,M204&lt;&gt;'Tabelas auxiliares'!$C$240,M204&lt;&gt;'Tabelas auxiliares'!$C$241),"FOLHA DE PESSOAL",IF(R204='Tabelas auxiliares'!$A$241,"CUSTEIO",IF(R204='Tabelas auxiliares'!$A$240,"INVESTIMENTO","ERRO - VERIFICAR"))))</f>
        <v/>
      </c>
      <c r="T204" s="26"/>
      <c r="U204" s="26"/>
    </row>
    <row r="205" spans="18:24" x14ac:dyDescent="0.25">
      <c r="R205" s="33" t="str">
        <f t="shared" si="3"/>
        <v/>
      </c>
      <c r="S205" s="33" t="str">
        <f>IF(M205="","",IF(AND(M205&lt;&gt;'Tabelas auxiliares'!$B$240,M205&lt;&gt;'Tabelas auxiliares'!$B$241,M205&lt;&gt;'Tabelas auxiliares'!$C$240,M205&lt;&gt;'Tabelas auxiliares'!$C$241),"FOLHA DE PESSOAL",IF(R205='Tabelas auxiliares'!$A$241,"CUSTEIO",IF(R205='Tabelas auxiliares'!$A$240,"INVESTIMENTO","ERRO - VERIFICAR"))))</f>
        <v/>
      </c>
      <c r="T205" s="26"/>
      <c r="X205" s="26"/>
    </row>
    <row r="206" spans="18:24" x14ac:dyDescent="0.25">
      <c r="R206" s="33" t="str">
        <f t="shared" si="3"/>
        <v/>
      </c>
      <c r="S206" s="33" t="str">
        <f>IF(M206="","",IF(AND(M206&lt;&gt;'Tabelas auxiliares'!$B$240,M206&lt;&gt;'Tabelas auxiliares'!$B$241,M206&lt;&gt;'Tabelas auxiliares'!$C$240,M206&lt;&gt;'Tabelas auxiliares'!$C$241),"FOLHA DE PESSOAL",IF(R206='Tabelas auxiliares'!$A$241,"CUSTEIO",IF(R206='Tabelas auxiliares'!$A$240,"INVESTIMENTO","ERRO - VERIFICAR"))))</f>
        <v/>
      </c>
      <c r="T206" s="26"/>
      <c r="U206" s="26"/>
    </row>
    <row r="207" spans="18:24" x14ac:dyDescent="0.25">
      <c r="R207" s="33" t="str">
        <f t="shared" si="3"/>
        <v/>
      </c>
      <c r="S207" s="33" t="str">
        <f>IF(M207="","",IF(AND(M207&lt;&gt;'Tabelas auxiliares'!$B$240,M207&lt;&gt;'Tabelas auxiliares'!$B$241,M207&lt;&gt;'Tabelas auxiliares'!$C$240,M207&lt;&gt;'Tabelas auxiliares'!$C$241),"FOLHA DE PESSOAL",IF(R207='Tabelas auxiliares'!$A$241,"CUSTEIO",IF(R207='Tabelas auxiliares'!$A$240,"INVESTIMENTO","ERRO - VERIFICAR"))))</f>
        <v/>
      </c>
      <c r="T207" s="26"/>
      <c r="U207" s="26"/>
    </row>
    <row r="208" spans="18:24" x14ac:dyDescent="0.25">
      <c r="R208" s="33" t="str">
        <f t="shared" si="3"/>
        <v/>
      </c>
      <c r="S208" s="33" t="str">
        <f>IF(M208="","",IF(AND(M208&lt;&gt;'Tabelas auxiliares'!$B$240,M208&lt;&gt;'Tabelas auxiliares'!$B$241,M208&lt;&gt;'Tabelas auxiliares'!$C$240,M208&lt;&gt;'Tabelas auxiliares'!$C$241),"FOLHA DE PESSOAL",IF(R208='Tabelas auxiliares'!$A$241,"CUSTEIO",IF(R208='Tabelas auxiliares'!$A$240,"INVESTIMENTO","ERRO - VERIFICAR"))))</f>
        <v/>
      </c>
      <c r="T208" s="26"/>
      <c r="U208" s="26"/>
    </row>
    <row r="209" spans="18:24" x14ac:dyDescent="0.25">
      <c r="R209" s="33" t="str">
        <f t="shared" si="3"/>
        <v/>
      </c>
      <c r="S209" s="33" t="str">
        <f>IF(M209="","",IF(AND(M209&lt;&gt;'Tabelas auxiliares'!$B$240,M209&lt;&gt;'Tabelas auxiliares'!$B$241,M209&lt;&gt;'Tabelas auxiliares'!$C$240,M209&lt;&gt;'Tabelas auxiliares'!$C$241),"FOLHA DE PESSOAL",IF(R209='Tabelas auxiliares'!$A$241,"CUSTEIO",IF(R209='Tabelas auxiliares'!$A$240,"INVESTIMENTO","ERRO - VERIFICAR"))))</f>
        <v/>
      </c>
      <c r="T209" s="26"/>
      <c r="U209" s="26"/>
    </row>
    <row r="210" spans="18:24" x14ac:dyDescent="0.25">
      <c r="R210" s="33" t="str">
        <f t="shared" si="3"/>
        <v/>
      </c>
      <c r="S210" s="33" t="str">
        <f>IF(M210="","",IF(AND(M210&lt;&gt;'Tabelas auxiliares'!$B$240,M210&lt;&gt;'Tabelas auxiliares'!$B$241,M210&lt;&gt;'Tabelas auxiliares'!$C$240,M210&lt;&gt;'Tabelas auxiliares'!$C$241),"FOLHA DE PESSOAL",IF(R210='Tabelas auxiliares'!$A$241,"CUSTEIO",IF(R210='Tabelas auxiliares'!$A$240,"INVESTIMENTO","ERRO - VERIFICAR"))))</f>
        <v/>
      </c>
      <c r="T210" s="26"/>
      <c r="U210" s="26"/>
    </row>
    <row r="211" spans="18:24" x14ac:dyDescent="0.25">
      <c r="R211" s="33" t="str">
        <f t="shared" si="3"/>
        <v/>
      </c>
      <c r="S211" s="33" t="str">
        <f>IF(M211="","",IF(AND(M211&lt;&gt;'Tabelas auxiliares'!$B$240,M211&lt;&gt;'Tabelas auxiliares'!$B$241,M211&lt;&gt;'Tabelas auxiliares'!$C$240,M211&lt;&gt;'Tabelas auxiliares'!$C$241),"FOLHA DE PESSOAL",IF(R211='Tabelas auxiliares'!$A$241,"CUSTEIO",IF(R211='Tabelas auxiliares'!$A$240,"INVESTIMENTO","ERRO - VERIFICAR"))))</f>
        <v/>
      </c>
      <c r="T211" s="26"/>
      <c r="X211" s="26"/>
    </row>
    <row r="212" spans="18:24" x14ac:dyDescent="0.25">
      <c r="R212" s="33" t="str">
        <f t="shared" si="3"/>
        <v/>
      </c>
      <c r="S212" s="33" t="str">
        <f>IF(M212="","",IF(AND(M212&lt;&gt;'Tabelas auxiliares'!$B$240,M212&lt;&gt;'Tabelas auxiliares'!$B$241,M212&lt;&gt;'Tabelas auxiliares'!$C$240,M212&lt;&gt;'Tabelas auxiliares'!$C$241),"FOLHA DE PESSOAL",IF(R212='Tabelas auxiliares'!$A$241,"CUSTEIO",IF(R212='Tabelas auxiliares'!$A$240,"INVESTIMENTO","ERRO - VERIFICAR"))))</f>
        <v/>
      </c>
      <c r="T212" s="26"/>
      <c r="U212" s="26"/>
    </row>
    <row r="213" spans="18:24" x14ac:dyDescent="0.25">
      <c r="R213" s="33" t="str">
        <f t="shared" si="3"/>
        <v/>
      </c>
      <c r="S213" s="33" t="str">
        <f>IF(M213="","",IF(AND(M213&lt;&gt;'Tabelas auxiliares'!$B$240,M213&lt;&gt;'Tabelas auxiliares'!$B$241,M213&lt;&gt;'Tabelas auxiliares'!$C$240,M213&lt;&gt;'Tabelas auxiliares'!$C$241),"FOLHA DE PESSOAL",IF(R213='Tabelas auxiliares'!$A$241,"CUSTEIO",IF(R213='Tabelas auxiliares'!$A$240,"INVESTIMENTO","ERRO - VERIFICAR"))))</f>
        <v/>
      </c>
      <c r="T213" s="26"/>
      <c r="X213" s="26"/>
    </row>
    <row r="214" spans="18:24" x14ac:dyDescent="0.25">
      <c r="R214" s="33" t="str">
        <f t="shared" si="3"/>
        <v/>
      </c>
      <c r="S214" s="33" t="str">
        <f>IF(M214="","",IF(AND(M214&lt;&gt;'Tabelas auxiliares'!$B$240,M214&lt;&gt;'Tabelas auxiliares'!$B$241,M214&lt;&gt;'Tabelas auxiliares'!$C$240,M214&lt;&gt;'Tabelas auxiliares'!$C$241),"FOLHA DE PESSOAL",IF(R214='Tabelas auxiliares'!$A$241,"CUSTEIO",IF(R214='Tabelas auxiliares'!$A$240,"INVESTIMENTO","ERRO - VERIFICAR"))))</f>
        <v/>
      </c>
      <c r="T214" s="26"/>
      <c r="U214" s="26"/>
      <c r="X214" s="26"/>
    </row>
    <row r="215" spans="18:24" x14ac:dyDescent="0.25">
      <c r="R215" s="33" t="str">
        <f t="shared" si="3"/>
        <v/>
      </c>
      <c r="S215" s="33" t="str">
        <f>IF(M215="","",IF(AND(M215&lt;&gt;'Tabelas auxiliares'!$B$240,M215&lt;&gt;'Tabelas auxiliares'!$B$241,M215&lt;&gt;'Tabelas auxiliares'!$C$240,M215&lt;&gt;'Tabelas auxiliares'!$C$241),"FOLHA DE PESSOAL",IF(R215='Tabelas auxiliares'!$A$241,"CUSTEIO",IF(R215='Tabelas auxiliares'!$A$240,"INVESTIMENTO","ERRO - VERIFICAR"))))</f>
        <v/>
      </c>
      <c r="T215" s="26"/>
      <c r="X215" s="26"/>
    </row>
    <row r="216" spans="18:24" x14ac:dyDescent="0.25">
      <c r="R216" s="33" t="str">
        <f t="shared" si="3"/>
        <v/>
      </c>
      <c r="S216" s="33" t="str">
        <f>IF(M216="","",IF(AND(M216&lt;&gt;'Tabelas auxiliares'!$B$240,M216&lt;&gt;'Tabelas auxiliares'!$B$241,M216&lt;&gt;'Tabelas auxiliares'!$C$240,M216&lt;&gt;'Tabelas auxiliares'!$C$241),"FOLHA DE PESSOAL",IF(R216='Tabelas auxiliares'!$A$241,"CUSTEIO",IF(R216='Tabelas auxiliares'!$A$240,"INVESTIMENTO","ERRO - VERIFICAR"))))</f>
        <v/>
      </c>
      <c r="T216" s="26"/>
      <c r="U216" s="26"/>
    </row>
    <row r="217" spans="18:24" x14ac:dyDescent="0.25">
      <c r="R217" s="33" t="str">
        <f t="shared" si="3"/>
        <v/>
      </c>
      <c r="S217" s="33" t="str">
        <f>IF(M217="","",IF(AND(M217&lt;&gt;'Tabelas auxiliares'!$B$240,M217&lt;&gt;'Tabelas auxiliares'!$B$241,M217&lt;&gt;'Tabelas auxiliares'!$C$240,M217&lt;&gt;'Tabelas auxiliares'!$C$241),"FOLHA DE PESSOAL",IF(R217='Tabelas auxiliares'!$A$241,"CUSTEIO",IF(R217='Tabelas auxiliares'!$A$240,"INVESTIMENTO","ERRO - VERIFICAR"))))</f>
        <v/>
      </c>
      <c r="T217" s="26"/>
      <c r="U217" s="26"/>
    </row>
    <row r="218" spans="18:24" x14ac:dyDescent="0.25">
      <c r="R218" s="33" t="str">
        <f t="shared" si="3"/>
        <v/>
      </c>
      <c r="S218" s="33" t="str">
        <f>IF(M218="","",IF(AND(M218&lt;&gt;'Tabelas auxiliares'!$B$240,M218&lt;&gt;'Tabelas auxiliares'!$B$241,M218&lt;&gt;'Tabelas auxiliares'!$C$240,M218&lt;&gt;'Tabelas auxiliares'!$C$241),"FOLHA DE PESSOAL",IF(R218='Tabelas auxiliares'!$A$241,"CUSTEIO",IF(R218='Tabelas auxiliares'!$A$240,"INVESTIMENTO","ERRO - VERIFICAR"))))</f>
        <v/>
      </c>
      <c r="T218" s="26"/>
      <c r="X218" s="26"/>
    </row>
    <row r="219" spans="18:24" x14ac:dyDescent="0.25">
      <c r="R219" s="33" t="str">
        <f t="shared" si="3"/>
        <v/>
      </c>
      <c r="S219" s="33" t="str">
        <f>IF(M219="","",IF(AND(M219&lt;&gt;'Tabelas auxiliares'!$B$240,M219&lt;&gt;'Tabelas auxiliares'!$B$241,M219&lt;&gt;'Tabelas auxiliares'!$C$240,M219&lt;&gt;'Tabelas auxiliares'!$C$241),"FOLHA DE PESSOAL",IF(R219='Tabelas auxiliares'!$A$241,"CUSTEIO",IF(R219='Tabelas auxiliares'!$A$240,"INVESTIMENTO","ERRO - VERIFICAR"))))</f>
        <v/>
      </c>
      <c r="T219" s="26"/>
      <c r="U219" s="26"/>
      <c r="X219" s="26"/>
    </row>
    <row r="220" spans="18:24" x14ac:dyDescent="0.25">
      <c r="R220" s="33" t="str">
        <f t="shared" si="3"/>
        <v/>
      </c>
      <c r="S220" s="33" t="str">
        <f>IF(M220="","",IF(AND(M220&lt;&gt;'Tabelas auxiliares'!$B$240,M220&lt;&gt;'Tabelas auxiliares'!$B$241,M220&lt;&gt;'Tabelas auxiliares'!$C$240,M220&lt;&gt;'Tabelas auxiliares'!$C$241),"FOLHA DE PESSOAL",IF(R220='Tabelas auxiliares'!$A$241,"CUSTEIO",IF(R220='Tabelas auxiliares'!$A$240,"INVESTIMENTO","ERRO - VERIFICAR"))))</f>
        <v/>
      </c>
      <c r="T220" s="26"/>
      <c r="X220" s="26"/>
    </row>
    <row r="221" spans="18:24" x14ac:dyDescent="0.25">
      <c r="R221" s="33" t="str">
        <f t="shared" si="3"/>
        <v/>
      </c>
      <c r="S221" s="33" t="str">
        <f>IF(M221="","",IF(AND(M221&lt;&gt;'Tabelas auxiliares'!$B$240,M221&lt;&gt;'Tabelas auxiliares'!$B$241,M221&lt;&gt;'Tabelas auxiliares'!$C$240,M221&lt;&gt;'Tabelas auxiliares'!$C$241),"FOLHA DE PESSOAL",IF(R221='Tabelas auxiliares'!$A$241,"CUSTEIO",IF(R221='Tabelas auxiliares'!$A$240,"INVESTIMENTO","ERRO - VERIFICAR"))))</f>
        <v/>
      </c>
      <c r="T221" s="26"/>
      <c r="U221" s="26"/>
    </row>
    <row r="222" spans="18:24" x14ac:dyDescent="0.25">
      <c r="R222" s="33" t="str">
        <f t="shared" si="3"/>
        <v/>
      </c>
      <c r="S222" s="33" t="str">
        <f>IF(M222="","",IF(AND(M222&lt;&gt;'Tabelas auxiliares'!$B$240,M222&lt;&gt;'Tabelas auxiliares'!$B$241,M222&lt;&gt;'Tabelas auxiliares'!$C$240,M222&lt;&gt;'Tabelas auxiliares'!$C$241),"FOLHA DE PESSOAL",IF(R222='Tabelas auxiliares'!$A$241,"CUSTEIO",IF(R222='Tabelas auxiliares'!$A$240,"INVESTIMENTO","ERRO - VERIFICAR"))))</f>
        <v/>
      </c>
      <c r="T222" s="26"/>
      <c r="X222" s="26"/>
    </row>
    <row r="223" spans="18:24" x14ac:dyDescent="0.25">
      <c r="R223" s="33" t="str">
        <f t="shared" si="3"/>
        <v/>
      </c>
      <c r="S223" s="33" t="str">
        <f>IF(M223="","",IF(AND(M223&lt;&gt;'Tabelas auxiliares'!$B$240,M223&lt;&gt;'Tabelas auxiliares'!$B$241,M223&lt;&gt;'Tabelas auxiliares'!$C$240,M223&lt;&gt;'Tabelas auxiliares'!$C$241),"FOLHA DE PESSOAL",IF(R223='Tabelas auxiliares'!$A$241,"CUSTEIO",IF(R223='Tabelas auxiliares'!$A$240,"INVESTIMENTO","ERRO - VERIFICAR"))))</f>
        <v/>
      </c>
      <c r="T223" s="26"/>
      <c r="X223" s="26"/>
    </row>
    <row r="224" spans="18:24" x14ac:dyDescent="0.25">
      <c r="R224" s="33" t="str">
        <f t="shared" si="3"/>
        <v/>
      </c>
      <c r="S224" s="33" t="str">
        <f>IF(M224="","",IF(AND(M224&lt;&gt;'Tabelas auxiliares'!$B$240,M224&lt;&gt;'Tabelas auxiliares'!$B$241,M224&lt;&gt;'Tabelas auxiliares'!$C$240,M224&lt;&gt;'Tabelas auxiliares'!$C$241),"FOLHA DE PESSOAL",IF(R224='Tabelas auxiliares'!$A$241,"CUSTEIO",IF(R224='Tabelas auxiliares'!$A$240,"INVESTIMENTO","ERRO - VERIFICAR"))))</f>
        <v/>
      </c>
      <c r="T224" s="26"/>
      <c r="V224" s="26"/>
      <c r="X224" s="26"/>
    </row>
    <row r="225" spans="18:24" x14ac:dyDescent="0.25">
      <c r="R225" s="33" t="str">
        <f t="shared" si="3"/>
        <v/>
      </c>
      <c r="S225" s="33" t="str">
        <f>IF(M225="","",IF(AND(M225&lt;&gt;'Tabelas auxiliares'!$B$240,M225&lt;&gt;'Tabelas auxiliares'!$B$241,M225&lt;&gt;'Tabelas auxiliares'!$C$240,M225&lt;&gt;'Tabelas auxiliares'!$C$241),"FOLHA DE PESSOAL",IF(R225='Tabelas auxiliares'!$A$241,"CUSTEIO",IF(R225='Tabelas auxiliares'!$A$240,"INVESTIMENTO","ERRO - VERIFICAR"))))</f>
        <v/>
      </c>
      <c r="T225" s="26"/>
      <c r="U225" s="26"/>
      <c r="X225" s="26"/>
    </row>
    <row r="226" spans="18:24" x14ac:dyDescent="0.25">
      <c r="R226" s="33" t="str">
        <f t="shared" si="3"/>
        <v/>
      </c>
      <c r="S226" s="33" t="str">
        <f>IF(M226="","",IF(AND(M226&lt;&gt;'Tabelas auxiliares'!$B$240,M226&lt;&gt;'Tabelas auxiliares'!$B$241,M226&lt;&gt;'Tabelas auxiliares'!$C$240,M226&lt;&gt;'Tabelas auxiliares'!$C$241),"FOLHA DE PESSOAL",IF(R226='Tabelas auxiliares'!$A$241,"CUSTEIO",IF(R226='Tabelas auxiliares'!$A$240,"INVESTIMENTO","ERRO - VERIFICAR"))))</f>
        <v/>
      </c>
      <c r="T226" s="26"/>
      <c r="U226" s="26"/>
      <c r="X226" s="26"/>
    </row>
    <row r="227" spans="18:24" x14ac:dyDescent="0.25">
      <c r="R227" s="33" t="str">
        <f t="shared" si="3"/>
        <v/>
      </c>
      <c r="S227" s="33" t="str">
        <f>IF(M227="","",IF(AND(M227&lt;&gt;'Tabelas auxiliares'!$B$240,M227&lt;&gt;'Tabelas auxiliares'!$B$241,M227&lt;&gt;'Tabelas auxiliares'!$C$240,M227&lt;&gt;'Tabelas auxiliares'!$C$241),"FOLHA DE PESSOAL",IF(R227='Tabelas auxiliares'!$A$241,"CUSTEIO",IF(R227='Tabelas auxiliares'!$A$240,"INVESTIMENTO","ERRO - VERIFICAR"))))</f>
        <v/>
      </c>
      <c r="T227" s="26"/>
      <c r="U227" s="26"/>
      <c r="V227" s="26"/>
      <c r="X227" s="26"/>
    </row>
    <row r="228" spans="18:24" x14ac:dyDescent="0.25">
      <c r="R228" s="33" t="str">
        <f t="shared" si="3"/>
        <v/>
      </c>
      <c r="S228" s="33" t="str">
        <f>IF(M228="","",IF(AND(M228&lt;&gt;'Tabelas auxiliares'!$B$240,M228&lt;&gt;'Tabelas auxiliares'!$B$241,M228&lt;&gt;'Tabelas auxiliares'!$C$240,M228&lt;&gt;'Tabelas auxiliares'!$C$241),"FOLHA DE PESSOAL",IF(R228='Tabelas auxiliares'!$A$241,"CUSTEIO",IF(R228='Tabelas auxiliares'!$A$240,"INVESTIMENTO","ERRO - VERIFICAR"))))</f>
        <v/>
      </c>
      <c r="T228" s="26"/>
      <c r="U228" s="26"/>
    </row>
    <row r="229" spans="18:24" x14ac:dyDescent="0.25">
      <c r="R229" s="33" t="str">
        <f t="shared" si="3"/>
        <v/>
      </c>
      <c r="S229" s="33" t="str">
        <f>IF(M229="","",IF(AND(M229&lt;&gt;'Tabelas auxiliares'!$B$240,M229&lt;&gt;'Tabelas auxiliares'!$B$241,M229&lt;&gt;'Tabelas auxiliares'!$C$240,M229&lt;&gt;'Tabelas auxiliares'!$C$241),"FOLHA DE PESSOAL",IF(R229='Tabelas auxiliares'!$A$241,"CUSTEIO",IF(R229='Tabelas auxiliares'!$A$240,"INVESTIMENTO","ERRO - VERIFICAR"))))</f>
        <v/>
      </c>
      <c r="T229" s="26"/>
      <c r="U229" s="26"/>
      <c r="X229" s="26"/>
    </row>
    <row r="230" spans="18:24" x14ac:dyDescent="0.25">
      <c r="R230" s="33" t="str">
        <f t="shared" si="3"/>
        <v/>
      </c>
      <c r="S230" s="33" t="str">
        <f>IF(M230="","",IF(AND(M230&lt;&gt;'Tabelas auxiliares'!$B$240,M230&lt;&gt;'Tabelas auxiliares'!$B$241,M230&lt;&gt;'Tabelas auxiliares'!$C$240,M230&lt;&gt;'Tabelas auxiliares'!$C$241),"FOLHA DE PESSOAL",IF(R230='Tabelas auxiliares'!$A$241,"CUSTEIO",IF(R230='Tabelas auxiliares'!$A$240,"INVESTIMENTO","ERRO - VERIFICAR"))))</f>
        <v/>
      </c>
      <c r="T230" s="26"/>
      <c r="U230" s="26"/>
      <c r="X230" s="26"/>
    </row>
    <row r="231" spans="18:24" x14ac:dyDescent="0.25">
      <c r="R231" s="33" t="str">
        <f t="shared" si="3"/>
        <v/>
      </c>
      <c r="S231" s="33" t="str">
        <f>IF(M231="","",IF(AND(M231&lt;&gt;'Tabelas auxiliares'!$B$240,M231&lt;&gt;'Tabelas auxiliares'!$B$241,M231&lt;&gt;'Tabelas auxiliares'!$C$240,M231&lt;&gt;'Tabelas auxiliares'!$C$241),"FOLHA DE PESSOAL",IF(R231='Tabelas auxiliares'!$A$241,"CUSTEIO",IF(R231='Tabelas auxiliares'!$A$240,"INVESTIMENTO","ERRO - VERIFICAR"))))</f>
        <v/>
      </c>
      <c r="T231" s="26"/>
      <c r="U231" s="26"/>
      <c r="X231" s="26"/>
    </row>
    <row r="232" spans="18:24" x14ac:dyDescent="0.25">
      <c r="R232" s="33" t="str">
        <f t="shared" si="3"/>
        <v/>
      </c>
      <c r="S232" s="33" t="str">
        <f>IF(M232="","",IF(AND(M232&lt;&gt;'Tabelas auxiliares'!$B$240,M232&lt;&gt;'Tabelas auxiliares'!$B$241,M232&lt;&gt;'Tabelas auxiliares'!$C$240,M232&lt;&gt;'Tabelas auxiliares'!$C$241),"FOLHA DE PESSOAL",IF(R232='Tabelas auxiliares'!$A$241,"CUSTEIO",IF(R232='Tabelas auxiliares'!$A$240,"INVESTIMENTO","ERRO - VERIFICAR"))))</f>
        <v/>
      </c>
      <c r="T232" s="26"/>
      <c r="U232" s="26"/>
      <c r="X232" s="26"/>
    </row>
    <row r="233" spans="18:24" x14ac:dyDescent="0.25">
      <c r="R233" s="33" t="str">
        <f t="shared" si="3"/>
        <v/>
      </c>
      <c r="S233" s="33" t="str">
        <f>IF(M233="","",IF(AND(M233&lt;&gt;'Tabelas auxiliares'!$B$240,M233&lt;&gt;'Tabelas auxiliares'!$B$241,M233&lt;&gt;'Tabelas auxiliares'!$C$240,M233&lt;&gt;'Tabelas auxiliares'!$C$241),"FOLHA DE PESSOAL",IF(R233='Tabelas auxiliares'!$A$241,"CUSTEIO",IF(R233='Tabelas auxiliares'!$A$240,"INVESTIMENTO","ERRO - VERIFICAR"))))</f>
        <v/>
      </c>
      <c r="T233" s="26"/>
      <c r="X233" s="26"/>
    </row>
    <row r="234" spans="18:24" x14ac:dyDescent="0.25">
      <c r="R234" s="33" t="str">
        <f t="shared" si="3"/>
        <v/>
      </c>
      <c r="S234" s="33" t="str">
        <f>IF(M234="","",IF(AND(M234&lt;&gt;'Tabelas auxiliares'!$B$240,M234&lt;&gt;'Tabelas auxiliares'!$B$241,M234&lt;&gt;'Tabelas auxiliares'!$C$240,M234&lt;&gt;'Tabelas auxiliares'!$C$241),"FOLHA DE PESSOAL",IF(R234='Tabelas auxiliares'!$A$241,"CUSTEIO",IF(R234='Tabelas auxiliares'!$A$240,"INVESTIMENTO","ERRO - VERIFICAR"))))</f>
        <v/>
      </c>
      <c r="T234" s="26"/>
      <c r="U234" s="26"/>
      <c r="X234" s="26"/>
    </row>
    <row r="235" spans="18:24" x14ac:dyDescent="0.25">
      <c r="R235" s="33" t="str">
        <f t="shared" si="3"/>
        <v/>
      </c>
      <c r="S235" s="33" t="str">
        <f>IF(M235="","",IF(AND(M235&lt;&gt;'Tabelas auxiliares'!$B$240,M235&lt;&gt;'Tabelas auxiliares'!$B$241,M235&lt;&gt;'Tabelas auxiliares'!$C$240,M235&lt;&gt;'Tabelas auxiliares'!$C$241),"FOLHA DE PESSOAL",IF(R235='Tabelas auxiliares'!$A$241,"CUSTEIO",IF(R235='Tabelas auxiliares'!$A$240,"INVESTIMENTO","ERRO - VERIFICAR"))))</f>
        <v/>
      </c>
      <c r="T235" s="26"/>
      <c r="X235" s="26"/>
    </row>
    <row r="236" spans="18:24" x14ac:dyDescent="0.25">
      <c r="R236" s="33" t="str">
        <f t="shared" si="3"/>
        <v/>
      </c>
      <c r="S236" s="33" t="str">
        <f>IF(M236="","",IF(AND(M236&lt;&gt;'Tabelas auxiliares'!$B$240,M236&lt;&gt;'Tabelas auxiliares'!$B$241,M236&lt;&gt;'Tabelas auxiliares'!$C$240,M236&lt;&gt;'Tabelas auxiliares'!$C$241),"FOLHA DE PESSOAL",IF(R236='Tabelas auxiliares'!$A$241,"CUSTEIO",IF(R236='Tabelas auxiliares'!$A$240,"INVESTIMENTO","ERRO - VERIFICAR"))))</f>
        <v/>
      </c>
      <c r="T236" s="26"/>
      <c r="X236" s="26"/>
    </row>
    <row r="237" spans="18:24" x14ac:dyDescent="0.25">
      <c r="R237" s="33" t="str">
        <f t="shared" si="3"/>
        <v/>
      </c>
      <c r="S237" s="33" t="str">
        <f>IF(M237="","",IF(AND(M237&lt;&gt;'Tabelas auxiliares'!$B$240,M237&lt;&gt;'Tabelas auxiliares'!$B$241,M237&lt;&gt;'Tabelas auxiliares'!$C$240,M237&lt;&gt;'Tabelas auxiliares'!$C$241),"FOLHA DE PESSOAL",IF(R237='Tabelas auxiliares'!$A$241,"CUSTEIO",IF(R237='Tabelas auxiliares'!$A$240,"INVESTIMENTO","ERRO - VERIFICAR"))))</f>
        <v/>
      </c>
      <c r="T237" s="26"/>
      <c r="X237" s="26"/>
    </row>
    <row r="238" spans="18:24" x14ac:dyDescent="0.25">
      <c r="R238" s="33" t="str">
        <f t="shared" si="3"/>
        <v/>
      </c>
      <c r="S238" s="33" t="str">
        <f>IF(M238="","",IF(AND(M238&lt;&gt;'Tabelas auxiliares'!$B$240,M238&lt;&gt;'Tabelas auxiliares'!$B$241,M238&lt;&gt;'Tabelas auxiliares'!$C$240,M238&lt;&gt;'Tabelas auxiliares'!$C$241),"FOLHA DE PESSOAL",IF(R238='Tabelas auxiliares'!$A$241,"CUSTEIO",IF(R238='Tabelas auxiliares'!$A$240,"INVESTIMENTO","ERRO - VERIFICAR"))))</f>
        <v/>
      </c>
      <c r="T238" s="26"/>
      <c r="U238" s="26"/>
      <c r="X238" s="26"/>
    </row>
    <row r="239" spans="18:24" x14ac:dyDescent="0.25">
      <c r="R239" s="33" t="str">
        <f t="shared" si="3"/>
        <v/>
      </c>
      <c r="S239" s="33" t="str">
        <f>IF(M239="","",IF(AND(M239&lt;&gt;'Tabelas auxiliares'!$B$240,M239&lt;&gt;'Tabelas auxiliares'!$B$241,M239&lt;&gt;'Tabelas auxiliares'!$C$240,M239&lt;&gt;'Tabelas auxiliares'!$C$241),"FOLHA DE PESSOAL",IF(R239='Tabelas auxiliares'!$A$241,"CUSTEIO",IF(R239='Tabelas auxiliares'!$A$240,"INVESTIMENTO","ERRO - VERIFICAR"))))</f>
        <v/>
      </c>
      <c r="T239" s="26"/>
      <c r="U239" s="26"/>
    </row>
    <row r="240" spans="18:24" x14ac:dyDescent="0.25">
      <c r="R240" s="33" t="str">
        <f t="shared" si="3"/>
        <v/>
      </c>
      <c r="S240" s="33" t="str">
        <f>IF(M240="","",IF(AND(M240&lt;&gt;'Tabelas auxiliares'!$B$240,M240&lt;&gt;'Tabelas auxiliares'!$B$241,M240&lt;&gt;'Tabelas auxiliares'!$C$240,M240&lt;&gt;'Tabelas auxiliares'!$C$241),"FOLHA DE PESSOAL",IF(R240='Tabelas auxiliares'!$A$241,"CUSTEIO",IF(R240='Tabelas auxiliares'!$A$240,"INVESTIMENTO","ERRO - VERIFICAR"))))</f>
        <v/>
      </c>
      <c r="T240" s="26"/>
      <c r="U240" s="26"/>
      <c r="X240" s="26"/>
    </row>
    <row r="241" spans="18:24" x14ac:dyDescent="0.25">
      <c r="R241" s="33" t="str">
        <f t="shared" si="3"/>
        <v/>
      </c>
      <c r="S241" s="33" t="str">
        <f>IF(M241="","",IF(AND(M241&lt;&gt;'Tabelas auxiliares'!$B$240,M241&lt;&gt;'Tabelas auxiliares'!$B$241,M241&lt;&gt;'Tabelas auxiliares'!$C$240,M241&lt;&gt;'Tabelas auxiliares'!$C$241),"FOLHA DE PESSOAL",IF(R241='Tabelas auxiliares'!$A$241,"CUSTEIO",IF(R241='Tabelas auxiliares'!$A$240,"INVESTIMENTO","ERRO - VERIFICAR"))))</f>
        <v/>
      </c>
      <c r="T241" s="26"/>
      <c r="X241" s="26"/>
    </row>
    <row r="242" spans="18:24" x14ac:dyDescent="0.25">
      <c r="R242" s="33" t="str">
        <f t="shared" si="3"/>
        <v/>
      </c>
      <c r="S242" s="33" t="str">
        <f>IF(M242="","",IF(AND(M242&lt;&gt;'Tabelas auxiliares'!$B$240,M242&lt;&gt;'Tabelas auxiliares'!$B$241,M242&lt;&gt;'Tabelas auxiliares'!$C$240,M242&lt;&gt;'Tabelas auxiliares'!$C$241),"FOLHA DE PESSOAL",IF(R242='Tabelas auxiliares'!$A$241,"CUSTEIO",IF(R242='Tabelas auxiliares'!$A$240,"INVESTIMENTO","ERRO - VERIFICAR"))))</f>
        <v/>
      </c>
      <c r="T242" s="26"/>
      <c r="U242" s="26"/>
    </row>
    <row r="243" spans="18:24" x14ac:dyDescent="0.25">
      <c r="R243" s="33" t="str">
        <f t="shared" si="3"/>
        <v/>
      </c>
      <c r="S243" s="33" t="str">
        <f>IF(M243="","",IF(AND(M243&lt;&gt;'Tabelas auxiliares'!$B$240,M243&lt;&gt;'Tabelas auxiliares'!$B$241,M243&lt;&gt;'Tabelas auxiliares'!$C$240,M243&lt;&gt;'Tabelas auxiliares'!$C$241),"FOLHA DE PESSOAL",IF(R243='Tabelas auxiliares'!$A$241,"CUSTEIO",IF(R243='Tabelas auxiliares'!$A$240,"INVESTIMENTO","ERRO - VERIFICAR"))))</f>
        <v/>
      </c>
      <c r="T243" s="26"/>
      <c r="X243" s="26"/>
    </row>
    <row r="244" spans="18:24" x14ac:dyDescent="0.25">
      <c r="R244" s="33" t="str">
        <f t="shared" si="3"/>
        <v/>
      </c>
      <c r="S244" s="33" t="str">
        <f>IF(M244="","",IF(AND(M244&lt;&gt;'Tabelas auxiliares'!$B$240,M244&lt;&gt;'Tabelas auxiliares'!$B$241,M244&lt;&gt;'Tabelas auxiliares'!$C$240,M244&lt;&gt;'Tabelas auxiliares'!$C$241),"FOLHA DE PESSOAL",IF(R244='Tabelas auxiliares'!$A$241,"CUSTEIO",IF(R244='Tabelas auxiliares'!$A$240,"INVESTIMENTO","ERRO - VERIFICAR"))))</f>
        <v/>
      </c>
      <c r="T244" s="26"/>
      <c r="X244" s="26"/>
    </row>
    <row r="245" spans="18:24" x14ac:dyDescent="0.25">
      <c r="R245" s="33" t="str">
        <f t="shared" si="3"/>
        <v/>
      </c>
      <c r="S245" s="33" t="str">
        <f>IF(M245="","",IF(AND(M245&lt;&gt;'Tabelas auxiliares'!$B$240,M245&lt;&gt;'Tabelas auxiliares'!$B$241,M245&lt;&gt;'Tabelas auxiliares'!$C$240,M245&lt;&gt;'Tabelas auxiliares'!$C$241),"FOLHA DE PESSOAL",IF(R245='Tabelas auxiliares'!$A$241,"CUSTEIO",IF(R245='Tabelas auxiliares'!$A$240,"INVESTIMENTO","ERRO - VERIFICAR"))))</f>
        <v/>
      </c>
      <c r="T245" s="26"/>
    </row>
    <row r="246" spans="18:24" x14ac:dyDescent="0.25">
      <c r="R246" s="33" t="str">
        <f t="shared" si="3"/>
        <v/>
      </c>
      <c r="S246" s="33" t="str">
        <f>IF(M246="","",IF(AND(M246&lt;&gt;'Tabelas auxiliares'!$B$240,M246&lt;&gt;'Tabelas auxiliares'!$B$241,M246&lt;&gt;'Tabelas auxiliares'!$C$240,M246&lt;&gt;'Tabelas auxiliares'!$C$241),"FOLHA DE PESSOAL",IF(R246='Tabelas auxiliares'!$A$241,"CUSTEIO",IF(R246='Tabelas auxiliares'!$A$240,"INVESTIMENTO","ERRO - VERIFICAR"))))</f>
        <v/>
      </c>
      <c r="T246" s="26"/>
    </row>
    <row r="247" spans="18:24" x14ac:dyDescent="0.25">
      <c r="R247" s="33" t="str">
        <f t="shared" si="3"/>
        <v/>
      </c>
      <c r="S247" s="33" t="str">
        <f>IF(M247="","",IF(AND(M247&lt;&gt;'Tabelas auxiliares'!$B$240,M247&lt;&gt;'Tabelas auxiliares'!$B$241,M247&lt;&gt;'Tabelas auxiliares'!$C$240,M247&lt;&gt;'Tabelas auxiliares'!$C$241),"FOLHA DE PESSOAL",IF(R247='Tabelas auxiliares'!$A$241,"CUSTEIO",IF(R247='Tabelas auxiliares'!$A$240,"INVESTIMENTO","ERRO - VERIFICAR"))))</f>
        <v/>
      </c>
      <c r="T247" s="26"/>
      <c r="X247" s="26"/>
    </row>
    <row r="248" spans="18:24" x14ac:dyDescent="0.25">
      <c r="R248" s="33" t="str">
        <f t="shared" si="3"/>
        <v/>
      </c>
      <c r="S248" s="33" t="str">
        <f>IF(M248="","",IF(AND(M248&lt;&gt;'Tabelas auxiliares'!$B$240,M248&lt;&gt;'Tabelas auxiliares'!$B$241,M248&lt;&gt;'Tabelas auxiliares'!$C$240,M248&lt;&gt;'Tabelas auxiliares'!$C$241),"FOLHA DE PESSOAL",IF(R248='Tabelas auxiliares'!$A$241,"CUSTEIO",IF(R248='Tabelas auxiliares'!$A$240,"INVESTIMENTO","ERRO - VERIFICAR"))))</f>
        <v/>
      </c>
      <c r="T248" s="26"/>
    </row>
    <row r="249" spans="18:24" x14ac:dyDescent="0.25">
      <c r="R249" s="33" t="str">
        <f t="shared" si="3"/>
        <v/>
      </c>
      <c r="S249" s="33" t="str">
        <f>IF(M249="","",IF(AND(M249&lt;&gt;'Tabelas auxiliares'!$B$240,M249&lt;&gt;'Tabelas auxiliares'!$B$241,M249&lt;&gt;'Tabelas auxiliares'!$C$240,M249&lt;&gt;'Tabelas auxiliares'!$C$241),"FOLHA DE PESSOAL",IF(R249='Tabelas auxiliares'!$A$241,"CUSTEIO",IF(R249='Tabelas auxiliares'!$A$240,"INVESTIMENTO","ERRO - VERIFICAR"))))</f>
        <v/>
      </c>
      <c r="T249" s="26"/>
    </row>
    <row r="250" spans="18:24" x14ac:dyDescent="0.25">
      <c r="R250" s="33" t="str">
        <f t="shared" si="3"/>
        <v/>
      </c>
      <c r="S250" s="33" t="str">
        <f>IF(M250="","",IF(AND(M250&lt;&gt;'Tabelas auxiliares'!$B$240,M250&lt;&gt;'Tabelas auxiliares'!$B$241,M250&lt;&gt;'Tabelas auxiliares'!$C$240,M250&lt;&gt;'Tabelas auxiliares'!$C$241),"FOLHA DE PESSOAL",IF(R250='Tabelas auxiliares'!$A$241,"CUSTEIO",IF(R250='Tabelas auxiliares'!$A$240,"INVESTIMENTO","ERRO - VERIFICAR"))))</f>
        <v/>
      </c>
      <c r="T250" s="26"/>
      <c r="X250" s="26"/>
    </row>
    <row r="251" spans="18:24" x14ac:dyDescent="0.25">
      <c r="R251" s="33" t="str">
        <f t="shared" si="3"/>
        <v/>
      </c>
      <c r="S251" s="33" t="str">
        <f>IF(M251="","",IF(AND(M251&lt;&gt;'Tabelas auxiliares'!$B$240,M251&lt;&gt;'Tabelas auxiliares'!$B$241,M251&lt;&gt;'Tabelas auxiliares'!$C$240,M251&lt;&gt;'Tabelas auxiliares'!$C$241),"FOLHA DE PESSOAL",IF(R251='Tabelas auxiliares'!$A$241,"CUSTEIO",IF(R251='Tabelas auxiliares'!$A$240,"INVESTIMENTO","ERRO - VERIFICAR"))))</f>
        <v/>
      </c>
      <c r="T251" s="26"/>
    </row>
    <row r="252" spans="18:24" x14ac:dyDescent="0.25">
      <c r="R252" s="33" t="str">
        <f t="shared" si="3"/>
        <v/>
      </c>
      <c r="S252" s="33" t="str">
        <f>IF(M252="","",IF(AND(M252&lt;&gt;'Tabelas auxiliares'!$B$240,M252&lt;&gt;'Tabelas auxiliares'!$B$241,M252&lt;&gt;'Tabelas auxiliares'!$C$240,M252&lt;&gt;'Tabelas auxiliares'!$C$241),"FOLHA DE PESSOAL",IF(R252='Tabelas auxiliares'!$A$241,"CUSTEIO",IF(R252='Tabelas auxiliares'!$A$240,"INVESTIMENTO","ERRO - VERIFICAR"))))</f>
        <v/>
      </c>
      <c r="T252" s="26"/>
      <c r="U252" s="26"/>
      <c r="X252" s="26"/>
    </row>
    <row r="253" spans="18:24" x14ac:dyDescent="0.25">
      <c r="R253" s="33" t="str">
        <f t="shared" si="3"/>
        <v/>
      </c>
      <c r="S253" s="33" t="str">
        <f>IF(M253="","",IF(AND(M253&lt;&gt;'Tabelas auxiliares'!$B$240,M253&lt;&gt;'Tabelas auxiliares'!$B$241,M253&lt;&gt;'Tabelas auxiliares'!$C$240,M253&lt;&gt;'Tabelas auxiliares'!$C$241),"FOLHA DE PESSOAL",IF(R253='Tabelas auxiliares'!$A$241,"CUSTEIO",IF(R253='Tabelas auxiliares'!$A$240,"INVESTIMENTO","ERRO - VERIFICAR"))))</f>
        <v/>
      </c>
      <c r="T253" s="26"/>
      <c r="U253" s="26"/>
      <c r="X253" s="26"/>
    </row>
    <row r="254" spans="18:24" x14ac:dyDescent="0.25">
      <c r="R254" s="33" t="str">
        <f t="shared" si="3"/>
        <v/>
      </c>
      <c r="S254" s="33" t="str">
        <f>IF(M254="","",IF(AND(M254&lt;&gt;'Tabelas auxiliares'!$B$240,M254&lt;&gt;'Tabelas auxiliares'!$B$241,M254&lt;&gt;'Tabelas auxiliares'!$C$240,M254&lt;&gt;'Tabelas auxiliares'!$C$241),"FOLHA DE PESSOAL",IF(R254='Tabelas auxiliares'!$A$241,"CUSTEIO",IF(R254='Tabelas auxiliares'!$A$240,"INVESTIMENTO","ERRO - VERIFICAR"))))</f>
        <v/>
      </c>
      <c r="T254" s="26"/>
      <c r="U254" s="26"/>
    </row>
    <row r="255" spans="18:24" x14ac:dyDescent="0.25">
      <c r="R255" s="33" t="str">
        <f t="shared" si="3"/>
        <v/>
      </c>
      <c r="S255" s="33" t="str">
        <f>IF(M255="","",IF(AND(M255&lt;&gt;'Tabelas auxiliares'!$B$240,M255&lt;&gt;'Tabelas auxiliares'!$B$241,M255&lt;&gt;'Tabelas auxiliares'!$C$240,M255&lt;&gt;'Tabelas auxiliares'!$C$241),"FOLHA DE PESSOAL",IF(R255='Tabelas auxiliares'!$A$241,"CUSTEIO",IF(R255='Tabelas auxiliares'!$A$240,"INVESTIMENTO","ERRO - VERIFICAR"))))</f>
        <v/>
      </c>
      <c r="T255" s="26"/>
      <c r="U255" s="26"/>
      <c r="X255" s="26"/>
    </row>
    <row r="256" spans="18:24" x14ac:dyDescent="0.25">
      <c r="R256" s="33" t="str">
        <f t="shared" si="3"/>
        <v/>
      </c>
      <c r="S256" s="33" t="str">
        <f>IF(M256="","",IF(AND(M256&lt;&gt;'Tabelas auxiliares'!$B$240,M256&lt;&gt;'Tabelas auxiliares'!$B$241,M256&lt;&gt;'Tabelas auxiliares'!$C$240,M256&lt;&gt;'Tabelas auxiliares'!$C$241),"FOLHA DE PESSOAL",IF(R256='Tabelas auxiliares'!$A$241,"CUSTEIO",IF(R256='Tabelas auxiliares'!$A$240,"INVESTIMENTO","ERRO - VERIFICAR"))))</f>
        <v/>
      </c>
      <c r="T256" s="26"/>
      <c r="U256" s="26"/>
    </row>
    <row r="257" spans="18:24" x14ac:dyDescent="0.25">
      <c r="R257" s="33" t="str">
        <f t="shared" si="3"/>
        <v/>
      </c>
      <c r="S257" s="33" t="str">
        <f>IF(M257="","",IF(AND(M257&lt;&gt;'Tabelas auxiliares'!$B$240,M257&lt;&gt;'Tabelas auxiliares'!$B$241,M257&lt;&gt;'Tabelas auxiliares'!$C$240,M257&lt;&gt;'Tabelas auxiliares'!$C$241),"FOLHA DE PESSOAL",IF(R257='Tabelas auxiliares'!$A$241,"CUSTEIO",IF(R257='Tabelas auxiliares'!$A$240,"INVESTIMENTO","ERRO - VERIFICAR"))))</f>
        <v/>
      </c>
      <c r="T257" s="26"/>
      <c r="U257" s="26"/>
      <c r="X257" s="26"/>
    </row>
    <row r="258" spans="18:24" x14ac:dyDescent="0.25">
      <c r="R258" s="33" t="str">
        <f t="shared" si="3"/>
        <v/>
      </c>
      <c r="S258" s="33" t="str">
        <f>IF(M258="","",IF(AND(M258&lt;&gt;'Tabelas auxiliares'!$B$240,M258&lt;&gt;'Tabelas auxiliares'!$B$241,M258&lt;&gt;'Tabelas auxiliares'!$C$240,M258&lt;&gt;'Tabelas auxiliares'!$C$241),"FOLHA DE PESSOAL",IF(R258='Tabelas auxiliares'!$A$241,"CUSTEIO",IF(R258='Tabelas auxiliares'!$A$240,"INVESTIMENTO","ERRO - VERIFICAR"))))</f>
        <v/>
      </c>
      <c r="T258" s="26"/>
      <c r="X258" s="26"/>
    </row>
    <row r="259" spans="18:24" x14ac:dyDescent="0.25">
      <c r="R259" s="33" t="str">
        <f t="shared" si="3"/>
        <v/>
      </c>
      <c r="S259" s="33" t="str">
        <f>IF(M259="","",IF(AND(M259&lt;&gt;'Tabelas auxiliares'!$B$240,M259&lt;&gt;'Tabelas auxiliares'!$B$241,M259&lt;&gt;'Tabelas auxiliares'!$C$240,M259&lt;&gt;'Tabelas auxiliares'!$C$241),"FOLHA DE PESSOAL",IF(R259='Tabelas auxiliares'!$A$241,"CUSTEIO",IF(R259='Tabelas auxiliares'!$A$240,"INVESTIMENTO","ERRO - VERIFICAR"))))</f>
        <v/>
      </c>
      <c r="T259" s="26"/>
      <c r="X259" s="26"/>
    </row>
    <row r="260" spans="18:24" x14ac:dyDescent="0.25">
      <c r="R260" s="33" t="str">
        <f t="shared" ref="R260:R323" si="4">LEFT(O260,1)</f>
        <v/>
      </c>
      <c r="S260" s="33" t="str">
        <f>IF(M260="","",IF(AND(M260&lt;&gt;'Tabelas auxiliares'!$B$240,M260&lt;&gt;'Tabelas auxiliares'!$B$241,M260&lt;&gt;'Tabelas auxiliares'!$C$240,M260&lt;&gt;'Tabelas auxiliares'!$C$241),"FOLHA DE PESSOAL",IF(R260='Tabelas auxiliares'!$A$241,"CUSTEIO",IF(R260='Tabelas auxiliares'!$A$240,"INVESTIMENTO","ERRO - VERIFICAR"))))</f>
        <v/>
      </c>
      <c r="T260" s="26"/>
      <c r="U260" s="26"/>
      <c r="X260" s="26"/>
    </row>
    <row r="261" spans="18:24" x14ac:dyDescent="0.25">
      <c r="R261" s="33" t="str">
        <f t="shared" si="4"/>
        <v/>
      </c>
      <c r="S261" s="33" t="str">
        <f>IF(M261="","",IF(AND(M261&lt;&gt;'Tabelas auxiliares'!$B$240,M261&lt;&gt;'Tabelas auxiliares'!$B$241,M261&lt;&gt;'Tabelas auxiliares'!$C$240,M261&lt;&gt;'Tabelas auxiliares'!$C$241),"FOLHA DE PESSOAL",IF(R261='Tabelas auxiliares'!$A$241,"CUSTEIO",IF(R261='Tabelas auxiliares'!$A$240,"INVESTIMENTO","ERRO - VERIFICAR"))))</f>
        <v/>
      </c>
      <c r="T261" s="26"/>
      <c r="X261" s="26"/>
    </row>
    <row r="262" spans="18:24" x14ac:dyDescent="0.25">
      <c r="R262" s="33" t="str">
        <f t="shared" si="4"/>
        <v/>
      </c>
      <c r="S262" s="33" t="str">
        <f>IF(M262="","",IF(AND(M262&lt;&gt;'Tabelas auxiliares'!$B$240,M262&lt;&gt;'Tabelas auxiliares'!$B$241,M262&lt;&gt;'Tabelas auxiliares'!$C$240,M262&lt;&gt;'Tabelas auxiliares'!$C$241),"FOLHA DE PESSOAL",IF(R262='Tabelas auxiliares'!$A$241,"CUSTEIO",IF(R262='Tabelas auxiliares'!$A$240,"INVESTIMENTO","ERRO - VERIFICAR"))))</f>
        <v/>
      </c>
      <c r="T262" s="26"/>
      <c r="U262" s="26"/>
    </row>
    <row r="263" spans="18:24" x14ac:dyDescent="0.25">
      <c r="R263" s="33" t="str">
        <f t="shared" si="4"/>
        <v/>
      </c>
      <c r="S263" s="33" t="str">
        <f>IF(M263="","",IF(AND(M263&lt;&gt;'Tabelas auxiliares'!$B$240,M263&lt;&gt;'Tabelas auxiliares'!$B$241,M263&lt;&gt;'Tabelas auxiliares'!$C$240,M263&lt;&gt;'Tabelas auxiliares'!$C$241),"FOLHA DE PESSOAL",IF(R263='Tabelas auxiliares'!$A$241,"CUSTEIO",IF(R263='Tabelas auxiliares'!$A$240,"INVESTIMENTO","ERRO - VERIFICAR"))))</f>
        <v/>
      </c>
      <c r="T263" s="26"/>
      <c r="U263" s="26"/>
    </row>
    <row r="264" spans="18:24" x14ac:dyDescent="0.25">
      <c r="R264" s="33" t="str">
        <f t="shared" si="4"/>
        <v/>
      </c>
      <c r="S264" s="33" t="str">
        <f>IF(M264="","",IF(AND(M264&lt;&gt;'Tabelas auxiliares'!$B$240,M264&lt;&gt;'Tabelas auxiliares'!$B$241,M264&lt;&gt;'Tabelas auxiliares'!$C$240,M264&lt;&gt;'Tabelas auxiliares'!$C$241),"FOLHA DE PESSOAL",IF(R264='Tabelas auxiliares'!$A$241,"CUSTEIO",IF(R264='Tabelas auxiliares'!$A$240,"INVESTIMENTO","ERRO - VERIFICAR"))))</f>
        <v/>
      </c>
      <c r="T264" s="26"/>
      <c r="X264" s="26"/>
    </row>
    <row r="265" spans="18:24" x14ac:dyDescent="0.25">
      <c r="R265" s="33" t="str">
        <f t="shared" si="4"/>
        <v/>
      </c>
      <c r="S265" s="33" t="str">
        <f>IF(M265="","",IF(AND(M265&lt;&gt;'Tabelas auxiliares'!$B$240,M265&lt;&gt;'Tabelas auxiliares'!$B$241,M265&lt;&gt;'Tabelas auxiliares'!$C$240,M265&lt;&gt;'Tabelas auxiliares'!$C$241),"FOLHA DE PESSOAL",IF(R265='Tabelas auxiliares'!$A$241,"CUSTEIO",IF(R265='Tabelas auxiliares'!$A$240,"INVESTIMENTO","ERRO - VERIFICAR"))))</f>
        <v/>
      </c>
      <c r="T265" s="26"/>
      <c r="X265" s="26"/>
    </row>
    <row r="266" spans="18:24" x14ac:dyDescent="0.25">
      <c r="R266" s="33" t="str">
        <f t="shared" si="4"/>
        <v/>
      </c>
      <c r="S266" s="33" t="str">
        <f>IF(M266="","",IF(AND(M266&lt;&gt;'Tabelas auxiliares'!$B$240,M266&lt;&gt;'Tabelas auxiliares'!$B$241,M266&lt;&gt;'Tabelas auxiliares'!$C$240,M266&lt;&gt;'Tabelas auxiliares'!$C$241),"FOLHA DE PESSOAL",IF(R266='Tabelas auxiliares'!$A$241,"CUSTEIO",IF(R266='Tabelas auxiliares'!$A$240,"INVESTIMENTO","ERRO - VERIFICAR"))))</f>
        <v/>
      </c>
      <c r="T266" s="26"/>
    </row>
    <row r="267" spans="18:24" x14ac:dyDescent="0.25">
      <c r="R267" s="33" t="str">
        <f t="shared" si="4"/>
        <v/>
      </c>
      <c r="S267" s="33" t="str">
        <f>IF(M267="","",IF(AND(M267&lt;&gt;'Tabelas auxiliares'!$B$240,M267&lt;&gt;'Tabelas auxiliares'!$B$241,M267&lt;&gt;'Tabelas auxiliares'!$C$240,M267&lt;&gt;'Tabelas auxiliares'!$C$241),"FOLHA DE PESSOAL",IF(R267='Tabelas auxiliares'!$A$241,"CUSTEIO",IF(R267='Tabelas auxiliares'!$A$240,"INVESTIMENTO","ERRO - VERIFICAR"))))</f>
        <v/>
      </c>
      <c r="T267" s="26"/>
      <c r="X267" s="26"/>
    </row>
    <row r="268" spans="18:24" x14ac:dyDescent="0.25">
      <c r="R268" s="33" t="str">
        <f t="shared" si="4"/>
        <v/>
      </c>
      <c r="S268" s="33" t="str">
        <f>IF(M268="","",IF(AND(M268&lt;&gt;'Tabelas auxiliares'!$B$240,M268&lt;&gt;'Tabelas auxiliares'!$B$241,M268&lt;&gt;'Tabelas auxiliares'!$C$240,M268&lt;&gt;'Tabelas auxiliares'!$C$241),"FOLHA DE PESSOAL",IF(R268='Tabelas auxiliares'!$A$241,"CUSTEIO",IF(R268='Tabelas auxiliares'!$A$240,"INVESTIMENTO","ERRO - VERIFICAR"))))</f>
        <v/>
      </c>
      <c r="T268" s="26"/>
      <c r="X268" s="26"/>
    </row>
    <row r="269" spans="18:24" x14ac:dyDescent="0.25">
      <c r="R269" s="33" t="str">
        <f t="shared" si="4"/>
        <v/>
      </c>
      <c r="S269" s="33" t="str">
        <f>IF(M269="","",IF(AND(M269&lt;&gt;'Tabelas auxiliares'!$B$240,M269&lt;&gt;'Tabelas auxiliares'!$B$241,M269&lt;&gt;'Tabelas auxiliares'!$C$240,M269&lt;&gt;'Tabelas auxiliares'!$C$241),"FOLHA DE PESSOAL",IF(R269='Tabelas auxiliares'!$A$241,"CUSTEIO",IF(R269='Tabelas auxiliares'!$A$240,"INVESTIMENTO","ERRO - VERIFICAR"))))</f>
        <v/>
      </c>
      <c r="T269" s="26"/>
      <c r="U269" s="26"/>
      <c r="X269" s="26"/>
    </row>
    <row r="270" spans="18:24" x14ac:dyDescent="0.25">
      <c r="R270" s="33" t="str">
        <f t="shared" si="4"/>
        <v/>
      </c>
      <c r="S270" s="33" t="str">
        <f>IF(M270="","",IF(AND(M270&lt;&gt;'Tabelas auxiliares'!$B$240,M270&lt;&gt;'Tabelas auxiliares'!$B$241,M270&lt;&gt;'Tabelas auxiliares'!$C$240,M270&lt;&gt;'Tabelas auxiliares'!$C$241),"FOLHA DE PESSOAL",IF(R270='Tabelas auxiliares'!$A$241,"CUSTEIO",IF(R270='Tabelas auxiliares'!$A$240,"INVESTIMENTO","ERRO - VERIFICAR"))))</f>
        <v/>
      </c>
      <c r="T270" s="26"/>
      <c r="U270" s="26"/>
      <c r="X270" s="26"/>
    </row>
    <row r="271" spans="18:24" x14ac:dyDescent="0.25">
      <c r="R271" s="33" t="str">
        <f t="shared" si="4"/>
        <v/>
      </c>
      <c r="S271" s="33" t="str">
        <f>IF(M271="","",IF(AND(M271&lt;&gt;'Tabelas auxiliares'!$B$240,M271&lt;&gt;'Tabelas auxiliares'!$B$241,M271&lt;&gt;'Tabelas auxiliares'!$C$240,M271&lt;&gt;'Tabelas auxiliares'!$C$241),"FOLHA DE PESSOAL",IF(R271='Tabelas auxiliares'!$A$241,"CUSTEIO",IF(R271='Tabelas auxiliares'!$A$240,"INVESTIMENTO","ERRO - VERIFICAR"))))</f>
        <v/>
      </c>
      <c r="T271" s="26"/>
      <c r="X271" s="26"/>
    </row>
    <row r="272" spans="18:24" x14ac:dyDescent="0.25">
      <c r="R272" s="33" t="str">
        <f t="shared" si="4"/>
        <v/>
      </c>
      <c r="S272" s="33" t="str">
        <f>IF(M272="","",IF(AND(M272&lt;&gt;'Tabelas auxiliares'!$B$240,M272&lt;&gt;'Tabelas auxiliares'!$B$241,M272&lt;&gt;'Tabelas auxiliares'!$C$240,M272&lt;&gt;'Tabelas auxiliares'!$C$241),"FOLHA DE PESSOAL",IF(R272='Tabelas auxiliares'!$A$241,"CUSTEIO",IF(R272='Tabelas auxiliares'!$A$240,"INVESTIMENTO","ERRO - VERIFICAR"))))</f>
        <v/>
      </c>
      <c r="T272" s="26"/>
      <c r="X272" s="26"/>
    </row>
    <row r="273" spans="18:24" x14ac:dyDescent="0.25">
      <c r="R273" s="33" t="str">
        <f t="shared" si="4"/>
        <v/>
      </c>
      <c r="S273" s="33" t="str">
        <f>IF(M273="","",IF(AND(M273&lt;&gt;'Tabelas auxiliares'!$B$240,M273&lt;&gt;'Tabelas auxiliares'!$B$241,M273&lt;&gt;'Tabelas auxiliares'!$C$240,M273&lt;&gt;'Tabelas auxiliares'!$C$241),"FOLHA DE PESSOAL",IF(R273='Tabelas auxiliares'!$A$241,"CUSTEIO",IF(R273='Tabelas auxiliares'!$A$240,"INVESTIMENTO","ERRO - VERIFICAR"))))</f>
        <v/>
      </c>
      <c r="T273" s="26"/>
    </row>
    <row r="274" spans="18:24" x14ac:dyDescent="0.25">
      <c r="R274" s="33" t="str">
        <f t="shared" si="4"/>
        <v/>
      </c>
      <c r="S274" s="33" t="str">
        <f>IF(M274="","",IF(AND(M274&lt;&gt;'Tabelas auxiliares'!$B$240,M274&lt;&gt;'Tabelas auxiliares'!$B$241,M274&lt;&gt;'Tabelas auxiliares'!$C$240,M274&lt;&gt;'Tabelas auxiliares'!$C$241),"FOLHA DE PESSOAL",IF(R274='Tabelas auxiliares'!$A$241,"CUSTEIO",IF(R274='Tabelas auxiliares'!$A$240,"INVESTIMENTO","ERRO - VERIFICAR"))))</f>
        <v/>
      </c>
      <c r="T274" s="26"/>
      <c r="X274" s="26"/>
    </row>
    <row r="275" spans="18:24" x14ac:dyDescent="0.25">
      <c r="R275" s="33" t="str">
        <f t="shared" si="4"/>
        <v/>
      </c>
      <c r="S275" s="33" t="str">
        <f>IF(M275="","",IF(AND(M275&lt;&gt;'Tabelas auxiliares'!$B$240,M275&lt;&gt;'Tabelas auxiliares'!$B$241,M275&lt;&gt;'Tabelas auxiliares'!$C$240,M275&lt;&gt;'Tabelas auxiliares'!$C$241),"FOLHA DE PESSOAL",IF(R275='Tabelas auxiliares'!$A$241,"CUSTEIO",IF(R275='Tabelas auxiliares'!$A$240,"INVESTIMENTO","ERRO - VERIFICAR"))))</f>
        <v/>
      </c>
      <c r="T275" s="26"/>
      <c r="U275" s="26"/>
    </row>
    <row r="276" spans="18:24" x14ac:dyDescent="0.25">
      <c r="R276" s="33" t="str">
        <f t="shared" si="4"/>
        <v/>
      </c>
      <c r="S276" s="33" t="str">
        <f>IF(M276="","",IF(AND(M276&lt;&gt;'Tabelas auxiliares'!$B$240,M276&lt;&gt;'Tabelas auxiliares'!$B$241,M276&lt;&gt;'Tabelas auxiliares'!$C$240,M276&lt;&gt;'Tabelas auxiliares'!$C$241),"FOLHA DE PESSOAL",IF(R276='Tabelas auxiliares'!$A$241,"CUSTEIO",IF(R276='Tabelas auxiliares'!$A$240,"INVESTIMENTO","ERRO - VERIFICAR"))))</f>
        <v/>
      </c>
      <c r="T276" s="26"/>
      <c r="X276" s="26"/>
    </row>
    <row r="277" spans="18:24" x14ac:dyDescent="0.25">
      <c r="R277" s="33" t="str">
        <f t="shared" si="4"/>
        <v/>
      </c>
      <c r="S277" s="33" t="str">
        <f>IF(M277="","",IF(AND(M277&lt;&gt;'Tabelas auxiliares'!$B$240,M277&lt;&gt;'Tabelas auxiliares'!$B$241,M277&lt;&gt;'Tabelas auxiliares'!$C$240,M277&lt;&gt;'Tabelas auxiliares'!$C$241),"FOLHA DE PESSOAL",IF(R277='Tabelas auxiliares'!$A$241,"CUSTEIO",IF(R277='Tabelas auxiliares'!$A$240,"INVESTIMENTO","ERRO - VERIFICAR"))))</f>
        <v/>
      </c>
      <c r="T277" s="26"/>
    </row>
    <row r="278" spans="18:24" x14ac:dyDescent="0.25">
      <c r="R278" s="33" t="str">
        <f t="shared" si="4"/>
        <v/>
      </c>
      <c r="S278" s="33" t="str">
        <f>IF(M278="","",IF(AND(M278&lt;&gt;'Tabelas auxiliares'!$B$240,M278&lt;&gt;'Tabelas auxiliares'!$B$241,M278&lt;&gt;'Tabelas auxiliares'!$C$240,M278&lt;&gt;'Tabelas auxiliares'!$C$241),"FOLHA DE PESSOAL",IF(R278='Tabelas auxiliares'!$A$241,"CUSTEIO",IF(R278='Tabelas auxiliares'!$A$240,"INVESTIMENTO","ERRO - VERIFICAR"))))</f>
        <v/>
      </c>
      <c r="T278" s="26"/>
      <c r="X278" s="26"/>
    </row>
    <row r="279" spans="18:24" x14ac:dyDescent="0.25">
      <c r="R279" s="33" t="str">
        <f t="shared" si="4"/>
        <v/>
      </c>
      <c r="S279" s="33" t="str">
        <f>IF(M279="","",IF(AND(M279&lt;&gt;'Tabelas auxiliares'!$B$240,M279&lt;&gt;'Tabelas auxiliares'!$B$241,M279&lt;&gt;'Tabelas auxiliares'!$C$240,M279&lt;&gt;'Tabelas auxiliares'!$C$241),"FOLHA DE PESSOAL",IF(R279='Tabelas auxiliares'!$A$241,"CUSTEIO",IF(R279='Tabelas auxiliares'!$A$240,"INVESTIMENTO","ERRO - VERIFICAR"))))</f>
        <v/>
      </c>
      <c r="T279" s="26"/>
      <c r="X279" s="26"/>
    </row>
    <row r="280" spans="18:24" x14ac:dyDescent="0.25">
      <c r="R280" s="33" t="str">
        <f t="shared" si="4"/>
        <v/>
      </c>
      <c r="S280" s="33" t="str">
        <f>IF(M280="","",IF(AND(M280&lt;&gt;'Tabelas auxiliares'!$B$240,M280&lt;&gt;'Tabelas auxiliares'!$B$241,M280&lt;&gt;'Tabelas auxiliares'!$C$240,M280&lt;&gt;'Tabelas auxiliares'!$C$241),"FOLHA DE PESSOAL",IF(R280='Tabelas auxiliares'!$A$241,"CUSTEIO",IF(R280='Tabelas auxiliares'!$A$240,"INVESTIMENTO","ERRO - VERIFICAR"))))</f>
        <v/>
      </c>
      <c r="T280" s="26"/>
      <c r="U280" s="26"/>
    </row>
    <row r="281" spans="18:24" x14ac:dyDescent="0.25">
      <c r="R281" s="33" t="str">
        <f t="shared" si="4"/>
        <v/>
      </c>
      <c r="S281" s="33" t="str">
        <f>IF(M281="","",IF(AND(M281&lt;&gt;'Tabelas auxiliares'!$B$240,M281&lt;&gt;'Tabelas auxiliares'!$B$241,M281&lt;&gt;'Tabelas auxiliares'!$C$240,M281&lt;&gt;'Tabelas auxiliares'!$C$241),"FOLHA DE PESSOAL",IF(R281='Tabelas auxiliares'!$A$241,"CUSTEIO",IF(R281='Tabelas auxiliares'!$A$240,"INVESTIMENTO","ERRO - VERIFICAR"))))</f>
        <v/>
      </c>
      <c r="T281" s="26"/>
      <c r="U281" s="26"/>
      <c r="X281" s="26"/>
    </row>
    <row r="282" spans="18:24" x14ac:dyDescent="0.25">
      <c r="R282" s="33" t="str">
        <f t="shared" si="4"/>
        <v/>
      </c>
      <c r="S282" s="33" t="str">
        <f>IF(M282="","",IF(AND(M282&lt;&gt;'Tabelas auxiliares'!$B$240,M282&lt;&gt;'Tabelas auxiliares'!$B$241,M282&lt;&gt;'Tabelas auxiliares'!$C$240,M282&lt;&gt;'Tabelas auxiliares'!$C$241),"FOLHA DE PESSOAL",IF(R282='Tabelas auxiliares'!$A$241,"CUSTEIO",IF(R282='Tabelas auxiliares'!$A$240,"INVESTIMENTO","ERRO - VERIFICAR"))))</f>
        <v/>
      </c>
      <c r="T282" s="26"/>
      <c r="U282" s="26"/>
      <c r="X282" s="26"/>
    </row>
    <row r="283" spans="18:24" x14ac:dyDescent="0.25">
      <c r="R283" s="33" t="str">
        <f t="shared" si="4"/>
        <v/>
      </c>
      <c r="S283" s="33" t="str">
        <f>IF(M283="","",IF(AND(M283&lt;&gt;'Tabelas auxiliares'!$B$240,M283&lt;&gt;'Tabelas auxiliares'!$B$241,M283&lt;&gt;'Tabelas auxiliares'!$C$240,M283&lt;&gt;'Tabelas auxiliares'!$C$241),"FOLHA DE PESSOAL",IF(R283='Tabelas auxiliares'!$A$241,"CUSTEIO",IF(R283='Tabelas auxiliares'!$A$240,"INVESTIMENTO","ERRO - VERIFICAR"))))</f>
        <v/>
      </c>
      <c r="T283" s="26"/>
      <c r="U283" s="26"/>
      <c r="X283" s="26"/>
    </row>
    <row r="284" spans="18:24" x14ac:dyDescent="0.25">
      <c r="R284" s="33" t="str">
        <f t="shared" si="4"/>
        <v/>
      </c>
      <c r="S284" s="33" t="str">
        <f>IF(M284="","",IF(AND(M284&lt;&gt;'Tabelas auxiliares'!$B$240,M284&lt;&gt;'Tabelas auxiliares'!$B$241,M284&lt;&gt;'Tabelas auxiliares'!$C$240,M284&lt;&gt;'Tabelas auxiliares'!$C$241),"FOLHA DE PESSOAL",IF(R284='Tabelas auxiliares'!$A$241,"CUSTEIO",IF(R284='Tabelas auxiliares'!$A$240,"INVESTIMENTO","ERRO - VERIFICAR"))))</f>
        <v/>
      </c>
      <c r="T284" s="26"/>
      <c r="U284" s="26"/>
      <c r="X284" s="26"/>
    </row>
    <row r="285" spans="18:24" x14ac:dyDescent="0.25">
      <c r="R285" s="33" t="str">
        <f t="shared" si="4"/>
        <v/>
      </c>
      <c r="S285" s="33" t="str">
        <f>IF(M285="","",IF(AND(M285&lt;&gt;'Tabelas auxiliares'!$B$240,M285&lt;&gt;'Tabelas auxiliares'!$B$241,M285&lt;&gt;'Tabelas auxiliares'!$C$240,M285&lt;&gt;'Tabelas auxiliares'!$C$241),"FOLHA DE PESSOAL",IF(R285='Tabelas auxiliares'!$A$241,"CUSTEIO",IF(R285='Tabelas auxiliares'!$A$240,"INVESTIMENTO","ERRO - VERIFICAR"))))</f>
        <v/>
      </c>
      <c r="T285" s="26"/>
      <c r="X285" s="26"/>
    </row>
    <row r="286" spans="18:24" x14ac:dyDescent="0.25">
      <c r="R286" s="33" t="str">
        <f t="shared" si="4"/>
        <v/>
      </c>
      <c r="S286" s="33" t="str">
        <f>IF(M286="","",IF(AND(M286&lt;&gt;'Tabelas auxiliares'!$B$240,M286&lt;&gt;'Tabelas auxiliares'!$B$241,M286&lt;&gt;'Tabelas auxiliares'!$C$240,M286&lt;&gt;'Tabelas auxiliares'!$C$241),"FOLHA DE PESSOAL",IF(R286='Tabelas auxiliares'!$A$241,"CUSTEIO",IF(R286='Tabelas auxiliares'!$A$240,"INVESTIMENTO","ERRO - VERIFICAR"))))</f>
        <v/>
      </c>
      <c r="T286" s="26"/>
    </row>
    <row r="287" spans="18:24" x14ac:dyDescent="0.25">
      <c r="R287" s="33" t="str">
        <f t="shared" si="4"/>
        <v/>
      </c>
      <c r="S287" s="33" t="str">
        <f>IF(M287="","",IF(AND(M287&lt;&gt;'Tabelas auxiliares'!$B$240,M287&lt;&gt;'Tabelas auxiliares'!$B$241,M287&lt;&gt;'Tabelas auxiliares'!$C$240,M287&lt;&gt;'Tabelas auxiliares'!$C$241),"FOLHA DE PESSOAL",IF(R287='Tabelas auxiliares'!$A$241,"CUSTEIO",IF(R287='Tabelas auxiliares'!$A$240,"INVESTIMENTO","ERRO - VERIFICAR"))))</f>
        <v/>
      </c>
      <c r="T287" s="26"/>
      <c r="X287" s="26"/>
    </row>
    <row r="288" spans="18:24" x14ac:dyDescent="0.25">
      <c r="R288" s="33" t="str">
        <f t="shared" si="4"/>
        <v/>
      </c>
      <c r="S288" s="33" t="str">
        <f>IF(M288="","",IF(AND(M288&lt;&gt;'Tabelas auxiliares'!$B$240,M288&lt;&gt;'Tabelas auxiliares'!$B$241,M288&lt;&gt;'Tabelas auxiliares'!$C$240,M288&lt;&gt;'Tabelas auxiliares'!$C$241),"FOLHA DE PESSOAL",IF(R288='Tabelas auxiliares'!$A$241,"CUSTEIO",IF(R288='Tabelas auxiliares'!$A$240,"INVESTIMENTO","ERRO - VERIFICAR"))))</f>
        <v/>
      </c>
      <c r="T288" s="26"/>
      <c r="X288" s="26"/>
    </row>
    <row r="289" spans="18:24" x14ac:dyDescent="0.25">
      <c r="R289" s="33" t="str">
        <f t="shared" si="4"/>
        <v/>
      </c>
      <c r="S289" s="33" t="str">
        <f>IF(M289="","",IF(AND(M289&lt;&gt;'Tabelas auxiliares'!$B$240,M289&lt;&gt;'Tabelas auxiliares'!$B$241,M289&lt;&gt;'Tabelas auxiliares'!$C$240,M289&lt;&gt;'Tabelas auxiliares'!$C$241),"FOLHA DE PESSOAL",IF(R289='Tabelas auxiliares'!$A$241,"CUSTEIO",IF(R289='Tabelas auxiliares'!$A$240,"INVESTIMENTO","ERRO - VERIFICAR"))))</f>
        <v/>
      </c>
      <c r="T289" s="26"/>
      <c r="X289" s="26"/>
    </row>
    <row r="290" spans="18:24" x14ac:dyDescent="0.25">
      <c r="R290" s="33" t="str">
        <f t="shared" si="4"/>
        <v/>
      </c>
      <c r="S290" s="33" t="str">
        <f>IF(M290="","",IF(AND(M290&lt;&gt;'Tabelas auxiliares'!$B$240,M290&lt;&gt;'Tabelas auxiliares'!$B$241,M290&lt;&gt;'Tabelas auxiliares'!$C$240,M290&lt;&gt;'Tabelas auxiliares'!$C$241),"FOLHA DE PESSOAL",IF(R290='Tabelas auxiliares'!$A$241,"CUSTEIO",IF(R290='Tabelas auxiliares'!$A$240,"INVESTIMENTO","ERRO - VERIFICAR"))))</f>
        <v/>
      </c>
      <c r="T290" s="26"/>
      <c r="U290" s="26"/>
      <c r="X290" s="26"/>
    </row>
    <row r="291" spans="18:24" x14ac:dyDescent="0.25">
      <c r="R291" s="33" t="str">
        <f t="shared" si="4"/>
        <v/>
      </c>
      <c r="S291" s="33" t="str">
        <f>IF(M291="","",IF(AND(M291&lt;&gt;'Tabelas auxiliares'!$B$240,M291&lt;&gt;'Tabelas auxiliares'!$B$241,M291&lt;&gt;'Tabelas auxiliares'!$C$240,M291&lt;&gt;'Tabelas auxiliares'!$C$241),"FOLHA DE PESSOAL",IF(R291='Tabelas auxiliares'!$A$241,"CUSTEIO",IF(R291='Tabelas auxiliares'!$A$240,"INVESTIMENTO","ERRO - VERIFICAR"))))</f>
        <v/>
      </c>
      <c r="T291" s="26"/>
      <c r="X291" s="26"/>
    </row>
    <row r="292" spans="18:24" x14ac:dyDescent="0.25">
      <c r="R292" s="33" t="str">
        <f t="shared" si="4"/>
        <v/>
      </c>
      <c r="S292" s="33" t="str">
        <f>IF(M292="","",IF(AND(M292&lt;&gt;'Tabelas auxiliares'!$B$240,M292&lt;&gt;'Tabelas auxiliares'!$B$241,M292&lt;&gt;'Tabelas auxiliares'!$C$240,M292&lt;&gt;'Tabelas auxiliares'!$C$241),"FOLHA DE PESSOAL",IF(R292='Tabelas auxiliares'!$A$241,"CUSTEIO",IF(R292='Tabelas auxiliares'!$A$240,"INVESTIMENTO","ERRO - VERIFICAR"))))</f>
        <v/>
      </c>
      <c r="T292" s="26"/>
      <c r="U292" s="26"/>
    </row>
    <row r="293" spans="18:24" x14ac:dyDescent="0.25">
      <c r="R293" s="33" t="str">
        <f t="shared" si="4"/>
        <v/>
      </c>
      <c r="S293" s="33" t="str">
        <f>IF(M293="","",IF(AND(M293&lt;&gt;'Tabelas auxiliares'!$B$240,M293&lt;&gt;'Tabelas auxiliares'!$B$241,M293&lt;&gt;'Tabelas auxiliares'!$C$240,M293&lt;&gt;'Tabelas auxiliares'!$C$241),"FOLHA DE PESSOAL",IF(R293='Tabelas auxiliares'!$A$241,"CUSTEIO",IF(R293='Tabelas auxiliares'!$A$240,"INVESTIMENTO","ERRO - VERIFICAR"))))</f>
        <v/>
      </c>
      <c r="T293" s="26"/>
    </row>
    <row r="294" spans="18:24" x14ac:dyDescent="0.25">
      <c r="R294" s="33" t="str">
        <f t="shared" si="4"/>
        <v/>
      </c>
      <c r="S294" s="33" t="str">
        <f>IF(M294="","",IF(AND(M294&lt;&gt;'Tabelas auxiliares'!$B$240,M294&lt;&gt;'Tabelas auxiliares'!$B$241,M294&lt;&gt;'Tabelas auxiliares'!$C$240,M294&lt;&gt;'Tabelas auxiliares'!$C$241),"FOLHA DE PESSOAL",IF(R294='Tabelas auxiliares'!$A$241,"CUSTEIO",IF(R294='Tabelas auxiliares'!$A$240,"INVESTIMENTO","ERRO - VERIFICAR"))))</f>
        <v/>
      </c>
      <c r="T294" s="26"/>
      <c r="X294" s="26"/>
    </row>
    <row r="295" spans="18:24" x14ac:dyDescent="0.25">
      <c r="R295" s="33" t="str">
        <f t="shared" si="4"/>
        <v/>
      </c>
      <c r="S295" s="33" t="str">
        <f>IF(M295="","",IF(AND(M295&lt;&gt;'Tabelas auxiliares'!$B$240,M295&lt;&gt;'Tabelas auxiliares'!$B$241,M295&lt;&gt;'Tabelas auxiliares'!$C$240,M295&lt;&gt;'Tabelas auxiliares'!$C$241),"FOLHA DE PESSOAL",IF(R295='Tabelas auxiliares'!$A$241,"CUSTEIO",IF(R295='Tabelas auxiliares'!$A$240,"INVESTIMENTO","ERRO - VERIFICAR"))))</f>
        <v/>
      </c>
      <c r="T295" s="26"/>
      <c r="U295" s="26"/>
      <c r="X295" s="26"/>
    </row>
    <row r="296" spans="18:24" x14ac:dyDescent="0.25">
      <c r="R296" s="33" t="str">
        <f t="shared" si="4"/>
        <v/>
      </c>
      <c r="S296" s="33" t="str">
        <f>IF(M296="","",IF(AND(M296&lt;&gt;'Tabelas auxiliares'!$B$240,M296&lt;&gt;'Tabelas auxiliares'!$B$241,M296&lt;&gt;'Tabelas auxiliares'!$C$240,M296&lt;&gt;'Tabelas auxiliares'!$C$241),"FOLHA DE PESSOAL",IF(R296='Tabelas auxiliares'!$A$241,"CUSTEIO",IF(R296='Tabelas auxiliares'!$A$240,"INVESTIMENTO","ERRO - VERIFICAR"))))</f>
        <v/>
      </c>
      <c r="T296" s="26"/>
      <c r="U296" s="26"/>
    </row>
    <row r="297" spans="18:24" x14ac:dyDescent="0.25">
      <c r="R297" s="33" t="str">
        <f t="shared" si="4"/>
        <v/>
      </c>
      <c r="S297" s="33" t="str">
        <f>IF(M297="","",IF(AND(M297&lt;&gt;'Tabelas auxiliares'!$B$240,M297&lt;&gt;'Tabelas auxiliares'!$B$241,M297&lt;&gt;'Tabelas auxiliares'!$C$240,M297&lt;&gt;'Tabelas auxiliares'!$C$241),"FOLHA DE PESSOAL",IF(R297='Tabelas auxiliares'!$A$241,"CUSTEIO",IF(R297='Tabelas auxiliares'!$A$240,"INVESTIMENTO","ERRO - VERIFICAR"))))</f>
        <v/>
      </c>
      <c r="T297" s="26"/>
      <c r="U297" s="26"/>
    </row>
    <row r="298" spans="18:24" x14ac:dyDescent="0.25">
      <c r="R298" s="33" t="str">
        <f t="shared" si="4"/>
        <v/>
      </c>
      <c r="S298" s="33" t="str">
        <f>IF(M298="","",IF(AND(M298&lt;&gt;'Tabelas auxiliares'!$B$240,M298&lt;&gt;'Tabelas auxiliares'!$B$241,M298&lt;&gt;'Tabelas auxiliares'!$C$240,M298&lt;&gt;'Tabelas auxiliares'!$C$241),"FOLHA DE PESSOAL",IF(R298='Tabelas auxiliares'!$A$241,"CUSTEIO",IF(R298='Tabelas auxiliares'!$A$240,"INVESTIMENTO","ERRO - VERIFICAR"))))</f>
        <v/>
      </c>
      <c r="T298" s="26"/>
      <c r="X298" s="26"/>
    </row>
    <row r="299" spans="18:24" x14ac:dyDescent="0.25">
      <c r="R299" s="33" t="str">
        <f t="shared" si="4"/>
        <v/>
      </c>
      <c r="S299" s="33" t="str">
        <f>IF(M299="","",IF(AND(M299&lt;&gt;'Tabelas auxiliares'!$B$240,M299&lt;&gt;'Tabelas auxiliares'!$B$241,M299&lt;&gt;'Tabelas auxiliares'!$C$240,M299&lt;&gt;'Tabelas auxiliares'!$C$241),"FOLHA DE PESSOAL",IF(R299='Tabelas auxiliares'!$A$241,"CUSTEIO",IF(R299='Tabelas auxiliares'!$A$240,"INVESTIMENTO","ERRO - VERIFICAR"))))</f>
        <v/>
      </c>
      <c r="T299" s="26"/>
      <c r="X299" s="26"/>
    </row>
    <row r="300" spans="18:24" x14ac:dyDescent="0.25">
      <c r="R300" s="33" t="str">
        <f t="shared" si="4"/>
        <v/>
      </c>
      <c r="S300" s="33" t="str">
        <f>IF(M300="","",IF(AND(M300&lt;&gt;'Tabelas auxiliares'!$B$240,M300&lt;&gt;'Tabelas auxiliares'!$B$241,M300&lt;&gt;'Tabelas auxiliares'!$C$240,M300&lt;&gt;'Tabelas auxiliares'!$C$241),"FOLHA DE PESSOAL",IF(R300='Tabelas auxiliares'!$A$241,"CUSTEIO",IF(R300='Tabelas auxiliares'!$A$240,"INVESTIMENTO","ERRO - VERIFICAR"))))</f>
        <v/>
      </c>
      <c r="T300" s="26"/>
      <c r="X300" s="26"/>
    </row>
    <row r="301" spans="18:24" x14ac:dyDescent="0.25">
      <c r="R301" s="33" t="str">
        <f t="shared" si="4"/>
        <v/>
      </c>
      <c r="S301" s="33" t="str">
        <f>IF(M301="","",IF(AND(M301&lt;&gt;'Tabelas auxiliares'!$B$240,M301&lt;&gt;'Tabelas auxiliares'!$B$241,M301&lt;&gt;'Tabelas auxiliares'!$C$240,M301&lt;&gt;'Tabelas auxiliares'!$C$241),"FOLHA DE PESSOAL",IF(R301='Tabelas auxiliares'!$A$241,"CUSTEIO",IF(R301='Tabelas auxiliares'!$A$240,"INVESTIMENTO","ERRO - VERIFICAR"))))</f>
        <v/>
      </c>
      <c r="T301" s="26"/>
      <c r="X301" s="26"/>
    </row>
    <row r="302" spans="18:24" x14ac:dyDescent="0.25">
      <c r="R302" s="33" t="str">
        <f t="shared" si="4"/>
        <v/>
      </c>
      <c r="S302" s="33" t="str">
        <f>IF(M302="","",IF(AND(M302&lt;&gt;'Tabelas auxiliares'!$B$240,M302&lt;&gt;'Tabelas auxiliares'!$B$241,M302&lt;&gt;'Tabelas auxiliares'!$C$240,M302&lt;&gt;'Tabelas auxiliares'!$C$241),"FOLHA DE PESSOAL",IF(R302='Tabelas auxiliares'!$A$241,"CUSTEIO",IF(R302='Tabelas auxiliares'!$A$240,"INVESTIMENTO","ERRO - VERIFICAR"))))</f>
        <v/>
      </c>
      <c r="T302" s="26"/>
      <c r="X302" s="26"/>
    </row>
    <row r="303" spans="18:24" x14ac:dyDescent="0.25">
      <c r="R303" s="33" t="str">
        <f t="shared" si="4"/>
        <v/>
      </c>
      <c r="S303" s="33" t="str">
        <f>IF(M303="","",IF(AND(M303&lt;&gt;'Tabelas auxiliares'!$B$240,M303&lt;&gt;'Tabelas auxiliares'!$B$241,M303&lt;&gt;'Tabelas auxiliares'!$C$240,M303&lt;&gt;'Tabelas auxiliares'!$C$241),"FOLHA DE PESSOAL",IF(R303='Tabelas auxiliares'!$A$241,"CUSTEIO",IF(R303='Tabelas auxiliares'!$A$240,"INVESTIMENTO","ERRO - VERIFICAR"))))</f>
        <v/>
      </c>
      <c r="T303" s="26"/>
      <c r="X303" s="26"/>
    </row>
    <row r="304" spans="18:24" x14ac:dyDescent="0.25">
      <c r="R304" s="33" t="str">
        <f t="shared" si="4"/>
        <v/>
      </c>
      <c r="S304" s="33" t="str">
        <f>IF(M304="","",IF(AND(M304&lt;&gt;'Tabelas auxiliares'!$B$240,M304&lt;&gt;'Tabelas auxiliares'!$B$241,M304&lt;&gt;'Tabelas auxiliares'!$C$240,M304&lt;&gt;'Tabelas auxiliares'!$C$241),"FOLHA DE PESSOAL",IF(R304='Tabelas auxiliares'!$A$241,"CUSTEIO",IF(R304='Tabelas auxiliares'!$A$240,"INVESTIMENTO","ERRO - VERIFICAR"))))</f>
        <v/>
      </c>
      <c r="T304" s="26"/>
      <c r="X304" s="26"/>
    </row>
    <row r="305" spans="18:24" x14ac:dyDescent="0.25">
      <c r="R305" s="33" t="str">
        <f t="shared" si="4"/>
        <v/>
      </c>
      <c r="S305" s="33" t="str">
        <f>IF(M305="","",IF(AND(M305&lt;&gt;'Tabelas auxiliares'!$B$240,M305&lt;&gt;'Tabelas auxiliares'!$B$241,M305&lt;&gt;'Tabelas auxiliares'!$C$240,M305&lt;&gt;'Tabelas auxiliares'!$C$241),"FOLHA DE PESSOAL",IF(R305='Tabelas auxiliares'!$A$241,"CUSTEIO",IF(R305='Tabelas auxiliares'!$A$240,"INVESTIMENTO","ERRO - VERIFICAR"))))</f>
        <v/>
      </c>
      <c r="T305" s="26"/>
      <c r="X305" s="26"/>
    </row>
    <row r="306" spans="18:24" x14ac:dyDescent="0.25">
      <c r="R306" s="33" t="str">
        <f t="shared" si="4"/>
        <v/>
      </c>
      <c r="S306" s="33" t="str">
        <f>IF(M306="","",IF(AND(M306&lt;&gt;'Tabelas auxiliares'!$B$240,M306&lt;&gt;'Tabelas auxiliares'!$B$241,M306&lt;&gt;'Tabelas auxiliares'!$C$240,M306&lt;&gt;'Tabelas auxiliares'!$C$241),"FOLHA DE PESSOAL",IF(R306='Tabelas auxiliares'!$A$241,"CUSTEIO",IF(R306='Tabelas auxiliares'!$A$240,"INVESTIMENTO","ERRO - VERIFICAR"))))</f>
        <v/>
      </c>
      <c r="T306" s="26"/>
      <c r="X306" s="26"/>
    </row>
    <row r="307" spans="18:24" x14ac:dyDescent="0.25">
      <c r="R307" s="33" t="str">
        <f t="shared" si="4"/>
        <v/>
      </c>
      <c r="S307" s="33" t="str">
        <f>IF(M307="","",IF(AND(M307&lt;&gt;'Tabelas auxiliares'!$B$240,M307&lt;&gt;'Tabelas auxiliares'!$B$241,M307&lt;&gt;'Tabelas auxiliares'!$C$240,M307&lt;&gt;'Tabelas auxiliares'!$C$241),"FOLHA DE PESSOAL",IF(R307='Tabelas auxiliares'!$A$241,"CUSTEIO",IF(R307='Tabelas auxiliares'!$A$240,"INVESTIMENTO","ERRO - VERIFICAR"))))</f>
        <v/>
      </c>
      <c r="T307" s="26"/>
      <c r="X307" s="26"/>
    </row>
    <row r="308" spans="18:24" x14ac:dyDescent="0.25">
      <c r="R308" s="33" t="str">
        <f t="shared" si="4"/>
        <v/>
      </c>
      <c r="S308" s="33" t="str">
        <f>IF(M308="","",IF(AND(M308&lt;&gt;'Tabelas auxiliares'!$B$240,M308&lt;&gt;'Tabelas auxiliares'!$B$241,M308&lt;&gt;'Tabelas auxiliares'!$C$240,M308&lt;&gt;'Tabelas auxiliares'!$C$241),"FOLHA DE PESSOAL",IF(R308='Tabelas auxiliares'!$A$241,"CUSTEIO",IF(R308='Tabelas auxiliares'!$A$240,"INVESTIMENTO","ERRO - VERIFICAR"))))</f>
        <v/>
      </c>
      <c r="T308" s="26"/>
    </row>
    <row r="309" spans="18:24" x14ac:dyDescent="0.25">
      <c r="R309" s="33" t="str">
        <f t="shared" si="4"/>
        <v/>
      </c>
      <c r="S309" s="33" t="str">
        <f>IF(M309="","",IF(AND(M309&lt;&gt;'Tabelas auxiliares'!$B$240,M309&lt;&gt;'Tabelas auxiliares'!$B$241,M309&lt;&gt;'Tabelas auxiliares'!$C$240,M309&lt;&gt;'Tabelas auxiliares'!$C$241),"FOLHA DE PESSOAL",IF(R309='Tabelas auxiliares'!$A$241,"CUSTEIO",IF(R309='Tabelas auxiliares'!$A$240,"INVESTIMENTO","ERRO - VERIFICAR"))))</f>
        <v/>
      </c>
      <c r="T309" s="26"/>
      <c r="U309" s="26"/>
      <c r="X309" s="26"/>
    </row>
    <row r="310" spans="18:24" x14ac:dyDescent="0.25">
      <c r="R310" s="33" t="str">
        <f t="shared" si="4"/>
        <v/>
      </c>
      <c r="S310" s="33" t="str">
        <f>IF(M310="","",IF(AND(M310&lt;&gt;'Tabelas auxiliares'!$B$240,M310&lt;&gt;'Tabelas auxiliares'!$B$241,M310&lt;&gt;'Tabelas auxiliares'!$C$240,M310&lt;&gt;'Tabelas auxiliares'!$C$241),"FOLHA DE PESSOAL",IF(R310='Tabelas auxiliares'!$A$241,"CUSTEIO",IF(R310='Tabelas auxiliares'!$A$240,"INVESTIMENTO","ERRO - VERIFICAR"))))</f>
        <v/>
      </c>
      <c r="T310" s="26"/>
      <c r="X310" s="26"/>
    </row>
    <row r="311" spans="18:24" x14ac:dyDescent="0.25">
      <c r="R311" s="33" t="str">
        <f t="shared" si="4"/>
        <v/>
      </c>
      <c r="S311" s="33" t="str">
        <f>IF(M311="","",IF(AND(M311&lt;&gt;'Tabelas auxiliares'!$B$240,M311&lt;&gt;'Tabelas auxiliares'!$B$241,M311&lt;&gt;'Tabelas auxiliares'!$C$240,M311&lt;&gt;'Tabelas auxiliares'!$C$241),"FOLHA DE PESSOAL",IF(R311='Tabelas auxiliares'!$A$241,"CUSTEIO",IF(R311='Tabelas auxiliares'!$A$240,"INVESTIMENTO","ERRO - VERIFICAR"))))</f>
        <v/>
      </c>
      <c r="T311" s="26"/>
      <c r="X311" s="26"/>
    </row>
    <row r="312" spans="18:24" x14ac:dyDescent="0.25">
      <c r="R312" s="33" t="str">
        <f t="shared" si="4"/>
        <v/>
      </c>
      <c r="S312" s="33" t="str">
        <f>IF(M312="","",IF(AND(M312&lt;&gt;'Tabelas auxiliares'!$B$240,M312&lt;&gt;'Tabelas auxiliares'!$B$241,M312&lt;&gt;'Tabelas auxiliares'!$C$240,M312&lt;&gt;'Tabelas auxiliares'!$C$241),"FOLHA DE PESSOAL",IF(R312='Tabelas auxiliares'!$A$241,"CUSTEIO",IF(R312='Tabelas auxiliares'!$A$240,"INVESTIMENTO","ERRO - VERIFICAR"))))</f>
        <v/>
      </c>
      <c r="T312" s="26"/>
      <c r="U312" s="26"/>
      <c r="X312" s="26"/>
    </row>
    <row r="313" spans="18:24" x14ac:dyDescent="0.25">
      <c r="R313" s="33" t="str">
        <f t="shared" si="4"/>
        <v/>
      </c>
      <c r="S313" s="33" t="str">
        <f>IF(M313="","",IF(AND(M313&lt;&gt;'Tabelas auxiliares'!$B$240,M313&lt;&gt;'Tabelas auxiliares'!$B$241,M313&lt;&gt;'Tabelas auxiliares'!$C$240,M313&lt;&gt;'Tabelas auxiliares'!$C$241),"FOLHA DE PESSOAL",IF(R313='Tabelas auxiliares'!$A$241,"CUSTEIO",IF(R313='Tabelas auxiliares'!$A$240,"INVESTIMENTO","ERRO - VERIFICAR"))))</f>
        <v/>
      </c>
      <c r="T313" s="26"/>
      <c r="X313" s="26"/>
    </row>
    <row r="314" spans="18:24" x14ac:dyDescent="0.25">
      <c r="R314" s="33" t="str">
        <f t="shared" si="4"/>
        <v/>
      </c>
      <c r="S314" s="33" t="str">
        <f>IF(M314="","",IF(AND(M314&lt;&gt;'Tabelas auxiliares'!$B$240,M314&lt;&gt;'Tabelas auxiliares'!$B$241,M314&lt;&gt;'Tabelas auxiliares'!$C$240,M314&lt;&gt;'Tabelas auxiliares'!$C$241),"FOLHA DE PESSOAL",IF(R314='Tabelas auxiliares'!$A$241,"CUSTEIO",IF(R314='Tabelas auxiliares'!$A$240,"INVESTIMENTO","ERRO - VERIFICAR"))))</f>
        <v/>
      </c>
      <c r="T314" s="26"/>
      <c r="X314" s="26"/>
    </row>
    <row r="315" spans="18:24" x14ac:dyDescent="0.25">
      <c r="R315" s="33" t="str">
        <f t="shared" si="4"/>
        <v/>
      </c>
      <c r="S315" s="33" t="str">
        <f>IF(M315="","",IF(AND(M315&lt;&gt;'Tabelas auxiliares'!$B$240,M315&lt;&gt;'Tabelas auxiliares'!$B$241,M315&lt;&gt;'Tabelas auxiliares'!$C$240,M315&lt;&gt;'Tabelas auxiliares'!$C$241),"FOLHA DE PESSOAL",IF(R315='Tabelas auxiliares'!$A$241,"CUSTEIO",IF(R315='Tabelas auxiliares'!$A$240,"INVESTIMENTO","ERRO - VERIFICAR"))))</f>
        <v/>
      </c>
      <c r="T315" s="26"/>
      <c r="U315" s="26"/>
    </row>
    <row r="316" spans="18:24" x14ac:dyDescent="0.25">
      <c r="R316" s="33" t="str">
        <f t="shared" si="4"/>
        <v/>
      </c>
      <c r="S316" s="33" t="str">
        <f>IF(M316="","",IF(AND(M316&lt;&gt;'Tabelas auxiliares'!$B$240,M316&lt;&gt;'Tabelas auxiliares'!$B$241,M316&lt;&gt;'Tabelas auxiliares'!$C$240,M316&lt;&gt;'Tabelas auxiliares'!$C$241),"FOLHA DE PESSOAL",IF(R316='Tabelas auxiliares'!$A$241,"CUSTEIO",IF(R316='Tabelas auxiliares'!$A$240,"INVESTIMENTO","ERRO - VERIFICAR"))))</f>
        <v/>
      </c>
      <c r="T316" s="26"/>
      <c r="U316" s="26"/>
      <c r="X316" s="26"/>
    </row>
    <row r="317" spans="18:24" x14ac:dyDescent="0.25">
      <c r="R317" s="33" t="str">
        <f t="shared" si="4"/>
        <v/>
      </c>
      <c r="S317" s="33" t="str">
        <f>IF(M317="","",IF(AND(M317&lt;&gt;'Tabelas auxiliares'!$B$240,M317&lt;&gt;'Tabelas auxiliares'!$B$241,M317&lt;&gt;'Tabelas auxiliares'!$C$240,M317&lt;&gt;'Tabelas auxiliares'!$C$241),"FOLHA DE PESSOAL",IF(R317='Tabelas auxiliares'!$A$241,"CUSTEIO",IF(R317='Tabelas auxiliares'!$A$240,"INVESTIMENTO","ERRO - VERIFICAR"))))</f>
        <v/>
      </c>
      <c r="T317" s="26"/>
      <c r="X317" s="26"/>
    </row>
    <row r="318" spans="18:24" x14ac:dyDescent="0.25">
      <c r="R318" s="33" t="str">
        <f t="shared" si="4"/>
        <v/>
      </c>
      <c r="S318" s="33" t="str">
        <f>IF(M318="","",IF(AND(M318&lt;&gt;'Tabelas auxiliares'!$B$240,M318&lt;&gt;'Tabelas auxiliares'!$B$241,M318&lt;&gt;'Tabelas auxiliares'!$C$240,M318&lt;&gt;'Tabelas auxiliares'!$C$241),"FOLHA DE PESSOAL",IF(R318='Tabelas auxiliares'!$A$241,"CUSTEIO",IF(R318='Tabelas auxiliares'!$A$240,"INVESTIMENTO","ERRO - VERIFICAR"))))</f>
        <v/>
      </c>
      <c r="T318" s="26"/>
      <c r="X318" s="26"/>
    </row>
    <row r="319" spans="18:24" x14ac:dyDescent="0.25">
      <c r="R319" s="33" t="str">
        <f t="shared" si="4"/>
        <v/>
      </c>
      <c r="S319" s="33" t="str">
        <f>IF(M319="","",IF(AND(M319&lt;&gt;'Tabelas auxiliares'!$B$240,M319&lt;&gt;'Tabelas auxiliares'!$B$241,M319&lt;&gt;'Tabelas auxiliares'!$C$240,M319&lt;&gt;'Tabelas auxiliares'!$C$241),"FOLHA DE PESSOAL",IF(R319='Tabelas auxiliares'!$A$241,"CUSTEIO",IF(R319='Tabelas auxiliares'!$A$240,"INVESTIMENTO","ERRO - VERIFICAR"))))</f>
        <v/>
      </c>
      <c r="T319" s="26"/>
      <c r="X319" s="26"/>
    </row>
    <row r="320" spans="18:24" x14ac:dyDescent="0.25">
      <c r="R320" s="33" t="str">
        <f t="shared" si="4"/>
        <v/>
      </c>
      <c r="S320" s="33" t="str">
        <f>IF(M320="","",IF(AND(M320&lt;&gt;'Tabelas auxiliares'!$B$240,M320&lt;&gt;'Tabelas auxiliares'!$B$241,M320&lt;&gt;'Tabelas auxiliares'!$C$240,M320&lt;&gt;'Tabelas auxiliares'!$C$241),"FOLHA DE PESSOAL",IF(R320='Tabelas auxiliares'!$A$241,"CUSTEIO",IF(R320='Tabelas auxiliares'!$A$240,"INVESTIMENTO","ERRO - VERIFICAR"))))</f>
        <v/>
      </c>
      <c r="T320" s="26"/>
    </row>
    <row r="321" spans="18:24" x14ac:dyDescent="0.25">
      <c r="R321" s="33" t="str">
        <f t="shared" si="4"/>
        <v/>
      </c>
      <c r="S321" s="33" t="str">
        <f>IF(M321="","",IF(AND(M321&lt;&gt;'Tabelas auxiliares'!$B$240,M321&lt;&gt;'Tabelas auxiliares'!$B$241,M321&lt;&gt;'Tabelas auxiliares'!$C$240,M321&lt;&gt;'Tabelas auxiliares'!$C$241),"FOLHA DE PESSOAL",IF(R321='Tabelas auxiliares'!$A$241,"CUSTEIO",IF(R321='Tabelas auxiliares'!$A$240,"INVESTIMENTO","ERRO - VERIFICAR"))))</f>
        <v/>
      </c>
      <c r="T321" s="26"/>
      <c r="X321" s="26"/>
    </row>
    <row r="322" spans="18:24" x14ac:dyDescent="0.25">
      <c r="R322" s="33" t="str">
        <f t="shared" si="4"/>
        <v/>
      </c>
      <c r="S322" s="33" t="str">
        <f>IF(M322="","",IF(AND(M322&lt;&gt;'Tabelas auxiliares'!$B$240,M322&lt;&gt;'Tabelas auxiliares'!$B$241,M322&lt;&gt;'Tabelas auxiliares'!$C$240,M322&lt;&gt;'Tabelas auxiliares'!$C$241),"FOLHA DE PESSOAL",IF(R322='Tabelas auxiliares'!$A$241,"CUSTEIO",IF(R322='Tabelas auxiliares'!$A$240,"INVESTIMENTO","ERRO - VERIFICAR"))))</f>
        <v/>
      </c>
      <c r="T322" s="26"/>
      <c r="X322" s="26"/>
    </row>
    <row r="323" spans="18:24" x14ac:dyDescent="0.25">
      <c r="R323" s="33" t="str">
        <f t="shared" si="4"/>
        <v/>
      </c>
      <c r="S323" s="33" t="str">
        <f>IF(M323="","",IF(AND(M323&lt;&gt;'Tabelas auxiliares'!$B$240,M323&lt;&gt;'Tabelas auxiliares'!$B$241,M323&lt;&gt;'Tabelas auxiliares'!$C$240,M323&lt;&gt;'Tabelas auxiliares'!$C$241),"FOLHA DE PESSOAL",IF(R323='Tabelas auxiliares'!$A$241,"CUSTEIO",IF(R323='Tabelas auxiliares'!$A$240,"INVESTIMENTO","ERRO - VERIFICAR"))))</f>
        <v/>
      </c>
      <c r="T323" s="26"/>
      <c r="X323" s="26"/>
    </row>
    <row r="324" spans="18:24" x14ac:dyDescent="0.25">
      <c r="R324" s="33" t="str">
        <f t="shared" ref="R324:R387" si="5">LEFT(O324,1)</f>
        <v/>
      </c>
      <c r="S324" s="33" t="str">
        <f>IF(M324="","",IF(AND(M324&lt;&gt;'Tabelas auxiliares'!$B$240,M324&lt;&gt;'Tabelas auxiliares'!$B$241,M324&lt;&gt;'Tabelas auxiliares'!$C$240,M324&lt;&gt;'Tabelas auxiliares'!$C$241),"FOLHA DE PESSOAL",IF(R324='Tabelas auxiliares'!$A$241,"CUSTEIO",IF(R324='Tabelas auxiliares'!$A$240,"INVESTIMENTO","ERRO - VERIFICAR"))))</f>
        <v/>
      </c>
      <c r="T324" s="26"/>
    </row>
    <row r="325" spans="18:24" x14ac:dyDescent="0.25">
      <c r="R325" s="33" t="str">
        <f t="shared" si="5"/>
        <v/>
      </c>
      <c r="S325" s="33" t="str">
        <f>IF(M325="","",IF(AND(M325&lt;&gt;'Tabelas auxiliares'!$B$240,M325&lt;&gt;'Tabelas auxiliares'!$B$241,M325&lt;&gt;'Tabelas auxiliares'!$C$240,M325&lt;&gt;'Tabelas auxiliares'!$C$241),"FOLHA DE PESSOAL",IF(R325='Tabelas auxiliares'!$A$241,"CUSTEIO",IF(R325='Tabelas auxiliares'!$A$240,"INVESTIMENTO","ERRO - VERIFICAR"))))</f>
        <v/>
      </c>
      <c r="T325" s="26"/>
      <c r="X325" s="26"/>
    </row>
    <row r="326" spans="18:24" x14ac:dyDescent="0.25">
      <c r="R326" s="33" t="str">
        <f t="shared" si="5"/>
        <v/>
      </c>
      <c r="S326" s="33" t="str">
        <f>IF(M326="","",IF(AND(M326&lt;&gt;'Tabelas auxiliares'!$B$240,M326&lt;&gt;'Tabelas auxiliares'!$B$241,M326&lt;&gt;'Tabelas auxiliares'!$C$240,M326&lt;&gt;'Tabelas auxiliares'!$C$241),"FOLHA DE PESSOAL",IF(R326='Tabelas auxiliares'!$A$241,"CUSTEIO",IF(R326='Tabelas auxiliares'!$A$240,"INVESTIMENTO","ERRO - VERIFICAR"))))</f>
        <v/>
      </c>
      <c r="T326" s="26"/>
      <c r="U326" s="26"/>
    </row>
    <row r="327" spans="18:24" x14ac:dyDescent="0.25">
      <c r="R327" s="33" t="str">
        <f t="shared" si="5"/>
        <v/>
      </c>
      <c r="S327" s="33" t="str">
        <f>IF(M327="","",IF(AND(M327&lt;&gt;'Tabelas auxiliares'!$B$240,M327&lt;&gt;'Tabelas auxiliares'!$B$241,M327&lt;&gt;'Tabelas auxiliares'!$C$240,M327&lt;&gt;'Tabelas auxiliares'!$C$241),"FOLHA DE PESSOAL",IF(R327='Tabelas auxiliares'!$A$241,"CUSTEIO",IF(R327='Tabelas auxiliares'!$A$240,"INVESTIMENTO","ERRO - VERIFICAR"))))</f>
        <v/>
      </c>
      <c r="T327" s="26"/>
      <c r="U327" s="26"/>
    </row>
    <row r="328" spans="18:24" x14ac:dyDescent="0.25">
      <c r="R328" s="33" t="str">
        <f t="shared" si="5"/>
        <v/>
      </c>
      <c r="S328" s="33" t="str">
        <f>IF(M328="","",IF(AND(M328&lt;&gt;'Tabelas auxiliares'!$B$240,M328&lt;&gt;'Tabelas auxiliares'!$B$241,M328&lt;&gt;'Tabelas auxiliares'!$C$240,M328&lt;&gt;'Tabelas auxiliares'!$C$241),"FOLHA DE PESSOAL",IF(R328='Tabelas auxiliares'!$A$241,"CUSTEIO",IF(R328='Tabelas auxiliares'!$A$240,"INVESTIMENTO","ERRO - VERIFICAR"))))</f>
        <v/>
      </c>
      <c r="T328" s="26"/>
      <c r="X328" s="26"/>
    </row>
    <row r="329" spans="18:24" x14ac:dyDescent="0.25">
      <c r="R329" s="33" t="str">
        <f t="shared" si="5"/>
        <v/>
      </c>
      <c r="S329" s="33" t="str">
        <f>IF(M329="","",IF(AND(M329&lt;&gt;'Tabelas auxiliares'!$B$240,M329&lt;&gt;'Tabelas auxiliares'!$B$241,M329&lt;&gt;'Tabelas auxiliares'!$C$240,M329&lt;&gt;'Tabelas auxiliares'!$C$241),"FOLHA DE PESSOAL",IF(R329='Tabelas auxiliares'!$A$241,"CUSTEIO",IF(R329='Tabelas auxiliares'!$A$240,"INVESTIMENTO","ERRO - VERIFICAR"))))</f>
        <v/>
      </c>
      <c r="T329" s="26"/>
      <c r="X329" s="26"/>
    </row>
    <row r="330" spans="18:24" x14ac:dyDescent="0.25">
      <c r="R330" s="33" t="str">
        <f t="shared" si="5"/>
        <v/>
      </c>
      <c r="S330" s="33" t="str">
        <f>IF(M330="","",IF(AND(M330&lt;&gt;'Tabelas auxiliares'!$B$240,M330&lt;&gt;'Tabelas auxiliares'!$B$241,M330&lt;&gt;'Tabelas auxiliares'!$C$240,M330&lt;&gt;'Tabelas auxiliares'!$C$241),"FOLHA DE PESSOAL",IF(R330='Tabelas auxiliares'!$A$241,"CUSTEIO",IF(R330='Tabelas auxiliares'!$A$240,"INVESTIMENTO","ERRO - VERIFICAR"))))</f>
        <v/>
      </c>
      <c r="T330" s="26"/>
      <c r="X330" s="26"/>
    </row>
    <row r="331" spans="18:24" x14ac:dyDescent="0.25">
      <c r="R331" s="33" t="str">
        <f t="shared" si="5"/>
        <v/>
      </c>
      <c r="S331" s="33" t="str">
        <f>IF(M331="","",IF(AND(M331&lt;&gt;'Tabelas auxiliares'!$B$240,M331&lt;&gt;'Tabelas auxiliares'!$B$241,M331&lt;&gt;'Tabelas auxiliares'!$C$240,M331&lt;&gt;'Tabelas auxiliares'!$C$241),"FOLHA DE PESSOAL",IF(R331='Tabelas auxiliares'!$A$241,"CUSTEIO",IF(R331='Tabelas auxiliares'!$A$240,"INVESTIMENTO","ERRO - VERIFICAR"))))</f>
        <v/>
      </c>
      <c r="T331" s="26"/>
      <c r="X331" s="26"/>
    </row>
    <row r="332" spans="18:24" x14ac:dyDescent="0.25">
      <c r="R332" s="33" t="str">
        <f t="shared" si="5"/>
        <v/>
      </c>
      <c r="S332" s="33" t="str">
        <f>IF(M332="","",IF(AND(M332&lt;&gt;'Tabelas auxiliares'!$B$240,M332&lt;&gt;'Tabelas auxiliares'!$B$241,M332&lt;&gt;'Tabelas auxiliares'!$C$240,M332&lt;&gt;'Tabelas auxiliares'!$C$241),"FOLHA DE PESSOAL",IF(R332='Tabelas auxiliares'!$A$241,"CUSTEIO",IF(R332='Tabelas auxiliares'!$A$240,"INVESTIMENTO","ERRO - VERIFICAR"))))</f>
        <v/>
      </c>
      <c r="T332" s="26"/>
    </row>
    <row r="333" spans="18:24" x14ac:dyDescent="0.25">
      <c r="R333" s="33" t="str">
        <f t="shared" si="5"/>
        <v/>
      </c>
      <c r="S333" s="33" t="str">
        <f>IF(M333="","",IF(AND(M333&lt;&gt;'Tabelas auxiliares'!$B$240,M333&lt;&gt;'Tabelas auxiliares'!$B$241,M333&lt;&gt;'Tabelas auxiliares'!$C$240,M333&lt;&gt;'Tabelas auxiliares'!$C$241),"FOLHA DE PESSOAL",IF(R333='Tabelas auxiliares'!$A$241,"CUSTEIO",IF(R333='Tabelas auxiliares'!$A$240,"INVESTIMENTO","ERRO - VERIFICAR"))))</f>
        <v/>
      </c>
      <c r="T333" s="26"/>
    </row>
    <row r="334" spans="18:24" x14ac:dyDescent="0.25">
      <c r="R334" s="33" t="str">
        <f t="shared" si="5"/>
        <v/>
      </c>
      <c r="S334" s="33" t="str">
        <f>IF(M334="","",IF(AND(M334&lt;&gt;'Tabelas auxiliares'!$B$240,M334&lt;&gt;'Tabelas auxiliares'!$B$241,M334&lt;&gt;'Tabelas auxiliares'!$C$240,M334&lt;&gt;'Tabelas auxiliares'!$C$241),"FOLHA DE PESSOAL",IF(R334='Tabelas auxiliares'!$A$241,"CUSTEIO",IF(R334='Tabelas auxiliares'!$A$240,"INVESTIMENTO","ERRO - VERIFICAR"))))</f>
        <v/>
      </c>
      <c r="T334" s="26"/>
      <c r="X334" s="26"/>
    </row>
    <row r="335" spans="18:24" x14ac:dyDescent="0.25">
      <c r="R335" s="33" t="str">
        <f t="shared" si="5"/>
        <v/>
      </c>
      <c r="S335" s="33" t="str">
        <f>IF(M335="","",IF(AND(M335&lt;&gt;'Tabelas auxiliares'!$B$240,M335&lt;&gt;'Tabelas auxiliares'!$B$241,M335&lt;&gt;'Tabelas auxiliares'!$C$240,M335&lt;&gt;'Tabelas auxiliares'!$C$241),"FOLHA DE PESSOAL",IF(R335='Tabelas auxiliares'!$A$241,"CUSTEIO",IF(R335='Tabelas auxiliares'!$A$240,"INVESTIMENTO","ERRO - VERIFICAR"))))</f>
        <v/>
      </c>
      <c r="T335" s="26"/>
      <c r="X335" s="26"/>
    </row>
    <row r="336" spans="18:24" x14ac:dyDescent="0.25">
      <c r="R336" s="33" t="str">
        <f t="shared" si="5"/>
        <v/>
      </c>
      <c r="S336" s="33" t="str">
        <f>IF(M336="","",IF(AND(M336&lt;&gt;'Tabelas auxiliares'!$B$240,M336&lt;&gt;'Tabelas auxiliares'!$B$241,M336&lt;&gt;'Tabelas auxiliares'!$C$240,M336&lt;&gt;'Tabelas auxiliares'!$C$241),"FOLHA DE PESSOAL",IF(R336='Tabelas auxiliares'!$A$241,"CUSTEIO",IF(R336='Tabelas auxiliares'!$A$240,"INVESTIMENTO","ERRO - VERIFICAR"))))</f>
        <v/>
      </c>
      <c r="T336" s="26"/>
      <c r="U336" s="26"/>
      <c r="X336" s="26"/>
    </row>
    <row r="337" spans="18:24" x14ac:dyDescent="0.25">
      <c r="R337" s="33" t="str">
        <f t="shared" si="5"/>
        <v/>
      </c>
      <c r="S337" s="33" t="str">
        <f>IF(M337="","",IF(AND(M337&lt;&gt;'Tabelas auxiliares'!$B$240,M337&lt;&gt;'Tabelas auxiliares'!$B$241,M337&lt;&gt;'Tabelas auxiliares'!$C$240,M337&lt;&gt;'Tabelas auxiliares'!$C$241),"FOLHA DE PESSOAL",IF(R337='Tabelas auxiliares'!$A$241,"CUSTEIO",IF(R337='Tabelas auxiliares'!$A$240,"INVESTIMENTO","ERRO - VERIFICAR"))))</f>
        <v/>
      </c>
      <c r="T337" s="26"/>
      <c r="X337" s="26"/>
    </row>
    <row r="338" spans="18:24" x14ac:dyDescent="0.25">
      <c r="R338" s="33" t="str">
        <f t="shared" si="5"/>
        <v/>
      </c>
      <c r="S338" s="33" t="str">
        <f>IF(M338="","",IF(AND(M338&lt;&gt;'Tabelas auxiliares'!$B$240,M338&lt;&gt;'Tabelas auxiliares'!$B$241,M338&lt;&gt;'Tabelas auxiliares'!$C$240,M338&lt;&gt;'Tabelas auxiliares'!$C$241),"FOLHA DE PESSOAL",IF(R338='Tabelas auxiliares'!$A$241,"CUSTEIO",IF(R338='Tabelas auxiliares'!$A$240,"INVESTIMENTO","ERRO - VERIFICAR"))))</f>
        <v/>
      </c>
      <c r="T338" s="26"/>
      <c r="X338" s="26"/>
    </row>
    <row r="339" spans="18:24" x14ac:dyDescent="0.25">
      <c r="R339" s="33" t="str">
        <f t="shared" si="5"/>
        <v/>
      </c>
      <c r="S339" s="33" t="str">
        <f>IF(M339="","",IF(AND(M339&lt;&gt;'Tabelas auxiliares'!$B$240,M339&lt;&gt;'Tabelas auxiliares'!$B$241,M339&lt;&gt;'Tabelas auxiliares'!$C$240,M339&lt;&gt;'Tabelas auxiliares'!$C$241),"FOLHA DE PESSOAL",IF(R339='Tabelas auxiliares'!$A$241,"CUSTEIO",IF(R339='Tabelas auxiliares'!$A$240,"INVESTIMENTO","ERRO - VERIFICAR"))))</f>
        <v/>
      </c>
      <c r="T339" s="26"/>
      <c r="X339" s="26"/>
    </row>
    <row r="340" spans="18:24" x14ac:dyDescent="0.25">
      <c r="R340" s="33" t="str">
        <f t="shared" si="5"/>
        <v/>
      </c>
      <c r="S340" s="33" t="str">
        <f>IF(M340="","",IF(AND(M340&lt;&gt;'Tabelas auxiliares'!$B$240,M340&lt;&gt;'Tabelas auxiliares'!$B$241,M340&lt;&gt;'Tabelas auxiliares'!$C$240,M340&lt;&gt;'Tabelas auxiliares'!$C$241),"FOLHA DE PESSOAL",IF(R340='Tabelas auxiliares'!$A$241,"CUSTEIO",IF(R340='Tabelas auxiliares'!$A$240,"INVESTIMENTO","ERRO - VERIFICAR"))))</f>
        <v/>
      </c>
      <c r="T340" s="26"/>
      <c r="U340" s="26"/>
      <c r="X340" s="26"/>
    </row>
    <row r="341" spans="18:24" x14ac:dyDescent="0.25">
      <c r="R341" s="33" t="str">
        <f t="shared" si="5"/>
        <v/>
      </c>
      <c r="S341" s="33" t="str">
        <f>IF(M341="","",IF(AND(M341&lt;&gt;'Tabelas auxiliares'!$B$240,M341&lt;&gt;'Tabelas auxiliares'!$B$241,M341&lt;&gt;'Tabelas auxiliares'!$C$240,M341&lt;&gt;'Tabelas auxiliares'!$C$241),"FOLHA DE PESSOAL",IF(R341='Tabelas auxiliares'!$A$241,"CUSTEIO",IF(R341='Tabelas auxiliares'!$A$240,"INVESTIMENTO","ERRO - VERIFICAR"))))</f>
        <v/>
      </c>
      <c r="T341" s="26"/>
      <c r="X341" s="26"/>
    </row>
    <row r="342" spans="18:24" x14ac:dyDescent="0.25">
      <c r="R342" s="33" t="str">
        <f t="shared" si="5"/>
        <v/>
      </c>
      <c r="S342" s="33" t="str">
        <f>IF(M342="","",IF(AND(M342&lt;&gt;'Tabelas auxiliares'!$B$240,M342&lt;&gt;'Tabelas auxiliares'!$B$241,M342&lt;&gt;'Tabelas auxiliares'!$C$240,M342&lt;&gt;'Tabelas auxiliares'!$C$241),"FOLHA DE PESSOAL",IF(R342='Tabelas auxiliares'!$A$241,"CUSTEIO",IF(R342='Tabelas auxiliares'!$A$240,"INVESTIMENTO","ERRO - VERIFICAR"))))</f>
        <v/>
      </c>
      <c r="T342" s="26"/>
      <c r="U342" s="26"/>
      <c r="X342" s="26"/>
    </row>
    <row r="343" spans="18:24" x14ac:dyDescent="0.25">
      <c r="R343" s="33" t="str">
        <f t="shared" si="5"/>
        <v/>
      </c>
      <c r="S343" s="33" t="str">
        <f>IF(M343="","",IF(AND(M343&lt;&gt;'Tabelas auxiliares'!$B$240,M343&lt;&gt;'Tabelas auxiliares'!$B$241,M343&lt;&gt;'Tabelas auxiliares'!$C$240,M343&lt;&gt;'Tabelas auxiliares'!$C$241),"FOLHA DE PESSOAL",IF(R343='Tabelas auxiliares'!$A$241,"CUSTEIO",IF(R343='Tabelas auxiliares'!$A$240,"INVESTIMENTO","ERRO - VERIFICAR"))))</f>
        <v/>
      </c>
      <c r="T343" s="26"/>
      <c r="U343" s="26"/>
      <c r="X343" s="26"/>
    </row>
    <row r="344" spans="18:24" x14ac:dyDescent="0.25">
      <c r="R344" s="33" t="str">
        <f t="shared" si="5"/>
        <v/>
      </c>
      <c r="S344" s="33" t="str">
        <f>IF(M344="","",IF(AND(M344&lt;&gt;'Tabelas auxiliares'!$B$240,M344&lt;&gt;'Tabelas auxiliares'!$B$241,M344&lt;&gt;'Tabelas auxiliares'!$C$240,M344&lt;&gt;'Tabelas auxiliares'!$C$241),"FOLHA DE PESSOAL",IF(R344='Tabelas auxiliares'!$A$241,"CUSTEIO",IF(R344='Tabelas auxiliares'!$A$240,"INVESTIMENTO","ERRO - VERIFICAR"))))</f>
        <v/>
      </c>
      <c r="T344" s="26"/>
      <c r="X344" s="26"/>
    </row>
    <row r="345" spans="18:24" x14ac:dyDescent="0.25">
      <c r="R345" s="33" t="str">
        <f t="shared" si="5"/>
        <v/>
      </c>
      <c r="S345" s="33" t="str">
        <f>IF(M345="","",IF(AND(M345&lt;&gt;'Tabelas auxiliares'!$B$240,M345&lt;&gt;'Tabelas auxiliares'!$B$241,M345&lt;&gt;'Tabelas auxiliares'!$C$240,M345&lt;&gt;'Tabelas auxiliares'!$C$241),"FOLHA DE PESSOAL",IF(R345='Tabelas auxiliares'!$A$241,"CUSTEIO",IF(R345='Tabelas auxiliares'!$A$240,"INVESTIMENTO","ERRO - VERIFICAR"))))</f>
        <v/>
      </c>
      <c r="T345" s="26"/>
      <c r="X345" s="26"/>
    </row>
    <row r="346" spans="18:24" x14ac:dyDescent="0.25">
      <c r="R346" s="33" t="str">
        <f t="shared" si="5"/>
        <v/>
      </c>
      <c r="S346" s="33" t="str">
        <f>IF(M346="","",IF(AND(M346&lt;&gt;'Tabelas auxiliares'!$B$240,M346&lt;&gt;'Tabelas auxiliares'!$B$241,M346&lt;&gt;'Tabelas auxiliares'!$C$240,M346&lt;&gt;'Tabelas auxiliares'!$C$241),"FOLHA DE PESSOAL",IF(R346='Tabelas auxiliares'!$A$241,"CUSTEIO",IF(R346='Tabelas auxiliares'!$A$240,"INVESTIMENTO","ERRO - VERIFICAR"))))</f>
        <v/>
      </c>
      <c r="T346" s="26"/>
      <c r="X346" s="26"/>
    </row>
    <row r="347" spans="18:24" x14ac:dyDescent="0.25">
      <c r="R347" s="33" t="str">
        <f t="shared" si="5"/>
        <v/>
      </c>
      <c r="S347" s="33" t="str">
        <f>IF(M347="","",IF(AND(M347&lt;&gt;'Tabelas auxiliares'!$B$240,M347&lt;&gt;'Tabelas auxiliares'!$B$241,M347&lt;&gt;'Tabelas auxiliares'!$C$240,M347&lt;&gt;'Tabelas auxiliares'!$C$241),"FOLHA DE PESSOAL",IF(R347='Tabelas auxiliares'!$A$241,"CUSTEIO",IF(R347='Tabelas auxiliares'!$A$240,"INVESTIMENTO","ERRO - VERIFICAR"))))</f>
        <v/>
      </c>
      <c r="T347" s="26"/>
      <c r="X347" s="26"/>
    </row>
    <row r="348" spans="18:24" x14ac:dyDescent="0.25">
      <c r="R348" s="33" t="str">
        <f t="shared" si="5"/>
        <v/>
      </c>
      <c r="S348" s="33" t="str">
        <f>IF(M348="","",IF(AND(M348&lt;&gt;'Tabelas auxiliares'!$B$240,M348&lt;&gt;'Tabelas auxiliares'!$B$241,M348&lt;&gt;'Tabelas auxiliares'!$C$240,M348&lt;&gt;'Tabelas auxiliares'!$C$241),"FOLHA DE PESSOAL",IF(R348='Tabelas auxiliares'!$A$241,"CUSTEIO",IF(R348='Tabelas auxiliares'!$A$240,"INVESTIMENTO","ERRO - VERIFICAR"))))</f>
        <v/>
      </c>
      <c r="T348" s="26"/>
      <c r="X348" s="26"/>
    </row>
    <row r="349" spans="18:24" x14ac:dyDescent="0.25">
      <c r="R349" s="33" t="str">
        <f t="shared" si="5"/>
        <v/>
      </c>
      <c r="S349" s="33" t="str">
        <f>IF(M349="","",IF(AND(M349&lt;&gt;'Tabelas auxiliares'!$B$240,M349&lt;&gt;'Tabelas auxiliares'!$B$241,M349&lt;&gt;'Tabelas auxiliares'!$C$240,M349&lt;&gt;'Tabelas auxiliares'!$C$241),"FOLHA DE PESSOAL",IF(R349='Tabelas auxiliares'!$A$241,"CUSTEIO",IF(R349='Tabelas auxiliares'!$A$240,"INVESTIMENTO","ERRO - VERIFICAR"))))</f>
        <v/>
      </c>
      <c r="T349" s="26"/>
      <c r="X349" s="26"/>
    </row>
    <row r="350" spans="18:24" x14ac:dyDescent="0.25">
      <c r="R350" s="33" t="str">
        <f t="shared" si="5"/>
        <v/>
      </c>
      <c r="S350" s="33" t="str">
        <f>IF(M350="","",IF(AND(M350&lt;&gt;'Tabelas auxiliares'!$B$240,M350&lt;&gt;'Tabelas auxiliares'!$B$241,M350&lt;&gt;'Tabelas auxiliares'!$C$240,M350&lt;&gt;'Tabelas auxiliares'!$C$241),"FOLHA DE PESSOAL",IF(R350='Tabelas auxiliares'!$A$241,"CUSTEIO",IF(R350='Tabelas auxiliares'!$A$240,"INVESTIMENTO","ERRO - VERIFICAR"))))</f>
        <v/>
      </c>
      <c r="T350" s="26"/>
      <c r="X350" s="26"/>
    </row>
    <row r="351" spans="18:24" x14ac:dyDescent="0.25">
      <c r="R351" s="33" t="str">
        <f t="shared" si="5"/>
        <v/>
      </c>
      <c r="S351" s="33" t="str">
        <f>IF(M351="","",IF(AND(M351&lt;&gt;'Tabelas auxiliares'!$B$240,M351&lt;&gt;'Tabelas auxiliares'!$B$241,M351&lt;&gt;'Tabelas auxiliares'!$C$240,M351&lt;&gt;'Tabelas auxiliares'!$C$241),"FOLHA DE PESSOAL",IF(R351='Tabelas auxiliares'!$A$241,"CUSTEIO",IF(R351='Tabelas auxiliares'!$A$240,"INVESTIMENTO","ERRO - VERIFICAR"))))</f>
        <v/>
      </c>
      <c r="T351" s="26"/>
      <c r="X351" s="26"/>
    </row>
    <row r="352" spans="18:24" x14ac:dyDescent="0.25">
      <c r="R352" s="33" t="str">
        <f t="shared" si="5"/>
        <v/>
      </c>
      <c r="S352" s="33" t="str">
        <f>IF(M352="","",IF(AND(M352&lt;&gt;'Tabelas auxiliares'!$B$240,M352&lt;&gt;'Tabelas auxiliares'!$B$241,M352&lt;&gt;'Tabelas auxiliares'!$C$240,M352&lt;&gt;'Tabelas auxiliares'!$C$241),"FOLHA DE PESSOAL",IF(R352='Tabelas auxiliares'!$A$241,"CUSTEIO",IF(R352='Tabelas auxiliares'!$A$240,"INVESTIMENTO","ERRO - VERIFICAR"))))</f>
        <v/>
      </c>
      <c r="T352" s="26"/>
      <c r="X352" s="26"/>
    </row>
    <row r="353" spans="18:24" x14ac:dyDescent="0.25">
      <c r="R353" s="33" t="str">
        <f t="shared" si="5"/>
        <v/>
      </c>
      <c r="S353" s="33" t="str">
        <f>IF(M353="","",IF(AND(M353&lt;&gt;'Tabelas auxiliares'!$B$240,M353&lt;&gt;'Tabelas auxiliares'!$B$241,M353&lt;&gt;'Tabelas auxiliares'!$C$240,M353&lt;&gt;'Tabelas auxiliares'!$C$241),"FOLHA DE PESSOAL",IF(R353='Tabelas auxiliares'!$A$241,"CUSTEIO",IF(R353='Tabelas auxiliares'!$A$240,"INVESTIMENTO","ERRO - VERIFICAR"))))</f>
        <v/>
      </c>
      <c r="T353" s="26"/>
      <c r="X353" s="26"/>
    </row>
    <row r="354" spans="18:24" x14ac:dyDescent="0.25">
      <c r="R354" s="33" t="str">
        <f t="shared" si="5"/>
        <v/>
      </c>
      <c r="S354" s="33" t="str">
        <f>IF(M354="","",IF(AND(M354&lt;&gt;'Tabelas auxiliares'!$B$240,M354&lt;&gt;'Tabelas auxiliares'!$B$241,M354&lt;&gt;'Tabelas auxiliares'!$C$240,M354&lt;&gt;'Tabelas auxiliares'!$C$241),"FOLHA DE PESSOAL",IF(R354='Tabelas auxiliares'!$A$241,"CUSTEIO",IF(R354='Tabelas auxiliares'!$A$240,"INVESTIMENTO","ERRO - VERIFICAR"))))</f>
        <v/>
      </c>
      <c r="T354" s="26"/>
      <c r="X354" s="26"/>
    </row>
    <row r="355" spans="18:24" x14ac:dyDescent="0.25">
      <c r="R355" s="33" t="str">
        <f t="shared" si="5"/>
        <v/>
      </c>
      <c r="S355" s="33" t="str">
        <f>IF(M355="","",IF(AND(M355&lt;&gt;'Tabelas auxiliares'!$B$240,M355&lt;&gt;'Tabelas auxiliares'!$B$241,M355&lt;&gt;'Tabelas auxiliares'!$C$240,M355&lt;&gt;'Tabelas auxiliares'!$C$241),"FOLHA DE PESSOAL",IF(R355='Tabelas auxiliares'!$A$241,"CUSTEIO",IF(R355='Tabelas auxiliares'!$A$240,"INVESTIMENTO","ERRO - VERIFICAR"))))</f>
        <v/>
      </c>
      <c r="T355" s="26"/>
      <c r="U355" s="26"/>
      <c r="X355" s="26"/>
    </row>
    <row r="356" spans="18:24" x14ac:dyDescent="0.25">
      <c r="R356" s="33" t="str">
        <f t="shared" si="5"/>
        <v/>
      </c>
      <c r="S356" s="33" t="str">
        <f>IF(M356="","",IF(AND(M356&lt;&gt;'Tabelas auxiliares'!$B$240,M356&lt;&gt;'Tabelas auxiliares'!$B$241,M356&lt;&gt;'Tabelas auxiliares'!$C$240,M356&lt;&gt;'Tabelas auxiliares'!$C$241),"FOLHA DE PESSOAL",IF(R356='Tabelas auxiliares'!$A$241,"CUSTEIO",IF(R356='Tabelas auxiliares'!$A$240,"INVESTIMENTO","ERRO - VERIFICAR"))))</f>
        <v/>
      </c>
      <c r="T356" s="26"/>
      <c r="U356" s="26"/>
      <c r="X356" s="26"/>
    </row>
    <row r="357" spans="18:24" x14ac:dyDescent="0.25">
      <c r="R357" s="33" t="str">
        <f t="shared" si="5"/>
        <v/>
      </c>
      <c r="S357" s="33" t="str">
        <f>IF(M357="","",IF(AND(M357&lt;&gt;'Tabelas auxiliares'!$B$240,M357&lt;&gt;'Tabelas auxiliares'!$B$241,M357&lt;&gt;'Tabelas auxiliares'!$C$240,M357&lt;&gt;'Tabelas auxiliares'!$C$241),"FOLHA DE PESSOAL",IF(R357='Tabelas auxiliares'!$A$241,"CUSTEIO",IF(R357='Tabelas auxiliares'!$A$240,"INVESTIMENTO","ERRO - VERIFICAR"))))</f>
        <v/>
      </c>
      <c r="T357" s="26"/>
      <c r="X357" s="26"/>
    </row>
    <row r="358" spans="18:24" x14ac:dyDescent="0.25">
      <c r="R358" s="33" t="str">
        <f t="shared" si="5"/>
        <v/>
      </c>
      <c r="S358" s="33" t="str">
        <f>IF(M358="","",IF(AND(M358&lt;&gt;'Tabelas auxiliares'!$B$240,M358&lt;&gt;'Tabelas auxiliares'!$B$241,M358&lt;&gt;'Tabelas auxiliares'!$C$240,M358&lt;&gt;'Tabelas auxiliares'!$C$241),"FOLHA DE PESSOAL",IF(R358='Tabelas auxiliares'!$A$241,"CUSTEIO",IF(R358='Tabelas auxiliares'!$A$240,"INVESTIMENTO","ERRO - VERIFICAR"))))</f>
        <v/>
      </c>
      <c r="T358" s="26"/>
      <c r="X358" s="26"/>
    </row>
    <row r="359" spans="18:24" x14ac:dyDescent="0.25">
      <c r="R359" s="33" t="str">
        <f t="shared" si="5"/>
        <v/>
      </c>
      <c r="S359" s="33" t="str">
        <f>IF(M359="","",IF(AND(M359&lt;&gt;'Tabelas auxiliares'!$B$240,M359&lt;&gt;'Tabelas auxiliares'!$B$241,M359&lt;&gt;'Tabelas auxiliares'!$C$240,M359&lt;&gt;'Tabelas auxiliares'!$C$241),"FOLHA DE PESSOAL",IF(R359='Tabelas auxiliares'!$A$241,"CUSTEIO",IF(R359='Tabelas auxiliares'!$A$240,"INVESTIMENTO","ERRO - VERIFICAR"))))</f>
        <v/>
      </c>
      <c r="T359" s="26"/>
      <c r="X359" s="26"/>
    </row>
    <row r="360" spans="18:24" x14ac:dyDescent="0.25">
      <c r="R360" s="33" t="str">
        <f t="shared" si="5"/>
        <v/>
      </c>
      <c r="S360" s="33" t="str">
        <f>IF(M360="","",IF(AND(M360&lt;&gt;'Tabelas auxiliares'!$B$240,M360&lt;&gt;'Tabelas auxiliares'!$B$241,M360&lt;&gt;'Tabelas auxiliares'!$C$240,M360&lt;&gt;'Tabelas auxiliares'!$C$241),"FOLHA DE PESSOAL",IF(R360='Tabelas auxiliares'!$A$241,"CUSTEIO",IF(R360='Tabelas auxiliares'!$A$240,"INVESTIMENTO","ERRO - VERIFICAR"))))</f>
        <v/>
      </c>
      <c r="T360" s="26"/>
      <c r="X360" s="26"/>
    </row>
    <row r="361" spans="18:24" x14ac:dyDescent="0.25">
      <c r="R361" s="33" t="str">
        <f t="shared" si="5"/>
        <v/>
      </c>
      <c r="S361" s="33" t="str">
        <f>IF(M361="","",IF(AND(M361&lt;&gt;'Tabelas auxiliares'!$B$240,M361&lt;&gt;'Tabelas auxiliares'!$B$241,M361&lt;&gt;'Tabelas auxiliares'!$C$240,M361&lt;&gt;'Tabelas auxiliares'!$C$241),"FOLHA DE PESSOAL",IF(R361='Tabelas auxiliares'!$A$241,"CUSTEIO",IF(R361='Tabelas auxiliares'!$A$240,"INVESTIMENTO","ERRO - VERIFICAR"))))</f>
        <v/>
      </c>
      <c r="T361" s="26"/>
      <c r="X361" s="26"/>
    </row>
    <row r="362" spans="18:24" x14ac:dyDescent="0.25">
      <c r="R362" s="33" t="str">
        <f t="shared" si="5"/>
        <v/>
      </c>
      <c r="S362" s="33" t="str">
        <f>IF(M362="","",IF(AND(M362&lt;&gt;'Tabelas auxiliares'!$B$240,M362&lt;&gt;'Tabelas auxiliares'!$B$241,M362&lt;&gt;'Tabelas auxiliares'!$C$240,M362&lt;&gt;'Tabelas auxiliares'!$C$241),"FOLHA DE PESSOAL",IF(R362='Tabelas auxiliares'!$A$241,"CUSTEIO",IF(R362='Tabelas auxiliares'!$A$240,"INVESTIMENTO","ERRO - VERIFICAR"))))</f>
        <v/>
      </c>
      <c r="T362" s="26"/>
      <c r="X362" s="26"/>
    </row>
    <row r="363" spans="18:24" x14ac:dyDescent="0.25">
      <c r="R363" s="33" t="str">
        <f t="shared" si="5"/>
        <v/>
      </c>
      <c r="S363" s="33" t="str">
        <f>IF(M363="","",IF(AND(M363&lt;&gt;'Tabelas auxiliares'!$B$240,M363&lt;&gt;'Tabelas auxiliares'!$B$241,M363&lt;&gt;'Tabelas auxiliares'!$C$240,M363&lt;&gt;'Tabelas auxiliares'!$C$241),"FOLHA DE PESSOAL",IF(R363='Tabelas auxiliares'!$A$241,"CUSTEIO",IF(R363='Tabelas auxiliares'!$A$240,"INVESTIMENTO","ERRO - VERIFICAR"))))</f>
        <v/>
      </c>
      <c r="T363" s="26"/>
      <c r="U363" s="26"/>
      <c r="X363" s="26"/>
    </row>
    <row r="364" spans="18:24" x14ac:dyDescent="0.25">
      <c r="R364" s="33" t="str">
        <f t="shared" si="5"/>
        <v/>
      </c>
      <c r="S364" s="33" t="str">
        <f>IF(M364="","",IF(AND(M364&lt;&gt;'Tabelas auxiliares'!$B$240,M364&lt;&gt;'Tabelas auxiliares'!$B$241,M364&lt;&gt;'Tabelas auxiliares'!$C$240,M364&lt;&gt;'Tabelas auxiliares'!$C$241),"FOLHA DE PESSOAL",IF(R364='Tabelas auxiliares'!$A$241,"CUSTEIO",IF(R364='Tabelas auxiliares'!$A$240,"INVESTIMENTO","ERRO - VERIFICAR"))))</f>
        <v/>
      </c>
      <c r="T364" s="26"/>
      <c r="U364" s="26"/>
    </row>
    <row r="365" spans="18:24" x14ac:dyDescent="0.25">
      <c r="R365" s="33" t="str">
        <f t="shared" si="5"/>
        <v/>
      </c>
      <c r="S365" s="33" t="str">
        <f>IF(M365="","",IF(AND(M365&lt;&gt;'Tabelas auxiliares'!$B$240,M365&lt;&gt;'Tabelas auxiliares'!$B$241,M365&lt;&gt;'Tabelas auxiliares'!$C$240,M365&lt;&gt;'Tabelas auxiliares'!$C$241),"FOLHA DE PESSOAL",IF(R365='Tabelas auxiliares'!$A$241,"CUSTEIO",IF(R365='Tabelas auxiliares'!$A$240,"INVESTIMENTO","ERRO - VERIFICAR"))))</f>
        <v/>
      </c>
      <c r="T365" s="26"/>
      <c r="X365" s="26"/>
    </row>
    <row r="366" spans="18:24" x14ac:dyDescent="0.25">
      <c r="R366" s="33" t="str">
        <f t="shared" si="5"/>
        <v/>
      </c>
      <c r="S366" s="33" t="str">
        <f>IF(M366="","",IF(AND(M366&lt;&gt;'Tabelas auxiliares'!$B$240,M366&lt;&gt;'Tabelas auxiliares'!$B$241,M366&lt;&gt;'Tabelas auxiliares'!$C$240,M366&lt;&gt;'Tabelas auxiliares'!$C$241),"FOLHA DE PESSOAL",IF(R366='Tabelas auxiliares'!$A$241,"CUSTEIO",IF(R366='Tabelas auxiliares'!$A$240,"INVESTIMENTO","ERRO - VERIFICAR"))))</f>
        <v/>
      </c>
      <c r="T366" s="26"/>
      <c r="X366" s="26"/>
    </row>
    <row r="367" spans="18:24" x14ac:dyDescent="0.25">
      <c r="R367" s="33" t="str">
        <f t="shared" si="5"/>
        <v/>
      </c>
      <c r="S367" s="33" t="str">
        <f>IF(M367="","",IF(AND(M367&lt;&gt;'Tabelas auxiliares'!$B$240,M367&lt;&gt;'Tabelas auxiliares'!$B$241,M367&lt;&gt;'Tabelas auxiliares'!$C$240,M367&lt;&gt;'Tabelas auxiliares'!$C$241),"FOLHA DE PESSOAL",IF(R367='Tabelas auxiliares'!$A$241,"CUSTEIO",IF(R367='Tabelas auxiliares'!$A$240,"INVESTIMENTO","ERRO - VERIFICAR"))))</f>
        <v/>
      </c>
      <c r="T367" s="26"/>
      <c r="X367" s="26"/>
    </row>
    <row r="368" spans="18:24" x14ac:dyDescent="0.25">
      <c r="R368" s="33" t="str">
        <f t="shared" si="5"/>
        <v/>
      </c>
      <c r="S368" s="33" t="str">
        <f>IF(M368="","",IF(AND(M368&lt;&gt;'Tabelas auxiliares'!$B$240,M368&lt;&gt;'Tabelas auxiliares'!$B$241,M368&lt;&gt;'Tabelas auxiliares'!$C$240,M368&lt;&gt;'Tabelas auxiliares'!$C$241),"FOLHA DE PESSOAL",IF(R368='Tabelas auxiliares'!$A$241,"CUSTEIO",IF(R368='Tabelas auxiliares'!$A$240,"INVESTIMENTO","ERRO - VERIFICAR"))))</f>
        <v/>
      </c>
      <c r="T368" s="26"/>
      <c r="X368" s="26"/>
    </row>
    <row r="369" spans="18:24" x14ac:dyDescent="0.25">
      <c r="R369" s="33" t="str">
        <f t="shared" si="5"/>
        <v/>
      </c>
      <c r="S369" s="33" t="str">
        <f>IF(M369="","",IF(AND(M369&lt;&gt;'Tabelas auxiliares'!$B$240,M369&lt;&gt;'Tabelas auxiliares'!$B$241,M369&lt;&gt;'Tabelas auxiliares'!$C$240,M369&lt;&gt;'Tabelas auxiliares'!$C$241),"FOLHA DE PESSOAL",IF(R369='Tabelas auxiliares'!$A$241,"CUSTEIO",IF(R369='Tabelas auxiliares'!$A$240,"INVESTIMENTO","ERRO - VERIFICAR"))))</f>
        <v/>
      </c>
      <c r="T369" s="26"/>
      <c r="X369" s="26"/>
    </row>
    <row r="370" spans="18:24" x14ac:dyDescent="0.25">
      <c r="R370" s="33" t="str">
        <f t="shared" si="5"/>
        <v/>
      </c>
      <c r="S370" s="33" t="str">
        <f>IF(M370="","",IF(AND(M370&lt;&gt;'Tabelas auxiliares'!$B$240,M370&lt;&gt;'Tabelas auxiliares'!$B$241,M370&lt;&gt;'Tabelas auxiliares'!$C$240,M370&lt;&gt;'Tabelas auxiliares'!$C$241),"FOLHA DE PESSOAL",IF(R370='Tabelas auxiliares'!$A$241,"CUSTEIO",IF(R370='Tabelas auxiliares'!$A$240,"INVESTIMENTO","ERRO - VERIFICAR"))))</f>
        <v/>
      </c>
      <c r="T370" s="26"/>
      <c r="X370" s="26"/>
    </row>
    <row r="371" spans="18:24" x14ac:dyDescent="0.25">
      <c r="R371" s="33" t="str">
        <f t="shared" si="5"/>
        <v/>
      </c>
      <c r="S371" s="33" t="str">
        <f>IF(M371="","",IF(AND(M371&lt;&gt;'Tabelas auxiliares'!$B$240,M371&lt;&gt;'Tabelas auxiliares'!$B$241,M371&lt;&gt;'Tabelas auxiliares'!$C$240,M371&lt;&gt;'Tabelas auxiliares'!$C$241),"FOLHA DE PESSOAL",IF(R371='Tabelas auxiliares'!$A$241,"CUSTEIO",IF(R371='Tabelas auxiliares'!$A$240,"INVESTIMENTO","ERRO - VERIFICAR"))))</f>
        <v/>
      </c>
      <c r="T371" s="26"/>
      <c r="X371" s="26"/>
    </row>
    <row r="372" spans="18:24" x14ac:dyDescent="0.25">
      <c r="R372" s="33" t="str">
        <f t="shared" si="5"/>
        <v/>
      </c>
      <c r="S372" s="33" t="str">
        <f>IF(M372="","",IF(AND(M372&lt;&gt;'Tabelas auxiliares'!$B$240,M372&lt;&gt;'Tabelas auxiliares'!$B$241,M372&lt;&gt;'Tabelas auxiliares'!$C$240,M372&lt;&gt;'Tabelas auxiliares'!$C$241),"FOLHA DE PESSOAL",IF(R372='Tabelas auxiliares'!$A$241,"CUSTEIO",IF(R372='Tabelas auxiliares'!$A$240,"INVESTIMENTO","ERRO - VERIFICAR"))))</f>
        <v/>
      </c>
      <c r="T372" s="26"/>
      <c r="X372" s="26"/>
    </row>
    <row r="373" spans="18:24" x14ac:dyDescent="0.25">
      <c r="R373" s="33" t="str">
        <f t="shared" si="5"/>
        <v/>
      </c>
      <c r="S373" s="33" t="str">
        <f>IF(M373="","",IF(AND(M373&lt;&gt;'Tabelas auxiliares'!$B$240,M373&lt;&gt;'Tabelas auxiliares'!$B$241,M373&lt;&gt;'Tabelas auxiliares'!$C$240,M373&lt;&gt;'Tabelas auxiliares'!$C$241),"FOLHA DE PESSOAL",IF(R373='Tabelas auxiliares'!$A$241,"CUSTEIO",IF(R373='Tabelas auxiliares'!$A$240,"INVESTIMENTO","ERRO - VERIFICAR"))))</f>
        <v/>
      </c>
      <c r="T373" s="26"/>
      <c r="X373" s="26"/>
    </row>
    <row r="374" spans="18:24" x14ac:dyDescent="0.25">
      <c r="R374" s="33" t="str">
        <f t="shared" si="5"/>
        <v/>
      </c>
      <c r="S374" s="33" t="str">
        <f>IF(M374="","",IF(AND(M374&lt;&gt;'Tabelas auxiliares'!$B$240,M374&lt;&gt;'Tabelas auxiliares'!$B$241,M374&lt;&gt;'Tabelas auxiliares'!$C$240,M374&lt;&gt;'Tabelas auxiliares'!$C$241),"FOLHA DE PESSOAL",IF(R374='Tabelas auxiliares'!$A$241,"CUSTEIO",IF(R374='Tabelas auxiliares'!$A$240,"INVESTIMENTO","ERRO - VERIFICAR"))))</f>
        <v/>
      </c>
      <c r="T374" s="26"/>
      <c r="X374" s="26"/>
    </row>
    <row r="375" spans="18:24" x14ac:dyDescent="0.25">
      <c r="R375" s="33" t="str">
        <f t="shared" si="5"/>
        <v/>
      </c>
      <c r="S375" s="33" t="str">
        <f>IF(M375="","",IF(AND(M375&lt;&gt;'Tabelas auxiliares'!$B$240,M375&lt;&gt;'Tabelas auxiliares'!$B$241,M375&lt;&gt;'Tabelas auxiliares'!$C$240,M375&lt;&gt;'Tabelas auxiliares'!$C$241),"FOLHA DE PESSOAL",IF(R375='Tabelas auxiliares'!$A$241,"CUSTEIO",IF(R375='Tabelas auxiliares'!$A$240,"INVESTIMENTO","ERRO - VERIFICAR"))))</f>
        <v/>
      </c>
      <c r="T375" s="26"/>
      <c r="X375" s="26"/>
    </row>
    <row r="376" spans="18:24" x14ac:dyDescent="0.25">
      <c r="R376" s="33" t="str">
        <f t="shared" si="5"/>
        <v/>
      </c>
      <c r="S376" s="33" t="str">
        <f>IF(M376="","",IF(AND(M376&lt;&gt;'Tabelas auxiliares'!$B$240,M376&lt;&gt;'Tabelas auxiliares'!$B$241,M376&lt;&gt;'Tabelas auxiliares'!$C$240,M376&lt;&gt;'Tabelas auxiliares'!$C$241),"FOLHA DE PESSOAL",IF(R376='Tabelas auxiliares'!$A$241,"CUSTEIO",IF(R376='Tabelas auxiliares'!$A$240,"INVESTIMENTO","ERRO - VERIFICAR"))))</f>
        <v/>
      </c>
      <c r="T376" s="26"/>
      <c r="X376" s="26"/>
    </row>
    <row r="377" spans="18:24" x14ac:dyDescent="0.25">
      <c r="R377" s="33" t="str">
        <f t="shared" si="5"/>
        <v/>
      </c>
      <c r="S377" s="33" t="str">
        <f>IF(M377="","",IF(AND(M377&lt;&gt;'Tabelas auxiliares'!$B$240,M377&lt;&gt;'Tabelas auxiliares'!$B$241,M377&lt;&gt;'Tabelas auxiliares'!$C$240,M377&lt;&gt;'Tabelas auxiliares'!$C$241),"FOLHA DE PESSOAL",IF(R377='Tabelas auxiliares'!$A$241,"CUSTEIO",IF(R377='Tabelas auxiliares'!$A$240,"INVESTIMENTO","ERRO - VERIFICAR"))))</f>
        <v/>
      </c>
      <c r="T377" s="26"/>
      <c r="X377" s="26"/>
    </row>
    <row r="378" spans="18:24" x14ac:dyDescent="0.25">
      <c r="R378" s="33" t="str">
        <f t="shared" si="5"/>
        <v/>
      </c>
      <c r="S378" s="33" t="str">
        <f>IF(M378="","",IF(AND(M378&lt;&gt;'Tabelas auxiliares'!$B$240,M378&lt;&gt;'Tabelas auxiliares'!$B$241,M378&lt;&gt;'Tabelas auxiliares'!$C$240,M378&lt;&gt;'Tabelas auxiliares'!$C$241),"FOLHA DE PESSOAL",IF(R378='Tabelas auxiliares'!$A$241,"CUSTEIO",IF(R378='Tabelas auxiliares'!$A$240,"INVESTIMENTO","ERRO - VERIFICAR"))))</f>
        <v/>
      </c>
      <c r="T378" s="26"/>
      <c r="X378" s="26"/>
    </row>
    <row r="379" spans="18:24" x14ac:dyDescent="0.25">
      <c r="R379" s="33" t="str">
        <f t="shared" si="5"/>
        <v/>
      </c>
      <c r="S379" s="33" t="str">
        <f>IF(M379="","",IF(AND(M379&lt;&gt;'Tabelas auxiliares'!$B$240,M379&lt;&gt;'Tabelas auxiliares'!$B$241,M379&lt;&gt;'Tabelas auxiliares'!$C$240,M379&lt;&gt;'Tabelas auxiliares'!$C$241),"FOLHA DE PESSOAL",IF(R379='Tabelas auxiliares'!$A$241,"CUSTEIO",IF(R379='Tabelas auxiliares'!$A$240,"INVESTIMENTO","ERRO - VERIFICAR"))))</f>
        <v/>
      </c>
      <c r="T379" s="26"/>
      <c r="X379" s="26"/>
    </row>
    <row r="380" spans="18:24" x14ac:dyDescent="0.25">
      <c r="R380" s="33" t="str">
        <f t="shared" si="5"/>
        <v/>
      </c>
      <c r="S380" s="33" t="str">
        <f>IF(M380="","",IF(AND(M380&lt;&gt;'Tabelas auxiliares'!$B$240,M380&lt;&gt;'Tabelas auxiliares'!$B$241,M380&lt;&gt;'Tabelas auxiliares'!$C$240,M380&lt;&gt;'Tabelas auxiliares'!$C$241),"FOLHA DE PESSOAL",IF(R380='Tabelas auxiliares'!$A$241,"CUSTEIO",IF(R380='Tabelas auxiliares'!$A$240,"INVESTIMENTO","ERRO - VERIFICAR"))))</f>
        <v/>
      </c>
      <c r="T380" s="26"/>
      <c r="X380" s="26"/>
    </row>
    <row r="381" spans="18:24" x14ac:dyDescent="0.25">
      <c r="R381" s="33" t="str">
        <f t="shared" si="5"/>
        <v/>
      </c>
      <c r="S381" s="33" t="str">
        <f>IF(M381="","",IF(AND(M381&lt;&gt;'Tabelas auxiliares'!$B$240,M381&lt;&gt;'Tabelas auxiliares'!$B$241,M381&lt;&gt;'Tabelas auxiliares'!$C$240,M381&lt;&gt;'Tabelas auxiliares'!$C$241),"FOLHA DE PESSOAL",IF(R381='Tabelas auxiliares'!$A$241,"CUSTEIO",IF(R381='Tabelas auxiliares'!$A$240,"INVESTIMENTO","ERRO - VERIFICAR"))))</f>
        <v/>
      </c>
      <c r="T381" s="26"/>
      <c r="X381" s="26"/>
    </row>
    <row r="382" spans="18:24" x14ac:dyDescent="0.25">
      <c r="R382" s="33" t="str">
        <f t="shared" si="5"/>
        <v/>
      </c>
      <c r="S382" s="33" t="str">
        <f>IF(M382="","",IF(AND(M382&lt;&gt;'Tabelas auxiliares'!$B$240,M382&lt;&gt;'Tabelas auxiliares'!$B$241,M382&lt;&gt;'Tabelas auxiliares'!$C$240,M382&lt;&gt;'Tabelas auxiliares'!$C$241),"FOLHA DE PESSOAL",IF(R382='Tabelas auxiliares'!$A$241,"CUSTEIO",IF(R382='Tabelas auxiliares'!$A$240,"INVESTIMENTO","ERRO - VERIFICAR"))))</f>
        <v/>
      </c>
      <c r="T382" s="26"/>
    </row>
    <row r="383" spans="18:24" x14ac:dyDescent="0.25">
      <c r="R383" s="33" t="str">
        <f t="shared" si="5"/>
        <v/>
      </c>
      <c r="S383" s="33" t="str">
        <f>IF(M383="","",IF(AND(M383&lt;&gt;'Tabelas auxiliares'!$B$240,M383&lt;&gt;'Tabelas auxiliares'!$B$241,M383&lt;&gt;'Tabelas auxiliares'!$C$240,M383&lt;&gt;'Tabelas auxiliares'!$C$241),"FOLHA DE PESSOAL",IF(R383='Tabelas auxiliares'!$A$241,"CUSTEIO",IF(R383='Tabelas auxiliares'!$A$240,"INVESTIMENTO","ERRO - VERIFICAR"))))</f>
        <v/>
      </c>
      <c r="T383" s="26"/>
      <c r="X383" s="26"/>
    </row>
    <row r="384" spans="18:24" x14ac:dyDescent="0.25">
      <c r="R384" s="33" t="str">
        <f t="shared" si="5"/>
        <v/>
      </c>
      <c r="S384" s="33" t="str">
        <f>IF(M384="","",IF(AND(M384&lt;&gt;'Tabelas auxiliares'!$B$240,M384&lt;&gt;'Tabelas auxiliares'!$B$241,M384&lt;&gt;'Tabelas auxiliares'!$C$240,M384&lt;&gt;'Tabelas auxiliares'!$C$241),"FOLHA DE PESSOAL",IF(R384='Tabelas auxiliares'!$A$241,"CUSTEIO",IF(R384='Tabelas auxiliares'!$A$240,"INVESTIMENTO","ERRO - VERIFICAR"))))</f>
        <v/>
      </c>
      <c r="T384" s="26"/>
      <c r="X384" s="26"/>
    </row>
    <row r="385" spans="18:24" x14ac:dyDescent="0.25">
      <c r="R385" s="33" t="str">
        <f t="shared" si="5"/>
        <v/>
      </c>
      <c r="S385" s="33" t="str">
        <f>IF(M385="","",IF(AND(M385&lt;&gt;'Tabelas auxiliares'!$B$240,M385&lt;&gt;'Tabelas auxiliares'!$B$241,M385&lt;&gt;'Tabelas auxiliares'!$C$240,M385&lt;&gt;'Tabelas auxiliares'!$C$241),"FOLHA DE PESSOAL",IF(R385='Tabelas auxiliares'!$A$241,"CUSTEIO",IF(R385='Tabelas auxiliares'!$A$240,"INVESTIMENTO","ERRO - VERIFICAR"))))</f>
        <v/>
      </c>
      <c r="T385" s="26"/>
      <c r="U385" s="26"/>
      <c r="X385" s="26"/>
    </row>
    <row r="386" spans="18:24" x14ac:dyDescent="0.25">
      <c r="R386" s="33" t="str">
        <f t="shared" si="5"/>
        <v/>
      </c>
      <c r="S386" s="33" t="str">
        <f>IF(M386="","",IF(AND(M386&lt;&gt;'Tabelas auxiliares'!$B$240,M386&lt;&gt;'Tabelas auxiliares'!$B$241,M386&lt;&gt;'Tabelas auxiliares'!$C$240,M386&lt;&gt;'Tabelas auxiliares'!$C$241),"FOLHA DE PESSOAL",IF(R386='Tabelas auxiliares'!$A$241,"CUSTEIO",IF(R386='Tabelas auxiliares'!$A$240,"INVESTIMENTO","ERRO - VERIFICAR"))))</f>
        <v/>
      </c>
      <c r="T386" s="26"/>
      <c r="X386" s="26"/>
    </row>
    <row r="387" spans="18:24" x14ac:dyDescent="0.25">
      <c r="R387" s="33" t="str">
        <f t="shared" si="5"/>
        <v/>
      </c>
      <c r="S387" s="33" t="str">
        <f>IF(M387="","",IF(AND(M387&lt;&gt;'Tabelas auxiliares'!$B$240,M387&lt;&gt;'Tabelas auxiliares'!$B$241,M387&lt;&gt;'Tabelas auxiliares'!$C$240,M387&lt;&gt;'Tabelas auxiliares'!$C$241),"FOLHA DE PESSOAL",IF(R387='Tabelas auxiliares'!$A$241,"CUSTEIO",IF(R387='Tabelas auxiliares'!$A$240,"INVESTIMENTO","ERRO - VERIFICAR"))))</f>
        <v/>
      </c>
      <c r="T387" s="26"/>
      <c r="X387" s="26"/>
    </row>
    <row r="388" spans="18:24" x14ac:dyDescent="0.25">
      <c r="R388" s="33" t="str">
        <f t="shared" ref="R388:R451" si="6">LEFT(O388,1)</f>
        <v/>
      </c>
      <c r="S388" s="33" t="str">
        <f>IF(M388="","",IF(AND(M388&lt;&gt;'Tabelas auxiliares'!$B$240,M388&lt;&gt;'Tabelas auxiliares'!$B$241,M388&lt;&gt;'Tabelas auxiliares'!$C$240,M388&lt;&gt;'Tabelas auxiliares'!$C$241),"FOLHA DE PESSOAL",IF(R388='Tabelas auxiliares'!$A$241,"CUSTEIO",IF(R388='Tabelas auxiliares'!$A$240,"INVESTIMENTO","ERRO - VERIFICAR"))))</f>
        <v/>
      </c>
      <c r="T388" s="26"/>
      <c r="X388" s="26"/>
    </row>
    <row r="389" spans="18:24" x14ac:dyDescent="0.25">
      <c r="R389" s="33" t="str">
        <f t="shared" si="6"/>
        <v/>
      </c>
      <c r="S389" s="33" t="str">
        <f>IF(M389="","",IF(AND(M389&lt;&gt;'Tabelas auxiliares'!$B$240,M389&lt;&gt;'Tabelas auxiliares'!$B$241,M389&lt;&gt;'Tabelas auxiliares'!$C$240,M389&lt;&gt;'Tabelas auxiliares'!$C$241),"FOLHA DE PESSOAL",IF(R389='Tabelas auxiliares'!$A$241,"CUSTEIO",IF(R389='Tabelas auxiliares'!$A$240,"INVESTIMENTO","ERRO - VERIFICAR"))))</f>
        <v/>
      </c>
      <c r="T389" s="26"/>
      <c r="X389" s="26"/>
    </row>
    <row r="390" spans="18:24" x14ac:dyDescent="0.25">
      <c r="R390" s="33" t="str">
        <f t="shared" si="6"/>
        <v/>
      </c>
      <c r="S390" s="33" t="str">
        <f>IF(M390="","",IF(AND(M390&lt;&gt;'Tabelas auxiliares'!$B$240,M390&lt;&gt;'Tabelas auxiliares'!$B$241,M390&lt;&gt;'Tabelas auxiliares'!$C$240,M390&lt;&gt;'Tabelas auxiliares'!$C$241),"FOLHA DE PESSOAL",IF(R390='Tabelas auxiliares'!$A$241,"CUSTEIO",IF(R390='Tabelas auxiliares'!$A$240,"INVESTIMENTO","ERRO - VERIFICAR"))))</f>
        <v/>
      </c>
      <c r="T390" s="26"/>
      <c r="X390" s="26"/>
    </row>
    <row r="391" spans="18:24" x14ac:dyDescent="0.25">
      <c r="R391" s="33" t="str">
        <f t="shared" si="6"/>
        <v/>
      </c>
      <c r="S391" s="33" t="str">
        <f>IF(M391="","",IF(AND(M391&lt;&gt;'Tabelas auxiliares'!$B$240,M391&lt;&gt;'Tabelas auxiliares'!$B$241,M391&lt;&gt;'Tabelas auxiliares'!$C$240,M391&lt;&gt;'Tabelas auxiliares'!$C$241),"FOLHA DE PESSOAL",IF(R391='Tabelas auxiliares'!$A$241,"CUSTEIO",IF(R391='Tabelas auxiliares'!$A$240,"INVESTIMENTO","ERRO - VERIFICAR"))))</f>
        <v/>
      </c>
      <c r="T391" s="26"/>
      <c r="X391" s="26"/>
    </row>
    <row r="392" spans="18:24" x14ac:dyDescent="0.25">
      <c r="R392" s="33" t="str">
        <f t="shared" si="6"/>
        <v/>
      </c>
      <c r="S392" s="33" t="str">
        <f>IF(M392="","",IF(AND(M392&lt;&gt;'Tabelas auxiliares'!$B$240,M392&lt;&gt;'Tabelas auxiliares'!$B$241,M392&lt;&gt;'Tabelas auxiliares'!$C$240,M392&lt;&gt;'Tabelas auxiliares'!$C$241),"FOLHA DE PESSOAL",IF(R392='Tabelas auxiliares'!$A$241,"CUSTEIO",IF(R392='Tabelas auxiliares'!$A$240,"INVESTIMENTO","ERRO - VERIFICAR"))))</f>
        <v/>
      </c>
      <c r="T392" s="26"/>
      <c r="X392" s="26"/>
    </row>
    <row r="393" spans="18:24" x14ac:dyDescent="0.25">
      <c r="R393" s="33" t="str">
        <f t="shared" si="6"/>
        <v/>
      </c>
      <c r="S393" s="33" t="str">
        <f>IF(M393="","",IF(AND(M393&lt;&gt;'Tabelas auxiliares'!$B$240,M393&lt;&gt;'Tabelas auxiliares'!$B$241,M393&lt;&gt;'Tabelas auxiliares'!$C$240,M393&lt;&gt;'Tabelas auxiliares'!$C$241),"FOLHA DE PESSOAL",IF(R393='Tabelas auxiliares'!$A$241,"CUSTEIO",IF(R393='Tabelas auxiliares'!$A$240,"INVESTIMENTO","ERRO - VERIFICAR"))))</f>
        <v/>
      </c>
      <c r="T393" s="26"/>
      <c r="X393" s="26"/>
    </row>
    <row r="394" spans="18:24" x14ac:dyDescent="0.25">
      <c r="R394" s="33" t="str">
        <f t="shared" si="6"/>
        <v/>
      </c>
      <c r="S394" s="33" t="str">
        <f>IF(M394="","",IF(AND(M394&lt;&gt;'Tabelas auxiliares'!$B$240,M394&lt;&gt;'Tabelas auxiliares'!$B$241,M394&lt;&gt;'Tabelas auxiliares'!$C$240,M394&lt;&gt;'Tabelas auxiliares'!$C$241),"FOLHA DE PESSOAL",IF(R394='Tabelas auxiliares'!$A$241,"CUSTEIO",IF(R394='Tabelas auxiliares'!$A$240,"INVESTIMENTO","ERRO - VERIFICAR"))))</f>
        <v/>
      </c>
      <c r="T394" s="26"/>
      <c r="X394" s="26"/>
    </row>
    <row r="395" spans="18:24" x14ac:dyDescent="0.25">
      <c r="R395" s="33" t="str">
        <f t="shared" si="6"/>
        <v/>
      </c>
      <c r="S395" s="33" t="str">
        <f>IF(M395="","",IF(AND(M395&lt;&gt;'Tabelas auxiliares'!$B$240,M395&lt;&gt;'Tabelas auxiliares'!$B$241,M395&lt;&gt;'Tabelas auxiliares'!$C$240,M395&lt;&gt;'Tabelas auxiliares'!$C$241),"FOLHA DE PESSOAL",IF(R395='Tabelas auxiliares'!$A$241,"CUSTEIO",IF(R395='Tabelas auxiliares'!$A$240,"INVESTIMENTO","ERRO - VERIFICAR"))))</f>
        <v/>
      </c>
      <c r="T395" s="26"/>
      <c r="U395" s="26"/>
    </row>
    <row r="396" spans="18:24" x14ac:dyDescent="0.25">
      <c r="R396" s="33" t="str">
        <f t="shared" si="6"/>
        <v/>
      </c>
      <c r="S396" s="33" t="str">
        <f>IF(M396="","",IF(AND(M396&lt;&gt;'Tabelas auxiliares'!$B$240,M396&lt;&gt;'Tabelas auxiliares'!$B$241,M396&lt;&gt;'Tabelas auxiliares'!$C$240,M396&lt;&gt;'Tabelas auxiliares'!$C$241),"FOLHA DE PESSOAL",IF(R396='Tabelas auxiliares'!$A$241,"CUSTEIO",IF(R396='Tabelas auxiliares'!$A$240,"INVESTIMENTO","ERRO - VERIFICAR"))))</f>
        <v/>
      </c>
      <c r="T396" s="26"/>
      <c r="X396" s="26"/>
    </row>
    <row r="397" spans="18:24" x14ac:dyDescent="0.25">
      <c r="R397" s="33" t="str">
        <f t="shared" si="6"/>
        <v/>
      </c>
      <c r="S397" s="33" t="str">
        <f>IF(M397="","",IF(AND(M397&lt;&gt;'Tabelas auxiliares'!$B$240,M397&lt;&gt;'Tabelas auxiliares'!$B$241,M397&lt;&gt;'Tabelas auxiliares'!$C$240,M397&lt;&gt;'Tabelas auxiliares'!$C$241),"FOLHA DE PESSOAL",IF(R397='Tabelas auxiliares'!$A$241,"CUSTEIO",IF(R397='Tabelas auxiliares'!$A$240,"INVESTIMENTO","ERRO - VERIFICAR"))))</f>
        <v/>
      </c>
      <c r="T397" s="26"/>
      <c r="X397" s="26"/>
    </row>
    <row r="398" spans="18:24" x14ac:dyDescent="0.25">
      <c r="R398" s="33" t="str">
        <f t="shared" si="6"/>
        <v/>
      </c>
      <c r="S398" s="33" t="str">
        <f>IF(M398="","",IF(AND(M398&lt;&gt;'Tabelas auxiliares'!$B$240,M398&lt;&gt;'Tabelas auxiliares'!$B$241,M398&lt;&gt;'Tabelas auxiliares'!$C$240,M398&lt;&gt;'Tabelas auxiliares'!$C$241),"FOLHA DE PESSOAL",IF(R398='Tabelas auxiliares'!$A$241,"CUSTEIO",IF(R398='Tabelas auxiliares'!$A$240,"INVESTIMENTO","ERRO - VERIFICAR"))))</f>
        <v/>
      </c>
      <c r="T398" s="26"/>
      <c r="X398" s="26"/>
    </row>
    <row r="399" spans="18:24" x14ac:dyDescent="0.25">
      <c r="R399" s="33" t="str">
        <f t="shared" si="6"/>
        <v/>
      </c>
      <c r="S399" s="33" t="str">
        <f>IF(M399="","",IF(AND(M399&lt;&gt;'Tabelas auxiliares'!$B$240,M399&lt;&gt;'Tabelas auxiliares'!$B$241,M399&lt;&gt;'Tabelas auxiliares'!$C$240,M399&lt;&gt;'Tabelas auxiliares'!$C$241),"FOLHA DE PESSOAL",IF(R399='Tabelas auxiliares'!$A$241,"CUSTEIO",IF(R399='Tabelas auxiliares'!$A$240,"INVESTIMENTO","ERRO - VERIFICAR"))))</f>
        <v/>
      </c>
      <c r="T399" s="26"/>
      <c r="X399" s="26"/>
    </row>
    <row r="400" spans="18:24" x14ac:dyDescent="0.25">
      <c r="R400" s="33" t="str">
        <f t="shared" si="6"/>
        <v/>
      </c>
      <c r="S400" s="33" t="str">
        <f>IF(M400="","",IF(AND(M400&lt;&gt;'Tabelas auxiliares'!$B$240,M400&lt;&gt;'Tabelas auxiliares'!$B$241,M400&lt;&gt;'Tabelas auxiliares'!$C$240,M400&lt;&gt;'Tabelas auxiliares'!$C$241),"FOLHA DE PESSOAL",IF(R400='Tabelas auxiliares'!$A$241,"CUSTEIO",IF(R400='Tabelas auxiliares'!$A$240,"INVESTIMENTO","ERRO - VERIFICAR"))))</f>
        <v/>
      </c>
      <c r="T400" s="26"/>
      <c r="X400" s="26"/>
    </row>
    <row r="401" spans="18:24" x14ac:dyDescent="0.25">
      <c r="R401" s="33" t="str">
        <f t="shared" si="6"/>
        <v/>
      </c>
      <c r="S401" s="33" t="str">
        <f>IF(M401="","",IF(AND(M401&lt;&gt;'Tabelas auxiliares'!$B$240,M401&lt;&gt;'Tabelas auxiliares'!$B$241,M401&lt;&gt;'Tabelas auxiliares'!$C$240,M401&lt;&gt;'Tabelas auxiliares'!$C$241),"FOLHA DE PESSOAL",IF(R401='Tabelas auxiliares'!$A$241,"CUSTEIO",IF(R401='Tabelas auxiliares'!$A$240,"INVESTIMENTO","ERRO - VERIFICAR"))))</f>
        <v/>
      </c>
      <c r="T401" s="26"/>
      <c r="X401" s="26"/>
    </row>
    <row r="402" spans="18:24" x14ac:dyDescent="0.25">
      <c r="R402" s="33" t="str">
        <f t="shared" si="6"/>
        <v/>
      </c>
      <c r="S402" s="33" t="str">
        <f>IF(M402="","",IF(AND(M402&lt;&gt;'Tabelas auxiliares'!$B$240,M402&lt;&gt;'Tabelas auxiliares'!$B$241,M402&lt;&gt;'Tabelas auxiliares'!$C$240,M402&lt;&gt;'Tabelas auxiliares'!$C$241),"FOLHA DE PESSOAL",IF(R402='Tabelas auxiliares'!$A$241,"CUSTEIO",IF(R402='Tabelas auxiliares'!$A$240,"INVESTIMENTO","ERRO - VERIFICAR"))))</f>
        <v/>
      </c>
      <c r="T402" s="26"/>
      <c r="X402" s="26"/>
    </row>
    <row r="403" spans="18:24" x14ac:dyDescent="0.25">
      <c r="R403" s="33" t="str">
        <f t="shared" si="6"/>
        <v/>
      </c>
      <c r="S403" s="33" t="str">
        <f>IF(M403="","",IF(AND(M403&lt;&gt;'Tabelas auxiliares'!$B$240,M403&lt;&gt;'Tabelas auxiliares'!$B$241,M403&lt;&gt;'Tabelas auxiliares'!$C$240,M403&lt;&gt;'Tabelas auxiliares'!$C$241),"FOLHA DE PESSOAL",IF(R403='Tabelas auxiliares'!$A$241,"CUSTEIO",IF(R403='Tabelas auxiliares'!$A$240,"INVESTIMENTO","ERRO - VERIFICAR"))))</f>
        <v/>
      </c>
      <c r="T403" s="26"/>
      <c r="U403" s="26"/>
      <c r="X403" s="26"/>
    </row>
    <row r="404" spans="18:24" x14ac:dyDescent="0.25">
      <c r="R404" s="33" t="str">
        <f t="shared" si="6"/>
        <v/>
      </c>
      <c r="S404" s="33" t="str">
        <f>IF(M404="","",IF(AND(M404&lt;&gt;'Tabelas auxiliares'!$B$240,M404&lt;&gt;'Tabelas auxiliares'!$B$241,M404&lt;&gt;'Tabelas auxiliares'!$C$240,M404&lt;&gt;'Tabelas auxiliares'!$C$241),"FOLHA DE PESSOAL",IF(R404='Tabelas auxiliares'!$A$241,"CUSTEIO",IF(R404='Tabelas auxiliares'!$A$240,"INVESTIMENTO","ERRO - VERIFICAR"))))</f>
        <v/>
      </c>
      <c r="T404" s="26"/>
      <c r="X404" s="26"/>
    </row>
    <row r="405" spans="18:24" x14ac:dyDescent="0.25">
      <c r="R405" s="33" t="str">
        <f t="shared" si="6"/>
        <v/>
      </c>
      <c r="S405" s="33" t="str">
        <f>IF(M405="","",IF(AND(M405&lt;&gt;'Tabelas auxiliares'!$B$240,M405&lt;&gt;'Tabelas auxiliares'!$B$241,M405&lt;&gt;'Tabelas auxiliares'!$C$240,M405&lt;&gt;'Tabelas auxiliares'!$C$241),"FOLHA DE PESSOAL",IF(R405='Tabelas auxiliares'!$A$241,"CUSTEIO",IF(R405='Tabelas auxiliares'!$A$240,"INVESTIMENTO","ERRO - VERIFICAR"))))</f>
        <v/>
      </c>
      <c r="T405" s="26"/>
      <c r="X405" s="26"/>
    </row>
    <row r="406" spans="18:24" x14ac:dyDescent="0.25">
      <c r="R406" s="33" t="str">
        <f t="shared" si="6"/>
        <v/>
      </c>
      <c r="S406" s="33" t="str">
        <f>IF(M406="","",IF(AND(M406&lt;&gt;'Tabelas auxiliares'!$B$240,M406&lt;&gt;'Tabelas auxiliares'!$B$241,M406&lt;&gt;'Tabelas auxiliares'!$C$240,M406&lt;&gt;'Tabelas auxiliares'!$C$241),"FOLHA DE PESSOAL",IF(R406='Tabelas auxiliares'!$A$241,"CUSTEIO",IF(R406='Tabelas auxiliares'!$A$240,"INVESTIMENTO","ERRO - VERIFICAR"))))</f>
        <v/>
      </c>
      <c r="T406" s="26"/>
      <c r="X406" s="26"/>
    </row>
    <row r="407" spans="18:24" x14ac:dyDescent="0.25">
      <c r="R407" s="33" t="str">
        <f t="shared" si="6"/>
        <v/>
      </c>
      <c r="S407" s="33" t="str">
        <f>IF(M407="","",IF(AND(M407&lt;&gt;'Tabelas auxiliares'!$B$240,M407&lt;&gt;'Tabelas auxiliares'!$B$241,M407&lt;&gt;'Tabelas auxiliares'!$C$240,M407&lt;&gt;'Tabelas auxiliares'!$C$241),"FOLHA DE PESSOAL",IF(R407='Tabelas auxiliares'!$A$241,"CUSTEIO",IF(R407='Tabelas auxiliares'!$A$240,"INVESTIMENTO","ERRO - VERIFICAR"))))</f>
        <v/>
      </c>
      <c r="T407" s="26"/>
      <c r="X407" s="26"/>
    </row>
    <row r="408" spans="18:24" x14ac:dyDescent="0.25">
      <c r="R408" s="33" t="str">
        <f t="shared" si="6"/>
        <v/>
      </c>
      <c r="S408" s="33" t="str">
        <f>IF(M408="","",IF(AND(M408&lt;&gt;'Tabelas auxiliares'!$B$240,M408&lt;&gt;'Tabelas auxiliares'!$B$241,M408&lt;&gt;'Tabelas auxiliares'!$C$240,M408&lt;&gt;'Tabelas auxiliares'!$C$241),"FOLHA DE PESSOAL",IF(R408='Tabelas auxiliares'!$A$241,"CUSTEIO",IF(R408='Tabelas auxiliares'!$A$240,"INVESTIMENTO","ERRO - VERIFICAR"))))</f>
        <v/>
      </c>
      <c r="T408" s="26"/>
      <c r="U408" s="26"/>
      <c r="X408" s="26"/>
    </row>
    <row r="409" spans="18:24" x14ac:dyDescent="0.25">
      <c r="R409" s="33" t="str">
        <f t="shared" si="6"/>
        <v/>
      </c>
      <c r="S409" s="33" t="str">
        <f>IF(M409="","",IF(AND(M409&lt;&gt;'Tabelas auxiliares'!$B$240,M409&lt;&gt;'Tabelas auxiliares'!$B$241,M409&lt;&gt;'Tabelas auxiliares'!$C$240,M409&lt;&gt;'Tabelas auxiliares'!$C$241),"FOLHA DE PESSOAL",IF(R409='Tabelas auxiliares'!$A$241,"CUSTEIO",IF(R409='Tabelas auxiliares'!$A$240,"INVESTIMENTO","ERRO - VERIFICAR"))))</f>
        <v/>
      </c>
      <c r="T409" s="26"/>
      <c r="U409" s="26"/>
      <c r="X409" s="26"/>
    </row>
    <row r="410" spans="18:24" x14ac:dyDescent="0.25">
      <c r="R410" s="33" t="str">
        <f t="shared" si="6"/>
        <v/>
      </c>
      <c r="S410" s="33" t="str">
        <f>IF(M410="","",IF(AND(M410&lt;&gt;'Tabelas auxiliares'!$B$240,M410&lt;&gt;'Tabelas auxiliares'!$B$241,M410&lt;&gt;'Tabelas auxiliares'!$C$240,M410&lt;&gt;'Tabelas auxiliares'!$C$241),"FOLHA DE PESSOAL",IF(R410='Tabelas auxiliares'!$A$241,"CUSTEIO",IF(R410='Tabelas auxiliares'!$A$240,"INVESTIMENTO","ERRO - VERIFICAR"))))</f>
        <v/>
      </c>
      <c r="T410" s="26"/>
      <c r="U410" s="26"/>
      <c r="X410" s="26"/>
    </row>
    <row r="411" spans="18:24" x14ac:dyDescent="0.25">
      <c r="R411" s="33" t="str">
        <f t="shared" si="6"/>
        <v/>
      </c>
      <c r="S411" s="33" t="str">
        <f>IF(M411="","",IF(AND(M411&lt;&gt;'Tabelas auxiliares'!$B$240,M411&lt;&gt;'Tabelas auxiliares'!$B$241,M411&lt;&gt;'Tabelas auxiliares'!$C$240,M411&lt;&gt;'Tabelas auxiliares'!$C$241),"FOLHA DE PESSOAL",IF(R411='Tabelas auxiliares'!$A$241,"CUSTEIO",IF(R411='Tabelas auxiliares'!$A$240,"INVESTIMENTO","ERRO - VERIFICAR"))))</f>
        <v/>
      </c>
      <c r="T411" s="26"/>
      <c r="X411" s="26"/>
    </row>
    <row r="412" spans="18:24" x14ac:dyDescent="0.25">
      <c r="R412" s="33" t="str">
        <f t="shared" si="6"/>
        <v/>
      </c>
      <c r="S412" s="33" t="str">
        <f>IF(M412="","",IF(AND(M412&lt;&gt;'Tabelas auxiliares'!$B$240,M412&lt;&gt;'Tabelas auxiliares'!$B$241,M412&lt;&gt;'Tabelas auxiliares'!$C$240,M412&lt;&gt;'Tabelas auxiliares'!$C$241),"FOLHA DE PESSOAL",IF(R412='Tabelas auxiliares'!$A$241,"CUSTEIO",IF(R412='Tabelas auxiliares'!$A$240,"INVESTIMENTO","ERRO - VERIFICAR"))))</f>
        <v/>
      </c>
      <c r="T412" s="26"/>
      <c r="U412" s="26"/>
      <c r="X412" s="26"/>
    </row>
    <row r="413" spans="18:24" x14ac:dyDescent="0.25">
      <c r="R413" s="33" t="str">
        <f t="shared" si="6"/>
        <v/>
      </c>
      <c r="S413" s="33" t="str">
        <f>IF(M413="","",IF(AND(M413&lt;&gt;'Tabelas auxiliares'!$B$240,M413&lt;&gt;'Tabelas auxiliares'!$B$241,M413&lt;&gt;'Tabelas auxiliares'!$C$240,M413&lt;&gt;'Tabelas auxiliares'!$C$241),"FOLHA DE PESSOAL",IF(R413='Tabelas auxiliares'!$A$241,"CUSTEIO",IF(R413='Tabelas auxiliares'!$A$240,"INVESTIMENTO","ERRO - VERIFICAR"))))</f>
        <v/>
      </c>
      <c r="T413" s="26"/>
      <c r="U413" s="26"/>
    </row>
    <row r="414" spans="18:24" x14ac:dyDescent="0.25">
      <c r="R414" s="33" t="str">
        <f t="shared" si="6"/>
        <v/>
      </c>
      <c r="S414" s="33" t="str">
        <f>IF(M414="","",IF(AND(M414&lt;&gt;'Tabelas auxiliares'!$B$240,M414&lt;&gt;'Tabelas auxiliares'!$B$241,M414&lt;&gt;'Tabelas auxiliares'!$C$240,M414&lt;&gt;'Tabelas auxiliares'!$C$241),"FOLHA DE PESSOAL",IF(R414='Tabelas auxiliares'!$A$241,"CUSTEIO",IF(R414='Tabelas auxiliares'!$A$240,"INVESTIMENTO","ERRO - VERIFICAR"))))</f>
        <v/>
      </c>
      <c r="T414" s="26"/>
      <c r="U414" s="26"/>
    </row>
    <row r="415" spans="18:24" x14ac:dyDescent="0.25">
      <c r="R415" s="33" t="str">
        <f t="shared" si="6"/>
        <v/>
      </c>
      <c r="S415" s="33" t="str">
        <f>IF(M415="","",IF(AND(M415&lt;&gt;'Tabelas auxiliares'!$B$240,M415&lt;&gt;'Tabelas auxiliares'!$B$241,M415&lt;&gt;'Tabelas auxiliares'!$C$240,M415&lt;&gt;'Tabelas auxiliares'!$C$241),"FOLHA DE PESSOAL",IF(R415='Tabelas auxiliares'!$A$241,"CUSTEIO",IF(R415='Tabelas auxiliares'!$A$240,"INVESTIMENTO","ERRO - VERIFICAR"))))</f>
        <v/>
      </c>
      <c r="T415" s="26"/>
      <c r="U415" s="26"/>
    </row>
    <row r="416" spans="18:24" x14ac:dyDescent="0.25">
      <c r="R416" s="33" t="str">
        <f t="shared" si="6"/>
        <v/>
      </c>
      <c r="S416" s="33" t="str">
        <f>IF(M416="","",IF(AND(M416&lt;&gt;'Tabelas auxiliares'!$B$240,M416&lt;&gt;'Tabelas auxiliares'!$B$241,M416&lt;&gt;'Tabelas auxiliares'!$C$240,M416&lt;&gt;'Tabelas auxiliares'!$C$241),"FOLHA DE PESSOAL",IF(R416='Tabelas auxiliares'!$A$241,"CUSTEIO",IF(R416='Tabelas auxiliares'!$A$240,"INVESTIMENTO","ERRO - VERIFICAR"))))</f>
        <v/>
      </c>
      <c r="T416" s="26"/>
      <c r="U416" s="26"/>
    </row>
    <row r="417" spans="18:21" x14ac:dyDescent="0.25">
      <c r="R417" s="33" t="str">
        <f t="shared" si="6"/>
        <v/>
      </c>
      <c r="S417" s="33" t="str">
        <f>IF(M417="","",IF(AND(M417&lt;&gt;'Tabelas auxiliares'!$B$240,M417&lt;&gt;'Tabelas auxiliares'!$B$241,M417&lt;&gt;'Tabelas auxiliares'!$C$240,M417&lt;&gt;'Tabelas auxiliares'!$C$241),"FOLHA DE PESSOAL",IF(R417='Tabelas auxiliares'!$A$241,"CUSTEIO",IF(R417='Tabelas auxiliares'!$A$240,"INVESTIMENTO","ERRO - VERIFICAR"))))</f>
        <v/>
      </c>
      <c r="T417" s="26"/>
      <c r="U417" s="26"/>
    </row>
    <row r="418" spans="18:21" x14ac:dyDescent="0.25">
      <c r="R418" s="33" t="str">
        <f t="shared" si="6"/>
        <v/>
      </c>
      <c r="S418" s="33" t="str">
        <f>IF(M418="","",IF(AND(M418&lt;&gt;'Tabelas auxiliares'!$B$240,M418&lt;&gt;'Tabelas auxiliares'!$B$241,M418&lt;&gt;'Tabelas auxiliares'!$C$240,M418&lt;&gt;'Tabelas auxiliares'!$C$241),"FOLHA DE PESSOAL",IF(R418='Tabelas auxiliares'!$A$241,"CUSTEIO",IF(R418='Tabelas auxiliares'!$A$240,"INVESTIMENTO","ERRO - VERIFICAR"))))</f>
        <v/>
      </c>
      <c r="T418" s="26"/>
      <c r="U418" s="26"/>
    </row>
    <row r="419" spans="18:21" x14ac:dyDescent="0.25">
      <c r="R419" s="33" t="str">
        <f t="shared" si="6"/>
        <v/>
      </c>
      <c r="S419" s="33" t="str">
        <f>IF(M419="","",IF(AND(M419&lt;&gt;'Tabelas auxiliares'!$B$240,M419&lt;&gt;'Tabelas auxiliares'!$B$241,M419&lt;&gt;'Tabelas auxiliares'!$C$240,M419&lt;&gt;'Tabelas auxiliares'!$C$241),"FOLHA DE PESSOAL",IF(R419='Tabelas auxiliares'!$A$241,"CUSTEIO",IF(R419='Tabelas auxiliares'!$A$240,"INVESTIMENTO","ERRO - VERIFICAR"))))</f>
        <v/>
      </c>
      <c r="T419" s="26"/>
      <c r="U419" s="26"/>
    </row>
    <row r="420" spans="18:21" x14ac:dyDescent="0.25">
      <c r="R420" s="33" t="str">
        <f t="shared" si="6"/>
        <v/>
      </c>
      <c r="S420" s="33" t="str">
        <f>IF(M420="","",IF(AND(M420&lt;&gt;'Tabelas auxiliares'!$B$240,M420&lt;&gt;'Tabelas auxiliares'!$B$241,M420&lt;&gt;'Tabelas auxiliares'!$C$240,M420&lt;&gt;'Tabelas auxiliares'!$C$241),"FOLHA DE PESSOAL",IF(R420='Tabelas auxiliares'!$A$241,"CUSTEIO",IF(R420='Tabelas auxiliares'!$A$240,"INVESTIMENTO","ERRO - VERIFICAR"))))</f>
        <v/>
      </c>
      <c r="T420" s="26"/>
      <c r="U420" s="26"/>
    </row>
    <row r="421" spans="18:21" x14ac:dyDescent="0.25">
      <c r="R421" s="33" t="str">
        <f t="shared" si="6"/>
        <v/>
      </c>
      <c r="S421" s="33" t="str">
        <f>IF(M421="","",IF(AND(M421&lt;&gt;'Tabelas auxiliares'!$B$240,M421&lt;&gt;'Tabelas auxiliares'!$B$241,M421&lt;&gt;'Tabelas auxiliares'!$C$240,M421&lt;&gt;'Tabelas auxiliares'!$C$241),"FOLHA DE PESSOAL",IF(R421='Tabelas auxiliares'!$A$241,"CUSTEIO",IF(R421='Tabelas auxiliares'!$A$240,"INVESTIMENTO","ERRO - VERIFICAR"))))</f>
        <v/>
      </c>
      <c r="T421" s="26"/>
      <c r="U421" s="26"/>
    </row>
    <row r="422" spans="18:21" x14ac:dyDescent="0.25">
      <c r="R422" s="33" t="str">
        <f t="shared" si="6"/>
        <v/>
      </c>
      <c r="S422" s="33" t="str">
        <f>IF(M422="","",IF(AND(M422&lt;&gt;'Tabelas auxiliares'!$B$240,M422&lt;&gt;'Tabelas auxiliares'!$B$241,M422&lt;&gt;'Tabelas auxiliares'!$C$240,M422&lt;&gt;'Tabelas auxiliares'!$C$241),"FOLHA DE PESSOAL",IF(R422='Tabelas auxiliares'!$A$241,"CUSTEIO",IF(R422='Tabelas auxiliares'!$A$240,"INVESTIMENTO","ERRO - VERIFICAR"))))</f>
        <v/>
      </c>
      <c r="T422" s="26"/>
      <c r="U422" s="26"/>
    </row>
    <row r="423" spans="18:21" x14ac:dyDescent="0.25">
      <c r="R423" s="33" t="str">
        <f t="shared" si="6"/>
        <v/>
      </c>
      <c r="S423" s="33" t="str">
        <f>IF(M423="","",IF(AND(M423&lt;&gt;'Tabelas auxiliares'!$B$240,M423&lt;&gt;'Tabelas auxiliares'!$B$241,M423&lt;&gt;'Tabelas auxiliares'!$C$240,M423&lt;&gt;'Tabelas auxiliares'!$C$241),"FOLHA DE PESSOAL",IF(R423='Tabelas auxiliares'!$A$241,"CUSTEIO",IF(R423='Tabelas auxiliares'!$A$240,"INVESTIMENTO","ERRO - VERIFICAR"))))</f>
        <v/>
      </c>
      <c r="T423" s="26"/>
      <c r="U423" s="26"/>
    </row>
    <row r="424" spans="18:21" x14ac:dyDescent="0.25">
      <c r="R424" s="33" t="str">
        <f t="shared" si="6"/>
        <v/>
      </c>
      <c r="S424" s="33" t="str">
        <f>IF(M424="","",IF(AND(M424&lt;&gt;'Tabelas auxiliares'!$B$240,M424&lt;&gt;'Tabelas auxiliares'!$B$241,M424&lt;&gt;'Tabelas auxiliares'!$C$240,M424&lt;&gt;'Tabelas auxiliares'!$C$241),"FOLHA DE PESSOAL",IF(R424='Tabelas auxiliares'!$A$241,"CUSTEIO",IF(R424='Tabelas auxiliares'!$A$240,"INVESTIMENTO","ERRO - VERIFICAR"))))</f>
        <v/>
      </c>
      <c r="T424" s="26"/>
      <c r="U424" s="26"/>
    </row>
    <row r="425" spans="18:21" x14ac:dyDescent="0.25">
      <c r="R425" s="33" t="str">
        <f t="shared" si="6"/>
        <v/>
      </c>
      <c r="S425" s="33" t="str">
        <f>IF(M425="","",IF(AND(M425&lt;&gt;'Tabelas auxiliares'!$B$240,M425&lt;&gt;'Tabelas auxiliares'!$B$241,M425&lt;&gt;'Tabelas auxiliares'!$C$240,M425&lt;&gt;'Tabelas auxiliares'!$C$241),"FOLHA DE PESSOAL",IF(R425='Tabelas auxiliares'!$A$241,"CUSTEIO",IF(R425='Tabelas auxiliares'!$A$240,"INVESTIMENTO","ERRO - VERIFICAR"))))</f>
        <v/>
      </c>
      <c r="T425" s="26"/>
      <c r="U425" s="26"/>
    </row>
    <row r="426" spans="18:21" x14ac:dyDescent="0.25">
      <c r="R426" s="33" t="str">
        <f t="shared" si="6"/>
        <v/>
      </c>
      <c r="S426" s="33" t="str">
        <f>IF(M426="","",IF(AND(M426&lt;&gt;'Tabelas auxiliares'!$B$240,M426&lt;&gt;'Tabelas auxiliares'!$B$241,M426&lt;&gt;'Tabelas auxiliares'!$C$240,M426&lt;&gt;'Tabelas auxiliares'!$C$241),"FOLHA DE PESSOAL",IF(R426='Tabelas auxiliares'!$A$241,"CUSTEIO",IF(R426='Tabelas auxiliares'!$A$240,"INVESTIMENTO","ERRO - VERIFICAR"))))</f>
        <v/>
      </c>
      <c r="T426" s="26"/>
      <c r="U426" s="26"/>
    </row>
    <row r="427" spans="18:21" x14ac:dyDescent="0.25">
      <c r="R427" s="33" t="str">
        <f t="shared" si="6"/>
        <v/>
      </c>
      <c r="S427" s="33" t="str">
        <f>IF(M427="","",IF(AND(M427&lt;&gt;'Tabelas auxiliares'!$B$240,M427&lt;&gt;'Tabelas auxiliares'!$B$241,M427&lt;&gt;'Tabelas auxiliares'!$C$240,M427&lt;&gt;'Tabelas auxiliares'!$C$241),"FOLHA DE PESSOAL",IF(R427='Tabelas auxiliares'!$A$241,"CUSTEIO",IF(R427='Tabelas auxiliares'!$A$240,"INVESTIMENTO","ERRO - VERIFICAR"))))</f>
        <v/>
      </c>
      <c r="T427" s="26"/>
      <c r="U427" s="26"/>
    </row>
    <row r="428" spans="18:21" x14ac:dyDescent="0.25">
      <c r="R428" s="33" t="str">
        <f t="shared" si="6"/>
        <v/>
      </c>
      <c r="S428" s="33" t="str">
        <f>IF(M428="","",IF(AND(M428&lt;&gt;'Tabelas auxiliares'!$B$240,M428&lt;&gt;'Tabelas auxiliares'!$B$241,M428&lt;&gt;'Tabelas auxiliares'!$C$240,M428&lt;&gt;'Tabelas auxiliares'!$C$241),"FOLHA DE PESSOAL",IF(R428='Tabelas auxiliares'!$A$241,"CUSTEIO",IF(R428='Tabelas auxiliares'!$A$240,"INVESTIMENTO","ERRO - VERIFICAR"))))</f>
        <v/>
      </c>
      <c r="T428" s="26"/>
      <c r="U428" s="26"/>
    </row>
    <row r="429" spans="18:21" x14ac:dyDescent="0.25">
      <c r="R429" s="33" t="str">
        <f t="shared" si="6"/>
        <v/>
      </c>
      <c r="S429" s="33" t="str">
        <f>IF(M429="","",IF(AND(M429&lt;&gt;'Tabelas auxiliares'!$B$240,M429&lt;&gt;'Tabelas auxiliares'!$B$241,M429&lt;&gt;'Tabelas auxiliares'!$C$240,M429&lt;&gt;'Tabelas auxiliares'!$C$241),"FOLHA DE PESSOAL",IF(R429='Tabelas auxiliares'!$A$241,"CUSTEIO",IF(R429='Tabelas auxiliares'!$A$240,"INVESTIMENTO","ERRO - VERIFICAR"))))</f>
        <v/>
      </c>
      <c r="T429" s="26"/>
      <c r="U429" s="26"/>
    </row>
    <row r="430" spans="18:21" x14ac:dyDescent="0.25">
      <c r="R430" s="33" t="str">
        <f t="shared" si="6"/>
        <v/>
      </c>
      <c r="S430" s="33" t="str">
        <f>IF(M430="","",IF(AND(M430&lt;&gt;'Tabelas auxiliares'!$B$240,M430&lt;&gt;'Tabelas auxiliares'!$B$241,M430&lt;&gt;'Tabelas auxiliares'!$C$240,M430&lt;&gt;'Tabelas auxiliares'!$C$241),"FOLHA DE PESSOAL",IF(R430='Tabelas auxiliares'!$A$241,"CUSTEIO",IF(R430='Tabelas auxiliares'!$A$240,"INVESTIMENTO","ERRO - VERIFICAR"))))</f>
        <v/>
      </c>
      <c r="T430" s="26"/>
      <c r="U430" s="26"/>
    </row>
    <row r="431" spans="18:21" x14ac:dyDescent="0.25">
      <c r="R431" s="33" t="str">
        <f t="shared" si="6"/>
        <v/>
      </c>
      <c r="S431" s="33" t="str">
        <f>IF(M431="","",IF(AND(M431&lt;&gt;'Tabelas auxiliares'!$B$240,M431&lt;&gt;'Tabelas auxiliares'!$B$241,M431&lt;&gt;'Tabelas auxiliares'!$C$240,M431&lt;&gt;'Tabelas auxiliares'!$C$241),"FOLHA DE PESSOAL",IF(R431='Tabelas auxiliares'!$A$241,"CUSTEIO",IF(R431='Tabelas auxiliares'!$A$240,"INVESTIMENTO","ERRO - VERIFICAR"))))</f>
        <v/>
      </c>
      <c r="T431" s="26"/>
      <c r="U431" s="26"/>
    </row>
    <row r="432" spans="18:21" x14ac:dyDescent="0.25">
      <c r="R432" s="33" t="str">
        <f t="shared" si="6"/>
        <v/>
      </c>
      <c r="S432" s="33" t="str">
        <f>IF(M432="","",IF(AND(M432&lt;&gt;'Tabelas auxiliares'!$B$240,M432&lt;&gt;'Tabelas auxiliares'!$B$241,M432&lt;&gt;'Tabelas auxiliares'!$C$240,M432&lt;&gt;'Tabelas auxiliares'!$C$241),"FOLHA DE PESSOAL",IF(R432='Tabelas auxiliares'!$A$241,"CUSTEIO",IF(R432='Tabelas auxiliares'!$A$240,"INVESTIMENTO","ERRO - VERIFICAR"))))</f>
        <v/>
      </c>
      <c r="T432" s="26"/>
      <c r="U432" s="26"/>
    </row>
    <row r="433" spans="18:24" x14ac:dyDescent="0.25">
      <c r="R433" s="33" t="str">
        <f t="shared" si="6"/>
        <v/>
      </c>
      <c r="S433" s="33" t="str">
        <f>IF(M433="","",IF(AND(M433&lt;&gt;'Tabelas auxiliares'!$B$240,M433&lt;&gt;'Tabelas auxiliares'!$B$241,M433&lt;&gt;'Tabelas auxiliares'!$C$240,M433&lt;&gt;'Tabelas auxiliares'!$C$241),"FOLHA DE PESSOAL",IF(R433='Tabelas auxiliares'!$A$241,"CUSTEIO",IF(R433='Tabelas auxiliares'!$A$240,"INVESTIMENTO","ERRO - VERIFICAR"))))</f>
        <v/>
      </c>
      <c r="T433" s="26"/>
      <c r="U433" s="26"/>
    </row>
    <row r="434" spans="18:24" x14ac:dyDescent="0.25">
      <c r="R434" s="33" t="str">
        <f t="shared" si="6"/>
        <v/>
      </c>
      <c r="S434" s="33" t="str">
        <f>IF(M434="","",IF(AND(M434&lt;&gt;'Tabelas auxiliares'!$B$240,M434&lt;&gt;'Tabelas auxiliares'!$B$241,M434&lt;&gt;'Tabelas auxiliares'!$C$240,M434&lt;&gt;'Tabelas auxiliares'!$C$241),"FOLHA DE PESSOAL",IF(R434='Tabelas auxiliares'!$A$241,"CUSTEIO",IF(R434='Tabelas auxiliares'!$A$240,"INVESTIMENTO","ERRO - VERIFICAR"))))</f>
        <v/>
      </c>
      <c r="T434" s="26"/>
      <c r="U434" s="26"/>
    </row>
    <row r="435" spans="18:24" x14ac:dyDescent="0.25">
      <c r="R435" s="33" t="str">
        <f t="shared" si="6"/>
        <v/>
      </c>
      <c r="S435" s="33" t="str">
        <f>IF(M435="","",IF(AND(M435&lt;&gt;'Tabelas auxiliares'!$B$240,M435&lt;&gt;'Tabelas auxiliares'!$B$241,M435&lt;&gt;'Tabelas auxiliares'!$C$240,M435&lt;&gt;'Tabelas auxiliares'!$C$241),"FOLHA DE PESSOAL",IF(R435='Tabelas auxiliares'!$A$241,"CUSTEIO",IF(R435='Tabelas auxiliares'!$A$240,"INVESTIMENTO","ERRO - VERIFICAR"))))</f>
        <v/>
      </c>
      <c r="T435" s="26"/>
      <c r="U435" s="26"/>
    </row>
    <row r="436" spans="18:24" x14ac:dyDescent="0.25">
      <c r="R436" s="33" t="str">
        <f t="shared" si="6"/>
        <v/>
      </c>
      <c r="S436" s="33" t="str">
        <f>IF(M436="","",IF(AND(M436&lt;&gt;'Tabelas auxiliares'!$B$240,M436&lt;&gt;'Tabelas auxiliares'!$B$241,M436&lt;&gt;'Tabelas auxiliares'!$C$240,M436&lt;&gt;'Tabelas auxiliares'!$C$241),"FOLHA DE PESSOAL",IF(R436='Tabelas auxiliares'!$A$241,"CUSTEIO",IF(R436='Tabelas auxiliares'!$A$240,"INVESTIMENTO","ERRO - VERIFICAR"))))</f>
        <v/>
      </c>
      <c r="T436" s="26"/>
      <c r="X436" s="26"/>
    </row>
    <row r="437" spans="18:24" x14ac:dyDescent="0.25">
      <c r="R437" s="33" t="str">
        <f t="shared" si="6"/>
        <v/>
      </c>
      <c r="S437" s="33" t="str">
        <f>IF(M437="","",IF(AND(M437&lt;&gt;'Tabelas auxiliares'!$B$240,M437&lt;&gt;'Tabelas auxiliares'!$B$241,M437&lt;&gt;'Tabelas auxiliares'!$C$240,M437&lt;&gt;'Tabelas auxiliares'!$C$241),"FOLHA DE PESSOAL",IF(R437='Tabelas auxiliares'!$A$241,"CUSTEIO",IF(R437='Tabelas auxiliares'!$A$240,"INVESTIMENTO","ERRO - VERIFICAR"))))</f>
        <v/>
      </c>
      <c r="T437" s="26"/>
      <c r="X437" s="26"/>
    </row>
    <row r="438" spans="18:24" x14ac:dyDescent="0.25">
      <c r="R438" s="33" t="str">
        <f t="shared" si="6"/>
        <v/>
      </c>
      <c r="S438" s="33" t="str">
        <f>IF(M438="","",IF(AND(M438&lt;&gt;'Tabelas auxiliares'!$B$240,M438&lt;&gt;'Tabelas auxiliares'!$B$241,M438&lt;&gt;'Tabelas auxiliares'!$C$240,M438&lt;&gt;'Tabelas auxiliares'!$C$241),"FOLHA DE PESSOAL",IF(R438='Tabelas auxiliares'!$A$241,"CUSTEIO",IF(R438='Tabelas auxiliares'!$A$240,"INVESTIMENTO","ERRO - VERIFICAR"))))</f>
        <v/>
      </c>
      <c r="T438" s="26"/>
      <c r="X438" s="26"/>
    </row>
    <row r="439" spans="18:24" x14ac:dyDescent="0.25">
      <c r="R439" s="33" t="str">
        <f t="shared" si="6"/>
        <v/>
      </c>
      <c r="S439" s="33" t="str">
        <f>IF(M439="","",IF(AND(M439&lt;&gt;'Tabelas auxiliares'!$B$240,M439&lt;&gt;'Tabelas auxiliares'!$B$241,M439&lt;&gt;'Tabelas auxiliares'!$C$240,M439&lt;&gt;'Tabelas auxiliares'!$C$241),"FOLHA DE PESSOAL",IF(R439='Tabelas auxiliares'!$A$241,"CUSTEIO",IF(R439='Tabelas auxiliares'!$A$240,"INVESTIMENTO","ERRO - VERIFICAR"))))</f>
        <v/>
      </c>
      <c r="T439" s="26"/>
      <c r="X439" s="26"/>
    </row>
    <row r="440" spans="18:24" x14ac:dyDescent="0.25">
      <c r="R440" s="33" t="str">
        <f t="shared" si="6"/>
        <v/>
      </c>
      <c r="S440" s="33" t="str">
        <f>IF(M440="","",IF(AND(M440&lt;&gt;'Tabelas auxiliares'!$B$240,M440&lt;&gt;'Tabelas auxiliares'!$B$241,M440&lt;&gt;'Tabelas auxiliares'!$C$240,M440&lt;&gt;'Tabelas auxiliares'!$C$241),"FOLHA DE PESSOAL",IF(R440='Tabelas auxiliares'!$A$241,"CUSTEIO",IF(R440='Tabelas auxiliares'!$A$240,"INVESTIMENTO","ERRO - VERIFICAR"))))</f>
        <v/>
      </c>
      <c r="T440" s="26"/>
      <c r="X440" s="26"/>
    </row>
    <row r="441" spans="18:24" x14ac:dyDescent="0.25">
      <c r="R441" s="33" t="str">
        <f t="shared" si="6"/>
        <v/>
      </c>
      <c r="S441" s="33" t="str">
        <f>IF(M441="","",IF(AND(M441&lt;&gt;'Tabelas auxiliares'!$B$240,M441&lt;&gt;'Tabelas auxiliares'!$B$241,M441&lt;&gt;'Tabelas auxiliares'!$C$240,M441&lt;&gt;'Tabelas auxiliares'!$C$241),"FOLHA DE PESSOAL",IF(R441='Tabelas auxiliares'!$A$241,"CUSTEIO",IF(R441='Tabelas auxiliares'!$A$240,"INVESTIMENTO","ERRO - VERIFICAR"))))</f>
        <v/>
      </c>
      <c r="T441" s="26"/>
      <c r="X441" s="26"/>
    </row>
    <row r="442" spans="18:24" x14ac:dyDescent="0.25">
      <c r="R442" s="33" t="str">
        <f t="shared" si="6"/>
        <v/>
      </c>
      <c r="S442" s="33" t="str">
        <f>IF(M442="","",IF(AND(M442&lt;&gt;'Tabelas auxiliares'!$B$240,M442&lt;&gt;'Tabelas auxiliares'!$B$241,M442&lt;&gt;'Tabelas auxiliares'!$C$240,M442&lt;&gt;'Tabelas auxiliares'!$C$241),"FOLHA DE PESSOAL",IF(R442='Tabelas auxiliares'!$A$241,"CUSTEIO",IF(R442='Tabelas auxiliares'!$A$240,"INVESTIMENTO","ERRO - VERIFICAR"))))</f>
        <v/>
      </c>
      <c r="T442" s="26"/>
      <c r="U442" s="26"/>
      <c r="X442" s="26"/>
    </row>
    <row r="443" spans="18:24" x14ac:dyDescent="0.25">
      <c r="R443" s="33" t="str">
        <f t="shared" si="6"/>
        <v/>
      </c>
      <c r="S443" s="33" t="str">
        <f>IF(M443="","",IF(AND(M443&lt;&gt;'Tabelas auxiliares'!$B$240,M443&lt;&gt;'Tabelas auxiliares'!$B$241,M443&lt;&gt;'Tabelas auxiliares'!$C$240,M443&lt;&gt;'Tabelas auxiliares'!$C$241),"FOLHA DE PESSOAL",IF(R443='Tabelas auxiliares'!$A$241,"CUSTEIO",IF(R443='Tabelas auxiliares'!$A$240,"INVESTIMENTO","ERRO - VERIFICAR"))))</f>
        <v/>
      </c>
      <c r="T443" s="26"/>
      <c r="X443" s="26"/>
    </row>
    <row r="444" spans="18:24" x14ac:dyDescent="0.25">
      <c r="R444" s="33" t="str">
        <f t="shared" si="6"/>
        <v/>
      </c>
      <c r="S444" s="33" t="str">
        <f>IF(M444="","",IF(AND(M444&lt;&gt;'Tabelas auxiliares'!$B$240,M444&lt;&gt;'Tabelas auxiliares'!$B$241,M444&lt;&gt;'Tabelas auxiliares'!$C$240,M444&lt;&gt;'Tabelas auxiliares'!$C$241),"FOLHA DE PESSOAL",IF(R444='Tabelas auxiliares'!$A$241,"CUSTEIO",IF(R444='Tabelas auxiliares'!$A$240,"INVESTIMENTO","ERRO - VERIFICAR"))))</f>
        <v/>
      </c>
      <c r="T444" s="26"/>
      <c r="X444" s="26"/>
    </row>
    <row r="445" spans="18:24" x14ac:dyDescent="0.25">
      <c r="R445" s="33" t="str">
        <f t="shared" si="6"/>
        <v/>
      </c>
      <c r="S445" s="33" t="str">
        <f>IF(M445="","",IF(AND(M445&lt;&gt;'Tabelas auxiliares'!$B$240,M445&lt;&gt;'Tabelas auxiliares'!$B$241,M445&lt;&gt;'Tabelas auxiliares'!$C$240,M445&lt;&gt;'Tabelas auxiliares'!$C$241),"FOLHA DE PESSOAL",IF(R445='Tabelas auxiliares'!$A$241,"CUSTEIO",IF(R445='Tabelas auxiliares'!$A$240,"INVESTIMENTO","ERRO - VERIFICAR"))))</f>
        <v/>
      </c>
      <c r="T445" s="26"/>
      <c r="X445" s="26"/>
    </row>
    <row r="446" spans="18:24" x14ac:dyDescent="0.25">
      <c r="R446" s="33" t="str">
        <f t="shared" si="6"/>
        <v/>
      </c>
      <c r="S446" s="33" t="str">
        <f>IF(M446="","",IF(AND(M446&lt;&gt;'Tabelas auxiliares'!$B$240,M446&lt;&gt;'Tabelas auxiliares'!$B$241,M446&lt;&gt;'Tabelas auxiliares'!$C$240,M446&lt;&gt;'Tabelas auxiliares'!$C$241),"FOLHA DE PESSOAL",IF(R446='Tabelas auxiliares'!$A$241,"CUSTEIO",IF(R446='Tabelas auxiliares'!$A$240,"INVESTIMENTO","ERRO - VERIFICAR"))))</f>
        <v/>
      </c>
      <c r="T446" s="26"/>
      <c r="X446" s="26"/>
    </row>
    <row r="447" spans="18:24" x14ac:dyDescent="0.25">
      <c r="R447" s="33" t="str">
        <f t="shared" si="6"/>
        <v/>
      </c>
      <c r="S447" s="33" t="str">
        <f>IF(M447="","",IF(AND(M447&lt;&gt;'Tabelas auxiliares'!$B$240,M447&lt;&gt;'Tabelas auxiliares'!$B$241,M447&lt;&gt;'Tabelas auxiliares'!$C$240,M447&lt;&gt;'Tabelas auxiliares'!$C$241),"FOLHA DE PESSOAL",IF(R447='Tabelas auxiliares'!$A$241,"CUSTEIO",IF(R447='Tabelas auxiliares'!$A$240,"INVESTIMENTO","ERRO - VERIFICAR"))))</f>
        <v/>
      </c>
      <c r="T447" s="26"/>
      <c r="X447" s="26"/>
    </row>
    <row r="448" spans="18:24" x14ac:dyDescent="0.25">
      <c r="R448" s="33" t="str">
        <f t="shared" si="6"/>
        <v/>
      </c>
      <c r="S448" s="33" t="str">
        <f>IF(M448="","",IF(AND(M448&lt;&gt;'Tabelas auxiliares'!$B$240,M448&lt;&gt;'Tabelas auxiliares'!$B$241,M448&lt;&gt;'Tabelas auxiliares'!$C$240,M448&lt;&gt;'Tabelas auxiliares'!$C$241),"FOLHA DE PESSOAL",IF(R448='Tabelas auxiliares'!$A$241,"CUSTEIO",IF(R448='Tabelas auxiliares'!$A$240,"INVESTIMENTO","ERRO - VERIFICAR"))))</f>
        <v/>
      </c>
      <c r="T448" s="26"/>
      <c r="X448" s="26"/>
    </row>
    <row r="449" spans="18:24" x14ac:dyDescent="0.25">
      <c r="R449" s="33" t="str">
        <f t="shared" si="6"/>
        <v/>
      </c>
      <c r="S449" s="33" t="str">
        <f>IF(M449="","",IF(AND(M449&lt;&gt;'Tabelas auxiliares'!$B$240,M449&lt;&gt;'Tabelas auxiliares'!$B$241,M449&lt;&gt;'Tabelas auxiliares'!$C$240,M449&lt;&gt;'Tabelas auxiliares'!$C$241),"FOLHA DE PESSOAL",IF(R449='Tabelas auxiliares'!$A$241,"CUSTEIO",IF(R449='Tabelas auxiliares'!$A$240,"INVESTIMENTO","ERRO - VERIFICAR"))))</f>
        <v/>
      </c>
      <c r="T449" s="26"/>
      <c r="X449" s="26"/>
    </row>
    <row r="450" spans="18:24" x14ac:dyDescent="0.25">
      <c r="R450" s="33" t="str">
        <f t="shared" si="6"/>
        <v/>
      </c>
      <c r="S450" s="33" t="str">
        <f>IF(M450="","",IF(AND(M450&lt;&gt;'Tabelas auxiliares'!$B$240,M450&lt;&gt;'Tabelas auxiliares'!$B$241,M450&lt;&gt;'Tabelas auxiliares'!$C$240,M450&lt;&gt;'Tabelas auxiliares'!$C$241),"FOLHA DE PESSOAL",IF(R450='Tabelas auxiliares'!$A$241,"CUSTEIO",IF(R450='Tabelas auxiliares'!$A$240,"INVESTIMENTO","ERRO - VERIFICAR"))))</f>
        <v/>
      </c>
      <c r="T450" s="26"/>
      <c r="X450" s="26"/>
    </row>
    <row r="451" spans="18:24" x14ac:dyDescent="0.25">
      <c r="R451" s="33" t="str">
        <f t="shared" si="6"/>
        <v/>
      </c>
      <c r="S451" s="33" t="str">
        <f>IF(M451="","",IF(AND(M451&lt;&gt;'Tabelas auxiliares'!$B$240,M451&lt;&gt;'Tabelas auxiliares'!$B$241,M451&lt;&gt;'Tabelas auxiliares'!$C$240,M451&lt;&gt;'Tabelas auxiliares'!$C$241),"FOLHA DE PESSOAL",IF(R451='Tabelas auxiliares'!$A$241,"CUSTEIO",IF(R451='Tabelas auxiliares'!$A$240,"INVESTIMENTO","ERRO - VERIFICAR"))))</f>
        <v/>
      </c>
      <c r="T451" s="26"/>
      <c r="X451" s="26"/>
    </row>
    <row r="452" spans="18:24" x14ac:dyDescent="0.25">
      <c r="R452" s="33" t="str">
        <f t="shared" ref="R452:R515" si="7">LEFT(O452,1)</f>
        <v/>
      </c>
      <c r="S452" s="33" t="str">
        <f>IF(M452="","",IF(AND(M452&lt;&gt;'Tabelas auxiliares'!$B$240,M452&lt;&gt;'Tabelas auxiliares'!$B$241,M452&lt;&gt;'Tabelas auxiliares'!$C$240,M452&lt;&gt;'Tabelas auxiliares'!$C$241),"FOLHA DE PESSOAL",IF(R452='Tabelas auxiliares'!$A$241,"CUSTEIO",IF(R452='Tabelas auxiliares'!$A$240,"INVESTIMENTO","ERRO - VERIFICAR"))))</f>
        <v/>
      </c>
      <c r="T452" s="26"/>
      <c r="X452" s="26"/>
    </row>
    <row r="453" spans="18:24" x14ac:dyDescent="0.25">
      <c r="R453" s="33" t="str">
        <f t="shared" si="7"/>
        <v/>
      </c>
      <c r="S453" s="33" t="str">
        <f>IF(M453="","",IF(AND(M453&lt;&gt;'Tabelas auxiliares'!$B$240,M453&lt;&gt;'Tabelas auxiliares'!$B$241,M453&lt;&gt;'Tabelas auxiliares'!$C$240,M453&lt;&gt;'Tabelas auxiliares'!$C$241),"FOLHA DE PESSOAL",IF(R453='Tabelas auxiliares'!$A$241,"CUSTEIO",IF(R453='Tabelas auxiliares'!$A$240,"INVESTIMENTO","ERRO - VERIFICAR"))))</f>
        <v/>
      </c>
      <c r="T453" s="26"/>
      <c r="X453" s="26"/>
    </row>
    <row r="454" spans="18:24" x14ac:dyDescent="0.25">
      <c r="R454" s="33" t="str">
        <f t="shared" si="7"/>
        <v/>
      </c>
      <c r="S454" s="33" t="str">
        <f>IF(M454="","",IF(AND(M454&lt;&gt;'Tabelas auxiliares'!$B$240,M454&lt;&gt;'Tabelas auxiliares'!$B$241,M454&lt;&gt;'Tabelas auxiliares'!$C$240,M454&lt;&gt;'Tabelas auxiliares'!$C$241),"FOLHA DE PESSOAL",IF(R454='Tabelas auxiliares'!$A$241,"CUSTEIO",IF(R454='Tabelas auxiliares'!$A$240,"INVESTIMENTO","ERRO - VERIFICAR"))))</f>
        <v/>
      </c>
      <c r="T454" s="26"/>
      <c r="X454" s="26"/>
    </row>
    <row r="455" spans="18:24" x14ac:dyDescent="0.25">
      <c r="R455" s="33" t="str">
        <f t="shared" si="7"/>
        <v/>
      </c>
      <c r="S455" s="33" t="str">
        <f>IF(M455="","",IF(AND(M455&lt;&gt;'Tabelas auxiliares'!$B$240,M455&lt;&gt;'Tabelas auxiliares'!$B$241,M455&lt;&gt;'Tabelas auxiliares'!$C$240,M455&lt;&gt;'Tabelas auxiliares'!$C$241),"FOLHA DE PESSOAL",IF(R455='Tabelas auxiliares'!$A$241,"CUSTEIO",IF(R455='Tabelas auxiliares'!$A$240,"INVESTIMENTO","ERRO - VERIFICAR"))))</f>
        <v/>
      </c>
      <c r="T455" s="26"/>
      <c r="X455" s="26"/>
    </row>
    <row r="456" spans="18:24" x14ac:dyDescent="0.25">
      <c r="R456" s="33" t="str">
        <f t="shared" si="7"/>
        <v/>
      </c>
      <c r="S456" s="33" t="str">
        <f>IF(M456="","",IF(AND(M456&lt;&gt;'Tabelas auxiliares'!$B$240,M456&lt;&gt;'Tabelas auxiliares'!$B$241,M456&lt;&gt;'Tabelas auxiliares'!$C$240,M456&lt;&gt;'Tabelas auxiliares'!$C$241),"FOLHA DE PESSOAL",IF(R456='Tabelas auxiliares'!$A$241,"CUSTEIO",IF(R456='Tabelas auxiliares'!$A$240,"INVESTIMENTO","ERRO - VERIFICAR"))))</f>
        <v/>
      </c>
      <c r="T456" s="26"/>
      <c r="X456" s="26"/>
    </row>
    <row r="457" spans="18:24" x14ac:dyDescent="0.25">
      <c r="R457" s="33" t="str">
        <f t="shared" si="7"/>
        <v/>
      </c>
      <c r="S457" s="33" t="str">
        <f>IF(M457="","",IF(AND(M457&lt;&gt;'Tabelas auxiliares'!$B$240,M457&lt;&gt;'Tabelas auxiliares'!$B$241,M457&lt;&gt;'Tabelas auxiliares'!$C$240,M457&lt;&gt;'Tabelas auxiliares'!$C$241),"FOLHA DE PESSOAL",IF(R457='Tabelas auxiliares'!$A$241,"CUSTEIO",IF(R457='Tabelas auxiliares'!$A$240,"INVESTIMENTO","ERRO - VERIFICAR"))))</f>
        <v/>
      </c>
      <c r="T457" s="26"/>
      <c r="X457" s="26"/>
    </row>
    <row r="458" spans="18:24" x14ac:dyDescent="0.25">
      <c r="R458" s="33" t="str">
        <f t="shared" si="7"/>
        <v/>
      </c>
      <c r="S458" s="33" t="str">
        <f>IF(M458="","",IF(AND(M458&lt;&gt;'Tabelas auxiliares'!$B$240,M458&lt;&gt;'Tabelas auxiliares'!$B$241,M458&lt;&gt;'Tabelas auxiliares'!$C$240,M458&lt;&gt;'Tabelas auxiliares'!$C$241),"FOLHA DE PESSOAL",IF(R458='Tabelas auxiliares'!$A$241,"CUSTEIO",IF(R458='Tabelas auxiliares'!$A$240,"INVESTIMENTO","ERRO - VERIFICAR"))))</f>
        <v/>
      </c>
      <c r="T458" s="26"/>
      <c r="X458" s="26"/>
    </row>
    <row r="459" spans="18:24" x14ac:dyDescent="0.25">
      <c r="R459" s="33" t="str">
        <f t="shared" si="7"/>
        <v/>
      </c>
      <c r="S459" s="33" t="str">
        <f>IF(M459="","",IF(AND(M459&lt;&gt;'Tabelas auxiliares'!$B$240,M459&lt;&gt;'Tabelas auxiliares'!$B$241,M459&lt;&gt;'Tabelas auxiliares'!$C$240,M459&lt;&gt;'Tabelas auxiliares'!$C$241),"FOLHA DE PESSOAL",IF(R459='Tabelas auxiliares'!$A$241,"CUSTEIO",IF(R459='Tabelas auxiliares'!$A$240,"INVESTIMENTO","ERRO - VERIFICAR"))))</f>
        <v/>
      </c>
      <c r="T459" s="26"/>
      <c r="X459" s="26"/>
    </row>
    <row r="460" spans="18:24" x14ac:dyDescent="0.25">
      <c r="R460" s="33" t="str">
        <f t="shared" si="7"/>
        <v/>
      </c>
      <c r="S460" s="33" t="str">
        <f>IF(M460="","",IF(AND(M460&lt;&gt;'Tabelas auxiliares'!$B$240,M460&lt;&gt;'Tabelas auxiliares'!$B$241,M460&lt;&gt;'Tabelas auxiliares'!$C$240,M460&lt;&gt;'Tabelas auxiliares'!$C$241),"FOLHA DE PESSOAL",IF(R460='Tabelas auxiliares'!$A$241,"CUSTEIO",IF(R460='Tabelas auxiliares'!$A$240,"INVESTIMENTO","ERRO - VERIFICAR"))))</f>
        <v/>
      </c>
      <c r="T460" s="26"/>
      <c r="X460" s="26"/>
    </row>
    <row r="461" spans="18:24" x14ac:dyDescent="0.25">
      <c r="R461" s="33" t="str">
        <f t="shared" si="7"/>
        <v/>
      </c>
      <c r="S461" s="33" t="str">
        <f>IF(M461="","",IF(AND(M461&lt;&gt;'Tabelas auxiliares'!$B$240,M461&lt;&gt;'Tabelas auxiliares'!$B$241,M461&lt;&gt;'Tabelas auxiliares'!$C$240,M461&lt;&gt;'Tabelas auxiliares'!$C$241),"FOLHA DE PESSOAL",IF(R461='Tabelas auxiliares'!$A$241,"CUSTEIO",IF(R461='Tabelas auxiliares'!$A$240,"INVESTIMENTO","ERRO - VERIFICAR"))))</f>
        <v/>
      </c>
      <c r="T461" s="26"/>
      <c r="X461" s="26"/>
    </row>
    <row r="462" spans="18:24" x14ac:dyDescent="0.25">
      <c r="R462" s="33" t="str">
        <f t="shared" si="7"/>
        <v/>
      </c>
      <c r="S462" s="33" t="str">
        <f>IF(M462="","",IF(AND(M462&lt;&gt;'Tabelas auxiliares'!$B$240,M462&lt;&gt;'Tabelas auxiliares'!$B$241,M462&lt;&gt;'Tabelas auxiliares'!$C$240,M462&lt;&gt;'Tabelas auxiliares'!$C$241),"FOLHA DE PESSOAL",IF(R462='Tabelas auxiliares'!$A$241,"CUSTEIO",IF(R462='Tabelas auxiliares'!$A$240,"INVESTIMENTO","ERRO - VERIFICAR"))))</f>
        <v/>
      </c>
      <c r="T462" s="26"/>
      <c r="X462" s="26"/>
    </row>
    <row r="463" spans="18:24" x14ac:dyDescent="0.25">
      <c r="R463" s="33" t="str">
        <f t="shared" si="7"/>
        <v/>
      </c>
      <c r="S463" s="33" t="str">
        <f>IF(M463="","",IF(AND(M463&lt;&gt;'Tabelas auxiliares'!$B$240,M463&lt;&gt;'Tabelas auxiliares'!$B$241,M463&lt;&gt;'Tabelas auxiliares'!$C$240,M463&lt;&gt;'Tabelas auxiliares'!$C$241),"FOLHA DE PESSOAL",IF(R463='Tabelas auxiliares'!$A$241,"CUSTEIO",IF(R463='Tabelas auxiliares'!$A$240,"INVESTIMENTO","ERRO - VERIFICAR"))))</f>
        <v/>
      </c>
      <c r="T463" s="26"/>
      <c r="X463" s="26"/>
    </row>
    <row r="464" spans="18:24" x14ac:dyDescent="0.25">
      <c r="R464" s="33" t="str">
        <f t="shared" si="7"/>
        <v/>
      </c>
      <c r="S464" s="33" t="str">
        <f>IF(M464="","",IF(AND(M464&lt;&gt;'Tabelas auxiliares'!$B$240,M464&lt;&gt;'Tabelas auxiliares'!$B$241,M464&lt;&gt;'Tabelas auxiliares'!$C$240,M464&lt;&gt;'Tabelas auxiliares'!$C$241),"FOLHA DE PESSOAL",IF(R464='Tabelas auxiliares'!$A$241,"CUSTEIO",IF(R464='Tabelas auxiliares'!$A$240,"INVESTIMENTO","ERRO - VERIFICAR"))))</f>
        <v/>
      </c>
      <c r="T464" s="26"/>
      <c r="X464" s="26"/>
    </row>
    <row r="465" spans="18:24" x14ac:dyDescent="0.25">
      <c r="R465" s="33" t="str">
        <f t="shared" si="7"/>
        <v/>
      </c>
      <c r="S465" s="33" t="str">
        <f>IF(M465="","",IF(AND(M465&lt;&gt;'Tabelas auxiliares'!$B$240,M465&lt;&gt;'Tabelas auxiliares'!$B$241,M465&lt;&gt;'Tabelas auxiliares'!$C$240,M465&lt;&gt;'Tabelas auxiliares'!$C$241),"FOLHA DE PESSOAL",IF(R465='Tabelas auxiliares'!$A$241,"CUSTEIO",IF(R465='Tabelas auxiliares'!$A$240,"INVESTIMENTO","ERRO - VERIFICAR"))))</f>
        <v/>
      </c>
      <c r="T465" s="26"/>
      <c r="X465" s="26"/>
    </row>
    <row r="466" spans="18:24" x14ac:dyDescent="0.25">
      <c r="R466" s="33" t="str">
        <f t="shared" si="7"/>
        <v/>
      </c>
      <c r="S466" s="33" t="str">
        <f>IF(M466="","",IF(AND(M466&lt;&gt;'Tabelas auxiliares'!$B$240,M466&lt;&gt;'Tabelas auxiliares'!$B$241,M466&lt;&gt;'Tabelas auxiliares'!$C$240,M466&lt;&gt;'Tabelas auxiliares'!$C$241),"FOLHA DE PESSOAL",IF(R466='Tabelas auxiliares'!$A$241,"CUSTEIO",IF(R466='Tabelas auxiliares'!$A$240,"INVESTIMENTO","ERRO - VERIFICAR"))))</f>
        <v/>
      </c>
      <c r="T466" s="26"/>
      <c r="X466" s="26"/>
    </row>
    <row r="467" spans="18:24" x14ac:dyDescent="0.25">
      <c r="R467" s="33" t="str">
        <f t="shared" si="7"/>
        <v/>
      </c>
      <c r="S467" s="33" t="str">
        <f>IF(M467="","",IF(AND(M467&lt;&gt;'Tabelas auxiliares'!$B$240,M467&lt;&gt;'Tabelas auxiliares'!$B$241,M467&lt;&gt;'Tabelas auxiliares'!$C$240,M467&lt;&gt;'Tabelas auxiliares'!$C$241),"FOLHA DE PESSOAL",IF(R467='Tabelas auxiliares'!$A$241,"CUSTEIO",IF(R467='Tabelas auxiliares'!$A$240,"INVESTIMENTO","ERRO - VERIFICAR"))))</f>
        <v/>
      </c>
      <c r="T467" s="26"/>
      <c r="X467" s="26"/>
    </row>
    <row r="468" spans="18:24" x14ac:dyDescent="0.25">
      <c r="R468" s="33" t="str">
        <f t="shared" si="7"/>
        <v/>
      </c>
      <c r="S468" s="33" t="str">
        <f>IF(M468="","",IF(AND(M468&lt;&gt;'Tabelas auxiliares'!$B$240,M468&lt;&gt;'Tabelas auxiliares'!$B$241,M468&lt;&gt;'Tabelas auxiliares'!$C$240,M468&lt;&gt;'Tabelas auxiliares'!$C$241),"FOLHA DE PESSOAL",IF(R468='Tabelas auxiliares'!$A$241,"CUSTEIO",IF(R468='Tabelas auxiliares'!$A$240,"INVESTIMENTO","ERRO - VERIFICAR"))))</f>
        <v/>
      </c>
      <c r="T468" s="26"/>
      <c r="X468" s="26"/>
    </row>
    <row r="469" spans="18:24" x14ac:dyDescent="0.25">
      <c r="R469" s="33" t="str">
        <f t="shared" si="7"/>
        <v/>
      </c>
      <c r="S469" s="33" t="str">
        <f>IF(M469="","",IF(AND(M469&lt;&gt;'Tabelas auxiliares'!$B$240,M469&lt;&gt;'Tabelas auxiliares'!$B$241,M469&lt;&gt;'Tabelas auxiliares'!$C$240,M469&lt;&gt;'Tabelas auxiliares'!$C$241),"FOLHA DE PESSOAL",IF(R469='Tabelas auxiliares'!$A$241,"CUSTEIO",IF(R469='Tabelas auxiliares'!$A$240,"INVESTIMENTO","ERRO - VERIFICAR"))))</f>
        <v/>
      </c>
      <c r="T469" s="26"/>
      <c r="X469" s="26"/>
    </row>
    <row r="470" spans="18:24" x14ac:dyDescent="0.25">
      <c r="R470" s="33" t="str">
        <f t="shared" si="7"/>
        <v/>
      </c>
      <c r="S470" s="33" t="str">
        <f>IF(M470="","",IF(AND(M470&lt;&gt;'Tabelas auxiliares'!$B$240,M470&lt;&gt;'Tabelas auxiliares'!$B$241,M470&lt;&gt;'Tabelas auxiliares'!$C$240,M470&lt;&gt;'Tabelas auxiliares'!$C$241),"FOLHA DE PESSOAL",IF(R470='Tabelas auxiliares'!$A$241,"CUSTEIO",IF(R470='Tabelas auxiliares'!$A$240,"INVESTIMENTO","ERRO - VERIFICAR"))))</f>
        <v/>
      </c>
      <c r="T470" s="26"/>
      <c r="X470" s="26"/>
    </row>
    <row r="471" spans="18:24" x14ac:dyDescent="0.25">
      <c r="R471" s="33" t="str">
        <f t="shared" si="7"/>
        <v/>
      </c>
      <c r="S471" s="33" t="str">
        <f>IF(M471="","",IF(AND(M471&lt;&gt;'Tabelas auxiliares'!$B$240,M471&lt;&gt;'Tabelas auxiliares'!$B$241,M471&lt;&gt;'Tabelas auxiliares'!$C$240,M471&lt;&gt;'Tabelas auxiliares'!$C$241),"FOLHA DE PESSOAL",IF(R471='Tabelas auxiliares'!$A$241,"CUSTEIO",IF(R471='Tabelas auxiliares'!$A$240,"INVESTIMENTO","ERRO - VERIFICAR"))))</f>
        <v/>
      </c>
      <c r="T471" s="26"/>
      <c r="X471" s="26"/>
    </row>
    <row r="472" spans="18:24" x14ac:dyDescent="0.25">
      <c r="R472" s="33" t="str">
        <f t="shared" si="7"/>
        <v/>
      </c>
      <c r="S472" s="33" t="str">
        <f>IF(M472="","",IF(AND(M472&lt;&gt;'Tabelas auxiliares'!$B$240,M472&lt;&gt;'Tabelas auxiliares'!$B$241,M472&lt;&gt;'Tabelas auxiliares'!$C$240,M472&lt;&gt;'Tabelas auxiliares'!$C$241),"FOLHA DE PESSOAL",IF(R472='Tabelas auxiliares'!$A$241,"CUSTEIO",IF(R472='Tabelas auxiliares'!$A$240,"INVESTIMENTO","ERRO - VERIFICAR"))))</f>
        <v/>
      </c>
      <c r="T472" s="26"/>
      <c r="X472" s="26"/>
    </row>
    <row r="473" spans="18:24" x14ac:dyDescent="0.25">
      <c r="R473" s="33" t="str">
        <f t="shared" si="7"/>
        <v/>
      </c>
      <c r="S473" s="33" t="str">
        <f>IF(M473="","",IF(AND(M473&lt;&gt;'Tabelas auxiliares'!$B$240,M473&lt;&gt;'Tabelas auxiliares'!$B$241,M473&lt;&gt;'Tabelas auxiliares'!$C$240,M473&lt;&gt;'Tabelas auxiliares'!$C$241),"FOLHA DE PESSOAL",IF(R473='Tabelas auxiliares'!$A$241,"CUSTEIO",IF(R473='Tabelas auxiliares'!$A$240,"INVESTIMENTO","ERRO - VERIFICAR"))))</f>
        <v/>
      </c>
      <c r="T473" s="26"/>
      <c r="X473" s="26"/>
    </row>
    <row r="474" spans="18:24" x14ac:dyDescent="0.25">
      <c r="R474" s="33" t="str">
        <f t="shared" si="7"/>
        <v/>
      </c>
      <c r="S474" s="33" t="str">
        <f>IF(M474="","",IF(AND(M474&lt;&gt;'Tabelas auxiliares'!$B$240,M474&lt;&gt;'Tabelas auxiliares'!$B$241,M474&lt;&gt;'Tabelas auxiliares'!$C$240,M474&lt;&gt;'Tabelas auxiliares'!$C$241),"FOLHA DE PESSOAL",IF(R474='Tabelas auxiliares'!$A$241,"CUSTEIO",IF(R474='Tabelas auxiliares'!$A$240,"INVESTIMENTO","ERRO - VERIFICAR"))))</f>
        <v/>
      </c>
      <c r="T474" s="26"/>
      <c r="X474" s="26"/>
    </row>
    <row r="475" spans="18:24" x14ac:dyDescent="0.25">
      <c r="R475" s="33" t="str">
        <f t="shared" si="7"/>
        <v/>
      </c>
      <c r="S475" s="33" t="str">
        <f>IF(M475="","",IF(AND(M475&lt;&gt;'Tabelas auxiliares'!$B$240,M475&lt;&gt;'Tabelas auxiliares'!$B$241,M475&lt;&gt;'Tabelas auxiliares'!$C$240,M475&lt;&gt;'Tabelas auxiliares'!$C$241),"FOLHA DE PESSOAL",IF(R475='Tabelas auxiliares'!$A$241,"CUSTEIO",IF(R475='Tabelas auxiliares'!$A$240,"INVESTIMENTO","ERRO - VERIFICAR"))))</f>
        <v/>
      </c>
      <c r="T475" s="26"/>
      <c r="X475" s="26"/>
    </row>
    <row r="476" spans="18:24" x14ac:dyDescent="0.25">
      <c r="R476" s="33" t="str">
        <f t="shared" si="7"/>
        <v/>
      </c>
      <c r="S476" s="33" t="str">
        <f>IF(M476="","",IF(AND(M476&lt;&gt;'Tabelas auxiliares'!$B$240,M476&lt;&gt;'Tabelas auxiliares'!$B$241,M476&lt;&gt;'Tabelas auxiliares'!$C$240,M476&lt;&gt;'Tabelas auxiliares'!$C$241),"FOLHA DE PESSOAL",IF(R476='Tabelas auxiliares'!$A$241,"CUSTEIO",IF(R476='Tabelas auxiliares'!$A$240,"INVESTIMENTO","ERRO - VERIFICAR"))))</f>
        <v/>
      </c>
      <c r="T476" s="26"/>
      <c r="V476" s="26"/>
    </row>
    <row r="477" spans="18:24" x14ac:dyDescent="0.25">
      <c r="R477" s="33" t="str">
        <f t="shared" si="7"/>
        <v/>
      </c>
      <c r="S477" s="33" t="str">
        <f>IF(M477="","",IF(AND(M477&lt;&gt;'Tabelas auxiliares'!$B$240,M477&lt;&gt;'Tabelas auxiliares'!$B$241,M477&lt;&gt;'Tabelas auxiliares'!$C$240,M477&lt;&gt;'Tabelas auxiliares'!$C$241),"FOLHA DE PESSOAL",IF(R477='Tabelas auxiliares'!$A$241,"CUSTEIO",IF(R477='Tabelas auxiliares'!$A$240,"INVESTIMENTO","ERRO - VERIFICAR"))))</f>
        <v/>
      </c>
      <c r="T477" s="26"/>
      <c r="V477" s="26"/>
    </row>
    <row r="478" spans="18:24" x14ac:dyDescent="0.25">
      <c r="R478" s="33" t="str">
        <f t="shared" si="7"/>
        <v/>
      </c>
      <c r="S478" s="33" t="str">
        <f>IF(M478="","",IF(AND(M478&lt;&gt;'Tabelas auxiliares'!$B$240,M478&lt;&gt;'Tabelas auxiliares'!$B$241,M478&lt;&gt;'Tabelas auxiliares'!$C$240,M478&lt;&gt;'Tabelas auxiliares'!$C$241),"FOLHA DE PESSOAL",IF(R478='Tabelas auxiliares'!$A$241,"CUSTEIO",IF(R478='Tabelas auxiliares'!$A$240,"INVESTIMENTO","ERRO - VERIFICAR"))))</f>
        <v/>
      </c>
      <c r="T478" s="26"/>
      <c r="V478" s="26"/>
    </row>
    <row r="479" spans="18:24" x14ac:dyDescent="0.25">
      <c r="R479" s="33" t="str">
        <f t="shared" si="7"/>
        <v/>
      </c>
      <c r="S479" s="33" t="str">
        <f>IF(M479="","",IF(AND(M479&lt;&gt;'Tabelas auxiliares'!$B$240,M479&lt;&gt;'Tabelas auxiliares'!$B$241,M479&lt;&gt;'Tabelas auxiliares'!$C$240,M479&lt;&gt;'Tabelas auxiliares'!$C$241),"FOLHA DE PESSOAL",IF(R479='Tabelas auxiliares'!$A$241,"CUSTEIO",IF(R479='Tabelas auxiliares'!$A$240,"INVESTIMENTO","ERRO - VERIFICAR"))))</f>
        <v/>
      </c>
      <c r="T479" s="26"/>
      <c r="V479" s="26"/>
    </row>
    <row r="480" spans="18:24" x14ac:dyDescent="0.25">
      <c r="R480" s="33" t="str">
        <f t="shared" si="7"/>
        <v/>
      </c>
      <c r="S480" s="33" t="str">
        <f>IF(M480="","",IF(AND(M480&lt;&gt;'Tabelas auxiliares'!$B$240,M480&lt;&gt;'Tabelas auxiliares'!$B$241,M480&lt;&gt;'Tabelas auxiliares'!$C$240,M480&lt;&gt;'Tabelas auxiliares'!$C$241),"FOLHA DE PESSOAL",IF(R480='Tabelas auxiliares'!$A$241,"CUSTEIO",IF(R480='Tabelas auxiliares'!$A$240,"INVESTIMENTO","ERRO - VERIFICAR"))))</f>
        <v/>
      </c>
      <c r="T480" s="26"/>
      <c r="V480" s="26"/>
    </row>
    <row r="481" spans="18:22" x14ac:dyDescent="0.25">
      <c r="R481" s="33" t="str">
        <f t="shared" si="7"/>
        <v/>
      </c>
      <c r="S481" s="33" t="str">
        <f>IF(M481="","",IF(AND(M481&lt;&gt;'Tabelas auxiliares'!$B$240,M481&lt;&gt;'Tabelas auxiliares'!$B$241,M481&lt;&gt;'Tabelas auxiliares'!$C$240,M481&lt;&gt;'Tabelas auxiliares'!$C$241),"FOLHA DE PESSOAL",IF(R481='Tabelas auxiliares'!$A$241,"CUSTEIO",IF(R481='Tabelas auxiliares'!$A$240,"INVESTIMENTO","ERRO - VERIFICAR"))))</f>
        <v/>
      </c>
      <c r="T481" s="26"/>
      <c r="V481" s="26"/>
    </row>
    <row r="482" spans="18:22" x14ac:dyDescent="0.25">
      <c r="R482" s="33" t="str">
        <f t="shared" si="7"/>
        <v/>
      </c>
      <c r="S482" s="33" t="str">
        <f>IF(M482="","",IF(AND(M482&lt;&gt;'Tabelas auxiliares'!$B$240,M482&lt;&gt;'Tabelas auxiliares'!$B$241,M482&lt;&gt;'Tabelas auxiliares'!$C$240,M482&lt;&gt;'Tabelas auxiliares'!$C$241),"FOLHA DE PESSOAL",IF(R482='Tabelas auxiliares'!$A$241,"CUSTEIO",IF(R482='Tabelas auxiliares'!$A$240,"INVESTIMENTO","ERRO - VERIFICAR"))))</f>
        <v/>
      </c>
      <c r="T482" s="26"/>
      <c r="V482" s="26"/>
    </row>
    <row r="483" spans="18:22" x14ac:dyDescent="0.25">
      <c r="R483" s="33" t="str">
        <f t="shared" si="7"/>
        <v/>
      </c>
      <c r="S483" s="33" t="str">
        <f>IF(M483="","",IF(AND(M483&lt;&gt;'Tabelas auxiliares'!$B$240,M483&lt;&gt;'Tabelas auxiliares'!$B$241,M483&lt;&gt;'Tabelas auxiliares'!$C$240,M483&lt;&gt;'Tabelas auxiliares'!$C$241),"FOLHA DE PESSOAL",IF(R483='Tabelas auxiliares'!$A$241,"CUSTEIO",IF(R483='Tabelas auxiliares'!$A$240,"INVESTIMENTO","ERRO - VERIFICAR"))))</f>
        <v/>
      </c>
      <c r="T483" s="26"/>
      <c r="V483" s="26"/>
    </row>
    <row r="484" spans="18:22" x14ac:dyDescent="0.25">
      <c r="R484" s="33" t="str">
        <f t="shared" si="7"/>
        <v/>
      </c>
      <c r="S484" s="33" t="str">
        <f>IF(M484="","",IF(AND(M484&lt;&gt;'Tabelas auxiliares'!$B$240,M484&lt;&gt;'Tabelas auxiliares'!$B$241,M484&lt;&gt;'Tabelas auxiliares'!$C$240,M484&lt;&gt;'Tabelas auxiliares'!$C$241),"FOLHA DE PESSOAL",IF(R484='Tabelas auxiliares'!$A$241,"CUSTEIO",IF(R484='Tabelas auxiliares'!$A$240,"INVESTIMENTO","ERRO - VERIFICAR"))))</f>
        <v/>
      </c>
      <c r="T484" s="26"/>
      <c r="V484" s="26"/>
    </row>
    <row r="485" spans="18:22" x14ac:dyDescent="0.25">
      <c r="R485" s="33" t="str">
        <f t="shared" si="7"/>
        <v/>
      </c>
      <c r="S485" s="33" t="str">
        <f>IF(M485="","",IF(AND(M485&lt;&gt;'Tabelas auxiliares'!$B$240,M485&lt;&gt;'Tabelas auxiliares'!$B$241,M485&lt;&gt;'Tabelas auxiliares'!$C$240,M485&lt;&gt;'Tabelas auxiliares'!$C$241),"FOLHA DE PESSOAL",IF(R485='Tabelas auxiliares'!$A$241,"CUSTEIO",IF(R485='Tabelas auxiliares'!$A$240,"INVESTIMENTO","ERRO - VERIFICAR"))))</f>
        <v/>
      </c>
      <c r="T485" s="26"/>
      <c r="V485" s="26"/>
    </row>
    <row r="486" spans="18:22" x14ac:dyDescent="0.25">
      <c r="R486" s="33" t="str">
        <f t="shared" si="7"/>
        <v/>
      </c>
      <c r="S486" s="33" t="str">
        <f>IF(M486="","",IF(AND(M486&lt;&gt;'Tabelas auxiliares'!$B$240,M486&lt;&gt;'Tabelas auxiliares'!$B$241,M486&lt;&gt;'Tabelas auxiliares'!$C$240,M486&lt;&gt;'Tabelas auxiliares'!$C$241),"FOLHA DE PESSOAL",IF(R486='Tabelas auxiliares'!$A$241,"CUSTEIO",IF(R486='Tabelas auxiliares'!$A$240,"INVESTIMENTO","ERRO - VERIFICAR"))))</f>
        <v/>
      </c>
      <c r="T486" s="26"/>
      <c r="U486" s="26"/>
    </row>
    <row r="487" spans="18:22" x14ac:dyDescent="0.25">
      <c r="R487" s="33" t="str">
        <f t="shared" si="7"/>
        <v/>
      </c>
      <c r="S487" s="33" t="str">
        <f>IF(M487="","",IF(AND(M487&lt;&gt;'Tabelas auxiliares'!$B$240,M487&lt;&gt;'Tabelas auxiliares'!$B$241,M487&lt;&gt;'Tabelas auxiliares'!$C$240,M487&lt;&gt;'Tabelas auxiliares'!$C$241),"FOLHA DE PESSOAL",IF(R487='Tabelas auxiliares'!$A$241,"CUSTEIO",IF(R487='Tabelas auxiliares'!$A$240,"INVESTIMENTO","ERRO - VERIFICAR"))))</f>
        <v/>
      </c>
      <c r="T487" s="26"/>
      <c r="U487" s="26"/>
      <c r="V487" s="26"/>
    </row>
    <row r="488" spans="18:22" x14ac:dyDescent="0.25">
      <c r="R488" s="33" t="str">
        <f t="shared" si="7"/>
        <v/>
      </c>
      <c r="S488" s="33" t="str">
        <f>IF(M488="","",IF(AND(M488&lt;&gt;'Tabelas auxiliares'!$B$240,M488&lt;&gt;'Tabelas auxiliares'!$B$241,M488&lt;&gt;'Tabelas auxiliares'!$C$240,M488&lt;&gt;'Tabelas auxiliares'!$C$241),"FOLHA DE PESSOAL",IF(R488='Tabelas auxiliares'!$A$241,"CUSTEIO",IF(R488='Tabelas auxiliares'!$A$240,"INVESTIMENTO","ERRO - VERIFICAR"))))</f>
        <v/>
      </c>
      <c r="T488" s="26"/>
      <c r="U488" s="26"/>
    </row>
    <row r="489" spans="18:22" x14ac:dyDescent="0.25">
      <c r="R489" s="33" t="str">
        <f t="shared" si="7"/>
        <v/>
      </c>
      <c r="S489" s="33" t="str">
        <f>IF(M489="","",IF(AND(M489&lt;&gt;'Tabelas auxiliares'!$B$240,M489&lt;&gt;'Tabelas auxiliares'!$B$241,M489&lt;&gt;'Tabelas auxiliares'!$C$240,M489&lt;&gt;'Tabelas auxiliares'!$C$241),"FOLHA DE PESSOAL",IF(R489='Tabelas auxiliares'!$A$241,"CUSTEIO",IF(R489='Tabelas auxiliares'!$A$240,"INVESTIMENTO","ERRO - VERIFICAR"))))</f>
        <v/>
      </c>
      <c r="T489" s="26"/>
      <c r="U489" s="26"/>
    </row>
    <row r="490" spans="18:22" x14ac:dyDescent="0.25">
      <c r="R490" s="33" t="str">
        <f t="shared" si="7"/>
        <v/>
      </c>
      <c r="S490" s="33" t="str">
        <f>IF(M490="","",IF(AND(M490&lt;&gt;'Tabelas auxiliares'!$B$240,M490&lt;&gt;'Tabelas auxiliares'!$B$241,M490&lt;&gt;'Tabelas auxiliares'!$C$240,M490&lt;&gt;'Tabelas auxiliares'!$C$241),"FOLHA DE PESSOAL",IF(R490='Tabelas auxiliares'!$A$241,"CUSTEIO",IF(R490='Tabelas auxiliares'!$A$240,"INVESTIMENTO","ERRO - VERIFICAR"))))</f>
        <v/>
      </c>
      <c r="T490" s="26"/>
      <c r="V490" s="26"/>
    </row>
    <row r="491" spans="18:22" x14ac:dyDescent="0.25">
      <c r="R491" s="33" t="str">
        <f t="shared" si="7"/>
        <v/>
      </c>
      <c r="S491" s="33" t="str">
        <f>IF(M491="","",IF(AND(M491&lt;&gt;'Tabelas auxiliares'!$B$240,M491&lt;&gt;'Tabelas auxiliares'!$B$241,M491&lt;&gt;'Tabelas auxiliares'!$C$240,M491&lt;&gt;'Tabelas auxiliares'!$C$241),"FOLHA DE PESSOAL",IF(R491='Tabelas auxiliares'!$A$241,"CUSTEIO",IF(R491='Tabelas auxiliares'!$A$240,"INVESTIMENTO","ERRO - VERIFICAR"))))</f>
        <v/>
      </c>
      <c r="T491" s="26"/>
      <c r="V491" s="26"/>
    </row>
    <row r="492" spans="18:22" x14ac:dyDescent="0.25">
      <c r="R492" s="33" t="str">
        <f t="shared" si="7"/>
        <v/>
      </c>
      <c r="S492" s="33" t="str">
        <f>IF(M492="","",IF(AND(M492&lt;&gt;'Tabelas auxiliares'!$B$240,M492&lt;&gt;'Tabelas auxiliares'!$B$241,M492&lt;&gt;'Tabelas auxiliares'!$C$240,M492&lt;&gt;'Tabelas auxiliares'!$C$241),"FOLHA DE PESSOAL",IF(R492='Tabelas auxiliares'!$A$241,"CUSTEIO",IF(R492='Tabelas auxiliares'!$A$240,"INVESTIMENTO","ERRO - VERIFICAR"))))</f>
        <v/>
      </c>
      <c r="T492" s="26"/>
      <c r="U492" s="26"/>
    </row>
    <row r="493" spans="18:22" x14ac:dyDescent="0.25">
      <c r="R493" s="33" t="str">
        <f t="shared" si="7"/>
        <v/>
      </c>
      <c r="S493" s="33" t="str">
        <f>IF(M493="","",IF(AND(M493&lt;&gt;'Tabelas auxiliares'!$B$240,M493&lt;&gt;'Tabelas auxiliares'!$B$241,M493&lt;&gt;'Tabelas auxiliares'!$C$240,M493&lt;&gt;'Tabelas auxiliares'!$C$241),"FOLHA DE PESSOAL",IF(R493='Tabelas auxiliares'!$A$241,"CUSTEIO",IF(R493='Tabelas auxiliares'!$A$240,"INVESTIMENTO","ERRO - VERIFICAR"))))</f>
        <v/>
      </c>
      <c r="T493" s="47"/>
    </row>
    <row r="494" spans="18:22" x14ac:dyDescent="0.25">
      <c r="R494" s="33" t="str">
        <f t="shared" si="7"/>
        <v/>
      </c>
      <c r="S494" s="33" t="str">
        <f>IF(M494="","",IF(AND(M494&lt;&gt;'Tabelas auxiliares'!$B$240,M494&lt;&gt;'Tabelas auxiliares'!$B$241,M494&lt;&gt;'Tabelas auxiliares'!$C$240,M494&lt;&gt;'Tabelas auxiliares'!$C$241),"FOLHA DE PESSOAL",IF(R494='Tabelas auxiliares'!$A$241,"CUSTEIO",IF(R494='Tabelas auxiliares'!$A$240,"INVESTIMENTO","ERRO - VERIFICAR"))))</f>
        <v/>
      </c>
      <c r="T494" s="47"/>
    </row>
    <row r="495" spans="18:22" x14ac:dyDescent="0.25">
      <c r="R495" s="33" t="str">
        <f t="shared" si="7"/>
        <v/>
      </c>
      <c r="S495" s="33" t="str">
        <f>IF(M495="","",IF(AND(M495&lt;&gt;'Tabelas auxiliares'!$B$240,M495&lt;&gt;'Tabelas auxiliares'!$B$241,M495&lt;&gt;'Tabelas auxiliares'!$C$240,M495&lt;&gt;'Tabelas auxiliares'!$C$241),"FOLHA DE PESSOAL",IF(R495='Tabelas auxiliares'!$A$241,"CUSTEIO",IF(R495='Tabelas auxiliares'!$A$240,"INVESTIMENTO","ERRO - VERIFICAR"))))</f>
        <v/>
      </c>
      <c r="T495" s="47"/>
    </row>
    <row r="496" spans="18:22" x14ac:dyDescent="0.25">
      <c r="R496" s="33" t="str">
        <f t="shared" si="7"/>
        <v/>
      </c>
      <c r="S496" s="33" t="str">
        <f>IF(M496="","",IF(AND(M496&lt;&gt;'Tabelas auxiliares'!$B$240,M496&lt;&gt;'Tabelas auxiliares'!$B$241,M496&lt;&gt;'Tabelas auxiliares'!$C$240,M496&lt;&gt;'Tabelas auxiliares'!$C$241),"FOLHA DE PESSOAL",IF(R496='Tabelas auxiliares'!$A$241,"CUSTEIO",IF(R496='Tabelas auxiliares'!$A$240,"INVESTIMENTO","ERRO - VERIFICAR"))))</f>
        <v/>
      </c>
      <c r="T496" s="47"/>
    </row>
    <row r="497" spans="18:20" x14ac:dyDescent="0.25">
      <c r="R497" s="33" t="str">
        <f t="shared" si="7"/>
        <v/>
      </c>
      <c r="S497" s="33" t="str">
        <f>IF(M497="","",IF(AND(M497&lt;&gt;'Tabelas auxiliares'!$B$240,M497&lt;&gt;'Tabelas auxiliares'!$B$241,M497&lt;&gt;'Tabelas auxiliares'!$C$240,M497&lt;&gt;'Tabelas auxiliares'!$C$241),"FOLHA DE PESSOAL",IF(R497='Tabelas auxiliares'!$A$241,"CUSTEIO",IF(R497='Tabelas auxiliares'!$A$240,"INVESTIMENTO","ERRO - VERIFICAR"))))</f>
        <v/>
      </c>
      <c r="T497" s="47"/>
    </row>
    <row r="498" spans="18:20" x14ac:dyDescent="0.25">
      <c r="R498" s="33" t="str">
        <f t="shared" si="7"/>
        <v/>
      </c>
      <c r="S498" s="33" t="str">
        <f>IF(M498="","",IF(AND(M498&lt;&gt;'Tabelas auxiliares'!$B$240,M498&lt;&gt;'Tabelas auxiliares'!$B$241,M498&lt;&gt;'Tabelas auxiliares'!$C$240,M498&lt;&gt;'Tabelas auxiliares'!$C$241),"FOLHA DE PESSOAL",IF(R498='Tabelas auxiliares'!$A$241,"CUSTEIO",IF(R498='Tabelas auxiliares'!$A$240,"INVESTIMENTO","ERRO - VERIFICAR"))))</f>
        <v/>
      </c>
      <c r="T498" s="47"/>
    </row>
    <row r="499" spans="18:20" x14ac:dyDescent="0.25">
      <c r="R499" s="33" t="str">
        <f t="shared" si="7"/>
        <v/>
      </c>
      <c r="S499" s="33" t="str">
        <f>IF(M499="","",IF(AND(M499&lt;&gt;'Tabelas auxiliares'!$B$240,M499&lt;&gt;'Tabelas auxiliares'!$B$241,M499&lt;&gt;'Tabelas auxiliares'!$C$240,M499&lt;&gt;'Tabelas auxiliares'!$C$241),"FOLHA DE PESSOAL",IF(R499='Tabelas auxiliares'!$A$241,"CUSTEIO",IF(R499='Tabelas auxiliares'!$A$240,"INVESTIMENTO","ERRO - VERIFICAR"))))</f>
        <v/>
      </c>
      <c r="T499" s="47"/>
    </row>
    <row r="500" spans="18:20" x14ac:dyDescent="0.25">
      <c r="R500" s="33" t="str">
        <f t="shared" si="7"/>
        <v/>
      </c>
      <c r="S500" s="33" t="str">
        <f>IF(M500="","",IF(AND(M500&lt;&gt;'Tabelas auxiliares'!$B$240,M500&lt;&gt;'Tabelas auxiliares'!$B$241,M500&lt;&gt;'Tabelas auxiliares'!$C$240,M500&lt;&gt;'Tabelas auxiliares'!$C$241),"FOLHA DE PESSOAL",IF(R500='Tabelas auxiliares'!$A$241,"CUSTEIO",IF(R500='Tabelas auxiliares'!$A$240,"INVESTIMENTO","ERRO - VERIFICAR"))))</f>
        <v/>
      </c>
      <c r="T500" s="47"/>
    </row>
    <row r="501" spans="18:20" x14ac:dyDescent="0.25">
      <c r="R501" s="33" t="str">
        <f t="shared" si="7"/>
        <v/>
      </c>
      <c r="S501" s="33" t="str">
        <f>IF(M501="","",IF(AND(M501&lt;&gt;'Tabelas auxiliares'!$B$240,M501&lt;&gt;'Tabelas auxiliares'!$B$241,M501&lt;&gt;'Tabelas auxiliares'!$C$240,M501&lt;&gt;'Tabelas auxiliares'!$C$241),"FOLHA DE PESSOAL",IF(R501='Tabelas auxiliares'!$A$241,"CUSTEIO",IF(R501='Tabelas auxiliares'!$A$240,"INVESTIMENTO","ERRO - VERIFICAR"))))</f>
        <v/>
      </c>
      <c r="T501" s="47"/>
    </row>
    <row r="502" spans="18:20" x14ac:dyDescent="0.25">
      <c r="R502" s="33" t="str">
        <f t="shared" si="7"/>
        <v/>
      </c>
      <c r="S502" s="33" t="str">
        <f>IF(M502="","",IF(AND(M502&lt;&gt;'Tabelas auxiliares'!$B$240,M502&lt;&gt;'Tabelas auxiliares'!$B$241,M502&lt;&gt;'Tabelas auxiliares'!$C$240,M502&lt;&gt;'Tabelas auxiliares'!$C$241),"FOLHA DE PESSOAL",IF(R502='Tabelas auxiliares'!$A$241,"CUSTEIO",IF(R502='Tabelas auxiliares'!$A$240,"INVESTIMENTO","ERRO - VERIFICAR"))))</f>
        <v/>
      </c>
      <c r="T502" s="47"/>
    </row>
    <row r="503" spans="18:20" x14ac:dyDescent="0.25">
      <c r="R503" s="33" t="str">
        <f t="shared" si="7"/>
        <v/>
      </c>
      <c r="S503" s="33" t="str">
        <f>IF(M503="","",IF(AND(M503&lt;&gt;'Tabelas auxiliares'!$B$240,M503&lt;&gt;'Tabelas auxiliares'!$B$241,M503&lt;&gt;'Tabelas auxiliares'!$C$240,M503&lt;&gt;'Tabelas auxiliares'!$C$241),"FOLHA DE PESSOAL",IF(R503='Tabelas auxiliares'!$A$241,"CUSTEIO",IF(R503='Tabelas auxiliares'!$A$240,"INVESTIMENTO","ERRO - VERIFICAR"))))</f>
        <v/>
      </c>
      <c r="T503" s="47"/>
    </row>
    <row r="504" spans="18:20" x14ac:dyDescent="0.25">
      <c r="R504" s="33" t="str">
        <f t="shared" si="7"/>
        <v/>
      </c>
      <c r="S504" s="33" t="str">
        <f>IF(M504="","",IF(AND(M504&lt;&gt;'Tabelas auxiliares'!$B$240,M504&lt;&gt;'Tabelas auxiliares'!$B$241,M504&lt;&gt;'Tabelas auxiliares'!$C$240,M504&lt;&gt;'Tabelas auxiliares'!$C$241),"FOLHA DE PESSOAL",IF(R504='Tabelas auxiliares'!$A$241,"CUSTEIO",IF(R504='Tabelas auxiliares'!$A$240,"INVESTIMENTO","ERRO - VERIFICAR"))))</f>
        <v/>
      </c>
      <c r="T504" s="47"/>
    </row>
    <row r="505" spans="18:20" x14ac:dyDescent="0.25">
      <c r="R505" s="33" t="str">
        <f t="shared" si="7"/>
        <v/>
      </c>
      <c r="S505" s="33" t="str">
        <f>IF(M505="","",IF(AND(M505&lt;&gt;'Tabelas auxiliares'!$B$240,M505&lt;&gt;'Tabelas auxiliares'!$B$241,M505&lt;&gt;'Tabelas auxiliares'!$C$240,M505&lt;&gt;'Tabelas auxiliares'!$C$241),"FOLHA DE PESSOAL",IF(R505='Tabelas auxiliares'!$A$241,"CUSTEIO",IF(R505='Tabelas auxiliares'!$A$240,"INVESTIMENTO","ERRO - VERIFICAR"))))</f>
        <v/>
      </c>
      <c r="T505" s="47"/>
    </row>
    <row r="506" spans="18:20" x14ac:dyDescent="0.25">
      <c r="R506" s="33" t="str">
        <f t="shared" si="7"/>
        <v/>
      </c>
      <c r="S506" s="33" t="str">
        <f>IF(M506="","",IF(AND(M506&lt;&gt;'Tabelas auxiliares'!$B$240,M506&lt;&gt;'Tabelas auxiliares'!$B$241,M506&lt;&gt;'Tabelas auxiliares'!$C$240,M506&lt;&gt;'Tabelas auxiliares'!$C$241),"FOLHA DE PESSOAL",IF(R506='Tabelas auxiliares'!$A$241,"CUSTEIO",IF(R506='Tabelas auxiliares'!$A$240,"INVESTIMENTO","ERRO - VERIFICAR"))))</f>
        <v/>
      </c>
      <c r="T506" s="47"/>
    </row>
    <row r="507" spans="18:20" x14ac:dyDescent="0.25">
      <c r="R507" s="33" t="str">
        <f t="shared" si="7"/>
        <v/>
      </c>
      <c r="S507" s="33" t="str">
        <f>IF(M507="","",IF(AND(M507&lt;&gt;'Tabelas auxiliares'!$B$240,M507&lt;&gt;'Tabelas auxiliares'!$B$241,M507&lt;&gt;'Tabelas auxiliares'!$C$240,M507&lt;&gt;'Tabelas auxiliares'!$C$241),"FOLHA DE PESSOAL",IF(R507='Tabelas auxiliares'!$A$241,"CUSTEIO",IF(R507='Tabelas auxiliares'!$A$240,"INVESTIMENTO","ERRO - VERIFICAR"))))</f>
        <v/>
      </c>
      <c r="T507" s="47"/>
    </row>
    <row r="508" spans="18:20" x14ac:dyDescent="0.25">
      <c r="R508" s="33" t="str">
        <f t="shared" si="7"/>
        <v/>
      </c>
      <c r="S508" s="33" t="str">
        <f>IF(M508="","",IF(AND(M508&lt;&gt;'Tabelas auxiliares'!$B$240,M508&lt;&gt;'Tabelas auxiliares'!$B$241,M508&lt;&gt;'Tabelas auxiliares'!$C$240,M508&lt;&gt;'Tabelas auxiliares'!$C$241),"FOLHA DE PESSOAL",IF(R508='Tabelas auxiliares'!$A$241,"CUSTEIO",IF(R508='Tabelas auxiliares'!$A$240,"INVESTIMENTO","ERRO - VERIFICAR"))))</f>
        <v/>
      </c>
      <c r="T508" s="47"/>
    </row>
    <row r="509" spans="18:20" x14ac:dyDescent="0.25">
      <c r="R509" s="33" t="str">
        <f t="shared" si="7"/>
        <v/>
      </c>
      <c r="S509" s="33" t="str">
        <f>IF(M509="","",IF(AND(M509&lt;&gt;'Tabelas auxiliares'!$B$240,M509&lt;&gt;'Tabelas auxiliares'!$B$241,M509&lt;&gt;'Tabelas auxiliares'!$C$240,M509&lt;&gt;'Tabelas auxiliares'!$C$241),"FOLHA DE PESSOAL",IF(R509='Tabelas auxiliares'!$A$241,"CUSTEIO",IF(R509='Tabelas auxiliares'!$A$240,"INVESTIMENTO","ERRO - VERIFICAR"))))</f>
        <v/>
      </c>
      <c r="T509" s="47"/>
    </row>
    <row r="510" spans="18:20" x14ac:dyDescent="0.25">
      <c r="R510" s="33" t="str">
        <f t="shared" si="7"/>
        <v/>
      </c>
      <c r="S510" s="33" t="str">
        <f>IF(M510="","",IF(AND(M510&lt;&gt;'Tabelas auxiliares'!$B$240,M510&lt;&gt;'Tabelas auxiliares'!$B$241,M510&lt;&gt;'Tabelas auxiliares'!$C$240,M510&lt;&gt;'Tabelas auxiliares'!$C$241),"FOLHA DE PESSOAL",IF(R510='Tabelas auxiliares'!$A$241,"CUSTEIO",IF(R510='Tabelas auxiliares'!$A$240,"INVESTIMENTO","ERRO - VERIFICAR"))))</f>
        <v/>
      </c>
      <c r="T510" s="47"/>
    </row>
    <row r="511" spans="18:20" x14ac:dyDescent="0.25">
      <c r="R511" s="33" t="str">
        <f t="shared" si="7"/>
        <v/>
      </c>
      <c r="S511" s="33" t="str">
        <f>IF(M511="","",IF(AND(M511&lt;&gt;'Tabelas auxiliares'!$B$240,M511&lt;&gt;'Tabelas auxiliares'!$B$241,M511&lt;&gt;'Tabelas auxiliares'!$C$240,M511&lt;&gt;'Tabelas auxiliares'!$C$241),"FOLHA DE PESSOAL",IF(R511='Tabelas auxiliares'!$A$241,"CUSTEIO",IF(R511='Tabelas auxiliares'!$A$240,"INVESTIMENTO","ERRO - VERIFICAR"))))</f>
        <v/>
      </c>
      <c r="T511" s="47"/>
    </row>
    <row r="512" spans="18:20" x14ac:dyDescent="0.25">
      <c r="R512" s="33" t="str">
        <f t="shared" si="7"/>
        <v/>
      </c>
      <c r="S512" s="33" t="str">
        <f>IF(M512="","",IF(AND(M512&lt;&gt;'Tabelas auxiliares'!$B$240,M512&lt;&gt;'Tabelas auxiliares'!$B$241,M512&lt;&gt;'Tabelas auxiliares'!$C$240,M512&lt;&gt;'Tabelas auxiliares'!$C$241),"FOLHA DE PESSOAL",IF(R512='Tabelas auxiliares'!$A$241,"CUSTEIO",IF(R512='Tabelas auxiliares'!$A$240,"INVESTIMENTO","ERRO - VERIFICAR"))))</f>
        <v/>
      </c>
      <c r="T512" s="47"/>
    </row>
    <row r="513" spans="18:20" x14ac:dyDescent="0.25">
      <c r="R513" s="33" t="str">
        <f t="shared" si="7"/>
        <v/>
      </c>
      <c r="S513" s="33" t="str">
        <f>IF(M513="","",IF(AND(M513&lt;&gt;'Tabelas auxiliares'!$B$240,M513&lt;&gt;'Tabelas auxiliares'!$B$241,M513&lt;&gt;'Tabelas auxiliares'!$C$240,M513&lt;&gt;'Tabelas auxiliares'!$C$241),"FOLHA DE PESSOAL",IF(R513='Tabelas auxiliares'!$A$241,"CUSTEIO",IF(R513='Tabelas auxiliares'!$A$240,"INVESTIMENTO","ERRO - VERIFICAR"))))</f>
        <v/>
      </c>
      <c r="T513" s="47"/>
    </row>
    <row r="514" spans="18:20" x14ac:dyDescent="0.25">
      <c r="R514" s="33" t="str">
        <f t="shared" si="7"/>
        <v/>
      </c>
      <c r="S514" s="33" t="str">
        <f>IF(M514="","",IF(AND(M514&lt;&gt;'Tabelas auxiliares'!$B$240,M514&lt;&gt;'Tabelas auxiliares'!$B$241,M514&lt;&gt;'Tabelas auxiliares'!$C$240,M514&lt;&gt;'Tabelas auxiliares'!$C$241),"FOLHA DE PESSOAL",IF(R514='Tabelas auxiliares'!$A$241,"CUSTEIO",IF(R514='Tabelas auxiliares'!$A$240,"INVESTIMENTO","ERRO - VERIFICAR"))))</f>
        <v/>
      </c>
      <c r="T514" s="47"/>
    </row>
    <row r="515" spans="18:20" x14ac:dyDescent="0.25">
      <c r="R515" s="33" t="str">
        <f t="shared" si="7"/>
        <v/>
      </c>
      <c r="S515" s="33" t="str">
        <f>IF(M515="","",IF(AND(M515&lt;&gt;'Tabelas auxiliares'!$B$240,M515&lt;&gt;'Tabelas auxiliares'!$B$241,M515&lt;&gt;'Tabelas auxiliares'!$C$240,M515&lt;&gt;'Tabelas auxiliares'!$C$241),"FOLHA DE PESSOAL",IF(R515='Tabelas auxiliares'!$A$241,"CUSTEIO",IF(R515='Tabelas auxiliares'!$A$240,"INVESTIMENTO","ERRO - VERIFICAR"))))</f>
        <v/>
      </c>
      <c r="T515" s="47"/>
    </row>
    <row r="516" spans="18:20" x14ac:dyDescent="0.25">
      <c r="R516" s="33" t="str">
        <f t="shared" ref="R516:R579" si="8">LEFT(O516,1)</f>
        <v/>
      </c>
      <c r="S516" s="33" t="str">
        <f>IF(M516="","",IF(AND(M516&lt;&gt;'Tabelas auxiliares'!$B$240,M516&lt;&gt;'Tabelas auxiliares'!$B$241,M516&lt;&gt;'Tabelas auxiliares'!$C$240,M516&lt;&gt;'Tabelas auxiliares'!$C$241),"FOLHA DE PESSOAL",IF(R516='Tabelas auxiliares'!$A$241,"CUSTEIO",IF(R516='Tabelas auxiliares'!$A$240,"INVESTIMENTO","ERRO - VERIFICAR"))))</f>
        <v/>
      </c>
      <c r="T516" s="47"/>
    </row>
    <row r="517" spans="18:20" x14ac:dyDescent="0.25">
      <c r="R517" s="33" t="str">
        <f t="shared" si="8"/>
        <v/>
      </c>
      <c r="S517" s="33" t="str">
        <f>IF(M517="","",IF(AND(M517&lt;&gt;'Tabelas auxiliares'!$B$240,M517&lt;&gt;'Tabelas auxiliares'!$B$241,M517&lt;&gt;'Tabelas auxiliares'!$C$240,M517&lt;&gt;'Tabelas auxiliares'!$C$241),"FOLHA DE PESSOAL",IF(R517='Tabelas auxiliares'!$A$241,"CUSTEIO",IF(R517='Tabelas auxiliares'!$A$240,"INVESTIMENTO","ERRO - VERIFICAR"))))</f>
        <v/>
      </c>
      <c r="T517" s="47"/>
    </row>
    <row r="518" spans="18:20" x14ac:dyDescent="0.25">
      <c r="R518" s="33" t="str">
        <f t="shared" si="8"/>
        <v/>
      </c>
      <c r="S518" s="33" t="str">
        <f>IF(M518="","",IF(AND(M518&lt;&gt;'Tabelas auxiliares'!$B$240,M518&lt;&gt;'Tabelas auxiliares'!$B$241,M518&lt;&gt;'Tabelas auxiliares'!$C$240,M518&lt;&gt;'Tabelas auxiliares'!$C$241),"FOLHA DE PESSOAL",IF(R518='Tabelas auxiliares'!$A$241,"CUSTEIO",IF(R518='Tabelas auxiliares'!$A$240,"INVESTIMENTO","ERRO - VERIFICAR"))))</f>
        <v/>
      </c>
      <c r="T518" s="47"/>
    </row>
    <row r="519" spans="18:20" x14ac:dyDescent="0.25">
      <c r="R519" s="33" t="str">
        <f t="shared" si="8"/>
        <v/>
      </c>
      <c r="S519" s="33" t="str">
        <f>IF(M519="","",IF(AND(M519&lt;&gt;'Tabelas auxiliares'!$B$240,M519&lt;&gt;'Tabelas auxiliares'!$B$241,M519&lt;&gt;'Tabelas auxiliares'!$C$240,M519&lt;&gt;'Tabelas auxiliares'!$C$241),"FOLHA DE PESSOAL",IF(R519='Tabelas auxiliares'!$A$241,"CUSTEIO",IF(R519='Tabelas auxiliares'!$A$240,"INVESTIMENTO","ERRO - VERIFICAR"))))</f>
        <v/>
      </c>
      <c r="T519" s="47"/>
    </row>
    <row r="520" spans="18:20" x14ac:dyDescent="0.25">
      <c r="R520" s="33" t="str">
        <f t="shared" si="8"/>
        <v/>
      </c>
      <c r="S520" s="33" t="str">
        <f>IF(M520="","",IF(AND(M520&lt;&gt;'Tabelas auxiliares'!$B$240,M520&lt;&gt;'Tabelas auxiliares'!$B$241,M520&lt;&gt;'Tabelas auxiliares'!$C$240,M520&lt;&gt;'Tabelas auxiliares'!$C$241),"FOLHA DE PESSOAL",IF(R520='Tabelas auxiliares'!$A$241,"CUSTEIO",IF(R520='Tabelas auxiliares'!$A$240,"INVESTIMENTO","ERRO - VERIFICAR"))))</f>
        <v/>
      </c>
      <c r="T520" s="47"/>
    </row>
    <row r="521" spans="18:20" x14ac:dyDescent="0.25">
      <c r="R521" s="33" t="str">
        <f t="shared" si="8"/>
        <v/>
      </c>
      <c r="S521" s="33" t="str">
        <f>IF(M521="","",IF(AND(M521&lt;&gt;'Tabelas auxiliares'!$B$240,M521&lt;&gt;'Tabelas auxiliares'!$B$241,M521&lt;&gt;'Tabelas auxiliares'!$C$240,M521&lt;&gt;'Tabelas auxiliares'!$C$241),"FOLHA DE PESSOAL",IF(R521='Tabelas auxiliares'!$A$241,"CUSTEIO",IF(R521='Tabelas auxiliares'!$A$240,"INVESTIMENTO","ERRO - VERIFICAR"))))</f>
        <v/>
      </c>
      <c r="T521" s="47"/>
    </row>
    <row r="522" spans="18:20" x14ac:dyDescent="0.25">
      <c r="R522" s="33" t="str">
        <f t="shared" si="8"/>
        <v/>
      </c>
      <c r="S522" s="33" t="str">
        <f>IF(M522="","",IF(AND(M522&lt;&gt;'Tabelas auxiliares'!$B$240,M522&lt;&gt;'Tabelas auxiliares'!$B$241,M522&lt;&gt;'Tabelas auxiliares'!$C$240,M522&lt;&gt;'Tabelas auxiliares'!$C$241),"FOLHA DE PESSOAL",IF(R522='Tabelas auxiliares'!$A$241,"CUSTEIO",IF(R522='Tabelas auxiliares'!$A$240,"INVESTIMENTO","ERRO - VERIFICAR"))))</f>
        <v/>
      </c>
      <c r="T522" s="47"/>
    </row>
    <row r="523" spans="18:20" x14ac:dyDescent="0.25">
      <c r="R523" s="33" t="str">
        <f t="shared" si="8"/>
        <v/>
      </c>
      <c r="S523" s="33" t="str">
        <f>IF(M523="","",IF(AND(M523&lt;&gt;'Tabelas auxiliares'!$B$240,M523&lt;&gt;'Tabelas auxiliares'!$B$241,M523&lt;&gt;'Tabelas auxiliares'!$C$240,M523&lt;&gt;'Tabelas auxiliares'!$C$241),"FOLHA DE PESSOAL",IF(R523='Tabelas auxiliares'!$A$241,"CUSTEIO",IF(R523='Tabelas auxiliares'!$A$240,"INVESTIMENTO","ERRO - VERIFICAR"))))</f>
        <v/>
      </c>
      <c r="T523" s="47"/>
    </row>
    <row r="524" spans="18:20" x14ac:dyDescent="0.25">
      <c r="R524" s="33" t="str">
        <f t="shared" si="8"/>
        <v/>
      </c>
      <c r="S524" s="33" t="str">
        <f>IF(M524="","",IF(AND(M524&lt;&gt;'Tabelas auxiliares'!$B$240,M524&lt;&gt;'Tabelas auxiliares'!$B$241,M524&lt;&gt;'Tabelas auxiliares'!$C$240,M524&lt;&gt;'Tabelas auxiliares'!$C$241),"FOLHA DE PESSOAL",IF(R524='Tabelas auxiliares'!$A$241,"CUSTEIO",IF(R524='Tabelas auxiliares'!$A$240,"INVESTIMENTO","ERRO - VERIFICAR"))))</f>
        <v/>
      </c>
      <c r="T524" s="47"/>
    </row>
    <row r="525" spans="18:20" x14ac:dyDescent="0.25">
      <c r="R525" s="33" t="str">
        <f t="shared" si="8"/>
        <v/>
      </c>
      <c r="S525" s="33" t="str">
        <f>IF(M525="","",IF(AND(M525&lt;&gt;'Tabelas auxiliares'!$B$240,M525&lt;&gt;'Tabelas auxiliares'!$B$241,M525&lt;&gt;'Tabelas auxiliares'!$C$240,M525&lt;&gt;'Tabelas auxiliares'!$C$241),"FOLHA DE PESSOAL",IF(R525='Tabelas auxiliares'!$A$241,"CUSTEIO",IF(R525='Tabelas auxiliares'!$A$240,"INVESTIMENTO","ERRO - VERIFICAR"))))</f>
        <v/>
      </c>
      <c r="T525" s="47"/>
    </row>
    <row r="526" spans="18:20" x14ac:dyDescent="0.25">
      <c r="R526" s="33" t="str">
        <f t="shared" si="8"/>
        <v/>
      </c>
      <c r="S526" s="33" t="str">
        <f>IF(M526="","",IF(AND(M526&lt;&gt;'Tabelas auxiliares'!$B$240,M526&lt;&gt;'Tabelas auxiliares'!$B$241,M526&lt;&gt;'Tabelas auxiliares'!$C$240,M526&lt;&gt;'Tabelas auxiliares'!$C$241),"FOLHA DE PESSOAL",IF(R526='Tabelas auxiliares'!$A$241,"CUSTEIO",IF(R526='Tabelas auxiliares'!$A$240,"INVESTIMENTO","ERRO - VERIFICAR"))))</f>
        <v/>
      </c>
      <c r="T526" s="47"/>
    </row>
    <row r="527" spans="18:20" x14ac:dyDescent="0.25">
      <c r="R527" s="33" t="str">
        <f t="shared" si="8"/>
        <v/>
      </c>
      <c r="S527" s="33" t="str">
        <f>IF(M527="","",IF(AND(M527&lt;&gt;'Tabelas auxiliares'!$B$240,M527&lt;&gt;'Tabelas auxiliares'!$B$241,M527&lt;&gt;'Tabelas auxiliares'!$C$240,M527&lt;&gt;'Tabelas auxiliares'!$C$241),"FOLHA DE PESSOAL",IF(R527='Tabelas auxiliares'!$A$241,"CUSTEIO",IF(R527='Tabelas auxiliares'!$A$240,"INVESTIMENTO","ERRO - VERIFICAR"))))</f>
        <v/>
      </c>
      <c r="T527" s="47"/>
    </row>
    <row r="528" spans="18:20" x14ac:dyDescent="0.25">
      <c r="R528" s="33" t="str">
        <f t="shared" si="8"/>
        <v/>
      </c>
      <c r="S528" s="33" t="str">
        <f>IF(M528="","",IF(AND(M528&lt;&gt;'Tabelas auxiliares'!$B$240,M528&lt;&gt;'Tabelas auxiliares'!$B$241,M528&lt;&gt;'Tabelas auxiliares'!$C$240,M528&lt;&gt;'Tabelas auxiliares'!$C$241),"FOLHA DE PESSOAL",IF(R528='Tabelas auxiliares'!$A$241,"CUSTEIO",IF(R528='Tabelas auxiliares'!$A$240,"INVESTIMENTO","ERRO - VERIFICAR"))))</f>
        <v/>
      </c>
      <c r="T528" s="47"/>
    </row>
    <row r="529" spans="18:20" x14ac:dyDescent="0.25">
      <c r="R529" s="33" t="str">
        <f t="shared" si="8"/>
        <v/>
      </c>
      <c r="S529" s="33" t="str">
        <f>IF(M529="","",IF(AND(M529&lt;&gt;'Tabelas auxiliares'!$B$240,M529&lt;&gt;'Tabelas auxiliares'!$B$241,M529&lt;&gt;'Tabelas auxiliares'!$C$240,M529&lt;&gt;'Tabelas auxiliares'!$C$241),"FOLHA DE PESSOAL",IF(R529='Tabelas auxiliares'!$A$241,"CUSTEIO",IF(R529='Tabelas auxiliares'!$A$240,"INVESTIMENTO","ERRO - VERIFICAR"))))</f>
        <v/>
      </c>
      <c r="T529" s="47"/>
    </row>
    <row r="530" spans="18:20" x14ac:dyDescent="0.25">
      <c r="R530" s="33" t="str">
        <f t="shared" si="8"/>
        <v/>
      </c>
      <c r="S530" s="33" t="str">
        <f>IF(M530="","",IF(AND(M530&lt;&gt;'Tabelas auxiliares'!$B$240,M530&lt;&gt;'Tabelas auxiliares'!$B$241,M530&lt;&gt;'Tabelas auxiliares'!$C$240,M530&lt;&gt;'Tabelas auxiliares'!$C$241),"FOLHA DE PESSOAL",IF(R530='Tabelas auxiliares'!$A$241,"CUSTEIO",IF(R530='Tabelas auxiliares'!$A$240,"INVESTIMENTO","ERRO - VERIFICAR"))))</f>
        <v/>
      </c>
      <c r="T530" s="47"/>
    </row>
    <row r="531" spans="18:20" x14ac:dyDescent="0.25">
      <c r="R531" s="33" t="str">
        <f t="shared" si="8"/>
        <v/>
      </c>
      <c r="S531" s="33" t="str">
        <f>IF(M531="","",IF(AND(M531&lt;&gt;'Tabelas auxiliares'!$B$240,M531&lt;&gt;'Tabelas auxiliares'!$B$241,M531&lt;&gt;'Tabelas auxiliares'!$C$240,M531&lt;&gt;'Tabelas auxiliares'!$C$241),"FOLHA DE PESSOAL",IF(R531='Tabelas auxiliares'!$A$241,"CUSTEIO",IF(R531='Tabelas auxiliares'!$A$240,"INVESTIMENTO","ERRO - VERIFICAR"))))</f>
        <v/>
      </c>
      <c r="T531" s="47"/>
    </row>
    <row r="532" spans="18:20" x14ac:dyDescent="0.25">
      <c r="R532" s="33" t="str">
        <f t="shared" si="8"/>
        <v/>
      </c>
      <c r="S532" s="33" t="str">
        <f>IF(M532="","",IF(AND(M532&lt;&gt;'Tabelas auxiliares'!$B$240,M532&lt;&gt;'Tabelas auxiliares'!$B$241,M532&lt;&gt;'Tabelas auxiliares'!$C$240,M532&lt;&gt;'Tabelas auxiliares'!$C$241),"FOLHA DE PESSOAL",IF(R532='Tabelas auxiliares'!$A$241,"CUSTEIO",IF(R532='Tabelas auxiliares'!$A$240,"INVESTIMENTO","ERRO - VERIFICAR"))))</f>
        <v/>
      </c>
      <c r="T532" s="47"/>
    </row>
    <row r="533" spans="18:20" x14ac:dyDescent="0.25">
      <c r="R533" s="33" t="str">
        <f t="shared" si="8"/>
        <v/>
      </c>
      <c r="S533" s="33" t="str">
        <f>IF(M533="","",IF(AND(M533&lt;&gt;'Tabelas auxiliares'!$B$240,M533&lt;&gt;'Tabelas auxiliares'!$B$241,M533&lt;&gt;'Tabelas auxiliares'!$C$240,M533&lt;&gt;'Tabelas auxiliares'!$C$241),"FOLHA DE PESSOAL",IF(R533='Tabelas auxiliares'!$A$241,"CUSTEIO",IF(R533='Tabelas auxiliares'!$A$240,"INVESTIMENTO","ERRO - VERIFICAR"))))</f>
        <v/>
      </c>
      <c r="T533" s="47"/>
    </row>
    <row r="534" spans="18:20" x14ac:dyDescent="0.25">
      <c r="R534" s="33" t="str">
        <f t="shared" si="8"/>
        <v/>
      </c>
      <c r="S534" s="33" t="str">
        <f>IF(M534="","",IF(AND(M534&lt;&gt;'Tabelas auxiliares'!$B$240,M534&lt;&gt;'Tabelas auxiliares'!$B$241,M534&lt;&gt;'Tabelas auxiliares'!$C$240,M534&lt;&gt;'Tabelas auxiliares'!$C$241),"FOLHA DE PESSOAL",IF(R534='Tabelas auxiliares'!$A$241,"CUSTEIO",IF(R534='Tabelas auxiliares'!$A$240,"INVESTIMENTO","ERRO - VERIFICAR"))))</f>
        <v/>
      </c>
      <c r="T534" s="47"/>
    </row>
    <row r="535" spans="18:20" x14ac:dyDescent="0.25">
      <c r="R535" s="33" t="str">
        <f t="shared" si="8"/>
        <v/>
      </c>
      <c r="S535" s="33" t="str">
        <f>IF(M535="","",IF(AND(M535&lt;&gt;'Tabelas auxiliares'!$B$240,M535&lt;&gt;'Tabelas auxiliares'!$B$241,M535&lt;&gt;'Tabelas auxiliares'!$C$240,M535&lt;&gt;'Tabelas auxiliares'!$C$241),"FOLHA DE PESSOAL",IF(R535='Tabelas auxiliares'!$A$241,"CUSTEIO",IF(R535='Tabelas auxiliares'!$A$240,"INVESTIMENTO","ERRO - VERIFICAR"))))</f>
        <v/>
      </c>
      <c r="T535" s="47"/>
    </row>
    <row r="536" spans="18:20" x14ac:dyDescent="0.25">
      <c r="R536" s="33" t="str">
        <f t="shared" si="8"/>
        <v/>
      </c>
      <c r="S536" s="33" t="str">
        <f>IF(M536="","",IF(AND(M536&lt;&gt;'Tabelas auxiliares'!$B$240,M536&lt;&gt;'Tabelas auxiliares'!$B$241,M536&lt;&gt;'Tabelas auxiliares'!$C$240,M536&lt;&gt;'Tabelas auxiliares'!$C$241),"FOLHA DE PESSOAL",IF(R536='Tabelas auxiliares'!$A$241,"CUSTEIO",IF(R536='Tabelas auxiliares'!$A$240,"INVESTIMENTO","ERRO - VERIFICAR"))))</f>
        <v/>
      </c>
      <c r="T536" s="47"/>
    </row>
    <row r="537" spans="18:20" x14ac:dyDescent="0.25">
      <c r="R537" s="33" t="str">
        <f t="shared" si="8"/>
        <v/>
      </c>
      <c r="S537" s="33" t="str">
        <f>IF(M537="","",IF(AND(M537&lt;&gt;'Tabelas auxiliares'!$B$240,M537&lt;&gt;'Tabelas auxiliares'!$B$241,M537&lt;&gt;'Tabelas auxiliares'!$C$240,M537&lt;&gt;'Tabelas auxiliares'!$C$241),"FOLHA DE PESSOAL",IF(R537='Tabelas auxiliares'!$A$241,"CUSTEIO",IF(R537='Tabelas auxiliares'!$A$240,"INVESTIMENTO","ERRO - VERIFICAR"))))</f>
        <v/>
      </c>
      <c r="T537" s="47"/>
    </row>
    <row r="538" spans="18:20" x14ac:dyDescent="0.25">
      <c r="R538" s="33" t="str">
        <f t="shared" si="8"/>
        <v/>
      </c>
      <c r="S538" s="33" t="str">
        <f>IF(M538="","",IF(AND(M538&lt;&gt;'Tabelas auxiliares'!$B$240,M538&lt;&gt;'Tabelas auxiliares'!$B$241,M538&lt;&gt;'Tabelas auxiliares'!$C$240,M538&lt;&gt;'Tabelas auxiliares'!$C$241),"FOLHA DE PESSOAL",IF(R538='Tabelas auxiliares'!$A$241,"CUSTEIO",IF(R538='Tabelas auxiliares'!$A$240,"INVESTIMENTO","ERRO - VERIFICAR"))))</f>
        <v/>
      </c>
      <c r="T538" s="47"/>
    </row>
    <row r="539" spans="18:20" x14ac:dyDescent="0.25">
      <c r="R539" s="33" t="str">
        <f t="shared" si="8"/>
        <v/>
      </c>
      <c r="S539" s="33" t="str">
        <f>IF(M539="","",IF(AND(M539&lt;&gt;'Tabelas auxiliares'!$B$240,M539&lt;&gt;'Tabelas auxiliares'!$B$241,M539&lt;&gt;'Tabelas auxiliares'!$C$240,M539&lt;&gt;'Tabelas auxiliares'!$C$241),"FOLHA DE PESSOAL",IF(R539='Tabelas auxiliares'!$A$241,"CUSTEIO",IF(R539='Tabelas auxiliares'!$A$240,"INVESTIMENTO","ERRO - VERIFICAR"))))</f>
        <v/>
      </c>
      <c r="T539" s="47"/>
    </row>
    <row r="540" spans="18:20" x14ac:dyDescent="0.25">
      <c r="R540" s="33" t="str">
        <f t="shared" si="8"/>
        <v/>
      </c>
      <c r="S540" s="33" t="str">
        <f>IF(M540="","",IF(AND(M540&lt;&gt;'Tabelas auxiliares'!$B$240,M540&lt;&gt;'Tabelas auxiliares'!$B$241,M540&lt;&gt;'Tabelas auxiliares'!$C$240,M540&lt;&gt;'Tabelas auxiliares'!$C$241),"FOLHA DE PESSOAL",IF(R540='Tabelas auxiliares'!$A$241,"CUSTEIO",IF(R540='Tabelas auxiliares'!$A$240,"INVESTIMENTO","ERRO - VERIFICAR"))))</f>
        <v/>
      </c>
      <c r="T540" s="47"/>
    </row>
    <row r="541" spans="18:20" x14ac:dyDescent="0.25">
      <c r="R541" s="33" t="str">
        <f t="shared" si="8"/>
        <v/>
      </c>
      <c r="S541" s="33" t="str">
        <f>IF(M541="","",IF(AND(M541&lt;&gt;'Tabelas auxiliares'!$B$240,M541&lt;&gt;'Tabelas auxiliares'!$B$241,M541&lt;&gt;'Tabelas auxiliares'!$C$240,M541&lt;&gt;'Tabelas auxiliares'!$C$241),"FOLHA DE PESSOAL",IF(R541='Tabelas auxiliares'!$A$241,"CUSTEIO",IF(R541='Tabelas auxiliares'!$A$240,"INVESTIMENTO","ERRO - VERIFICAR"))))</f>
        <v/>
      </c>
      <c r="T541" s="47"/>
    </row>
    <row r="542" spans="18:20" x14ac:dyDescent="0.25">
      <c r="R542" s="33" t="str">
        <f t="shared" si="8"/>
        <v/>
      </c>
      <c r="S542" s="33" t="str">
        <f>IF(M542="","",IF(AND(M542&lt;&gt;'Tabelas auxiliares'!$B$240,M542&lt;&gt;'Tabelas auxiliares'!$B$241,M542&lt;&gt;'Tabelas auxiliares'!$C$240,M542&lt;&gt;'Tabelas auxiliares'!$C$241),"FOLHA DE PESSOAL",IF(R542='Tabelas auxiliares'!$A$241,"CUSTEIO",IF(R542='Tabelas auxiliares'!$A$240,"INVESTIMENTO","ERRO - VERIFICAR"))))</f>
        <v/>
      </c>
      <c r="T542" s="47"/>
    </row>
    <row r="543" spans="18:20" x14ac:dyDescent="0.25">
      <c r="R543" s="33" t="str">
        <f t="shared" si="8"/>
        <v/>
      </c>
      <c r="S543" s="33" t="str">
        <f>IF(M543="","",IF(AND(M543&lt;&gt;'Tabelas auxiliares'!$B$240,M543&lt;&gt;'Tabelas auxiliares'!$B$241,M543&lt;&gt;'Tabelas auxiliares'!$C$240,M543&lt;&gt;'Tabelas auxiliares'!$C$241),"FOLHA DE PESSOAL",IF(R543='Tabelas auxiliares'!$A$241,"CUSTEIO",IF(R543='Tabelas auxiliares'!$A$240,"INVESTIMENTO","ERRO - VERIFICAR"))))</f>
        <v/>
      </c>
      <c r="T543" s="47"/>
    </row>
    <row r="544" spans="18:20" x14ac:dyDescent="0.25">
      <c r="R544" s="33" t="str">
        <f t="shared" si="8"/>
        <v/>
      </c>
      <c r="S544" s="33" t="str">
        <f>IF(M544="","",IF(AND(M544&lt;&gt;'Tabelas auxiliares'!$B$240,M544&lt;&gt;'Tabelas auxiliares'!$B$241,M544&lt;&gt;'Tabelas auxiliares'!$C$240,M544&lt;&gt;'Tabelas auxiliares'!$C$241),"FOLHA DE PESSOAL",IF(R544='Tabelas auxiliares'!$A$241,"CUSTEIO",IF(R544='Tabelas auxiliares'!$A$240,"INVESTIMENTO","ERRO - VERIFICAR"))))</f>
        <v/>
      </c>
      <c r="T544" s="47"/>
    </row>
    <row r="545" spans="18:20" x14ac:dyDescent="0.25">
      <c r="R545" s="33" t="str">
        <f t="shared" si="8"/>
        <v/>
      </c>
      <c r="S545" s="33" t="str">
        <f>IF(M545="","",IF(AND(M545&lt;&gt;'Tabelas auxiliares'!$B$240,M545&lt;&gt;'Tabelas auxiliares'!$B$241,M545&lt;&gt;'Tabelas auxiliares'!$C$240,M545&lt;&gt;'Tabelas auxiliares'!$C$241),"FOLHA DE PESSOAL",IF(R545='Tabelas auxiliares'!$A$241,"CUSTEIO",IF(R545='Tabelas auxiliares'!$A$240,"INVESTIMENTO","ERRO - VERIFICAR"))))</f>
        <v/>
      </c>
      <c r="T545" s="47"/>
    </row>
    <row r="546" spans="18:20" x14ac:dyDescent="0.25">
      <c r="R546" s="33" t="str">
        <f t="shared" si="8"/>
        <v/>
      </c>
      <c r="S546" s="33" t="str">
        <f>IF(M546="","",IF(AND(M546&lt;&gt;'Tabelas auxiliares'!$B$240,M546&lt;&gt;'Tabelas auxiliares'!$B$241,M546&lt;&gt;'Tabelas auxiliares'!$C$240,M546&lt;&gt;'Tabelas auxiliares'!$C$241),"FOLHA DE PESSOAL",IF(R546='Tabelas auxiliares'!$A$241,"CUSTEIO",IF(R546='Tabelas auxiliares'!$A$240,"INVESTIMENTO","ERRO - VERIFICAR"))))</f>
        <v/>
      </c>
      <c r="T546" s="47"/>
    </row>
    <row r="547" spans="18:20" x14ac:dyDescent="0.25">
      <c r="R547" s="33" t="str">
        <f t="shared" si="8"/>
        <v/>
      </c>
      <c r="S547" s="33" t="str">
        <f>IF(M547="","",IF(AND(M547&lt;&gt;'Tabelas auxiliares'!$B$240,M547&lt;&gt;'Tabelas auxiliares'!$B$241,M547&lt;&gt;'Tabelas auxiliares'!$C$240,M547&lt;&gt;'Tabelas auxiliares'!$C$241),"FOLHA DE PESSOAL",IF(R547='Tabelas auxiliares'!$A$241,"CUSTEIO",IF(R547='Tabelas auxiliares'!$A$240,"INVESTIMENTO","ERRO - VERIFICAR"))))</f>
        <v/>
      </c>
      <c r="T547" s="47"/>
    </row>
    <row r="548" spans="18:20" x14ac:dyDescent="0.25">
      <c r="R548" s="33" t="str">
        <f t="shared" si="8"/>
        <v/>
      </c>
      <c r="S548" s="33" t="str">
        <f>IF(M548="","",IF(AND(M548&lt;&gt;'Tabelas auxiliares'!$B$240,M548&lt;&gt;'Tabelas auxiliares'!$B$241,M548&lt;&gt;'Tabelas auxiliares'!$C$240,M548&lt;&gt;'Tabelas auxiliares'!$C$241),"FOLHA DE PESSOAL",IF(R548='Tabelas auxiliares'!$A$241,"CUSTEIO",IF(R548='Tabelas auxiliares'!$A$240,"INVESTIMENTO","ERRO - VERIFICAR"))))</f>
        <v/>
      </c>
      <c r="T548" s="47"/>
    </row>
    <row r="549" spans="18:20" x14ac:dyDescent="0.25">
      <c r="R549" s="33" t="str">
        <f t="shared" si="8"/>
        <v/>
      </c>
      <c r="S549" s="33" t="str">
        <f>IF(M549="","",IF(AND(M549&lt;&gt;'Tabelas auxiliares'!$B$240,M549&lt;&gt;'Tabelas auxiliares'!$B$241,M549&lt;&gt;'Tabelas auxiliares'!$C$240,M549&lt;&gt;'Tabelas auxiliares'!$C$241),"FOLHA DE PESSOAL",IF(R549='Tabelas auxiliares'!$A$241,"CUSTEIO",IF(R549='Tabelas auxiliares'!$A$240,"INVESTIMENTO","ERRO - VERIFICAR"))))</f>
        <v/>
      </c>
      <c r="T549" s="47"/>
    </row>
    <row r="550" spans="18:20" x14ac:dyDescent="0.25">
      <c r="R550" s="33" t="str">
        <f t="shared" si="8"/>
        <v/>
      </c>
      <c r="S550" s="33" t="str">
        <f>IF(M550="","",IF(AND(M550&lt;&gt;'Tabelas auxiliares'!$B$240,M550&lt;&gt;'Tabelas auxiliares'!$B$241,M550&lt;&gt;'Tabelas auxiliares'!$C$240,M550&lt;&gt;'Tabelas auxiliares'!$C$241),"FOLHA DE PESSOAL",IF(R550='Tabelas auxiliares'!$A$241,"CUSTEIO",IF(R550='Tabelas auxiliares'!$A$240,"INVESTIMENTO","ERRO - VERIFICAR"))))</f>
        <v/>
      </c>
      <c r="T550" s="47"/>
    </row>
    <row r="551" spans="18:20" x14ac:dyDescent="0.25">
      <c r="R551" s="33" t="str">
        <f t="shared" si="8"/>
        <v/>
      </c>
      <c r="S551" s="33" t="str">
        <f>IF(M551="","",IF(AND(M551&lt;&gt;'Tabelas auxiliares'!$B$240,M551&lt;&gt;'Tabelas auxiliares'!$B$241,M551&lt;&gt;'Tabelas auxiliares'!$C$240,M551&lt;&gt;'Tabelas auxiliares'!$C$241),"FOLHA DE PESSOAL",IF(R551='Tabelas auxiliares'!$A$241,"CUSTEIO",IF(R551='Tabelas auxiliares'!$A$240,"INVESTIMENTO","ERRO - VERIFICAR"))))</f>
        <v/>
      </c>
      <c r="T551" s="47"/>
    </row>
    <row r="552" spans="18:20" x14ac:dyDescent="0.25">
      <c r="R552" s="33" t="str">
        <f t="shared" si="8"/>
        <v/>
      </c>
      <c r="S552" s="33" t="str">
        <f>IF(M552="","",IF(AND(M552&lt;&gt;'Tabelas auxiliares'!$B$240,M552&lt;&gt;'Tabelas auxiliares'!$B$241,M552&lt;&gt;'Tabelas auxiliares'!$C$240,M552&lt;&gt;'Tabelas auxiliares'!$C$241),"FOLHA DE PESSOAL",IF(R552='Tabelas auxiliares'!$A$241,"CUSTEIO",IF(R552='Tabelas auxiliares'!$A$240,"INVESTIMENTO","ERRO - VERIFICAR"))))</f>
        <v/>
      </c>
      <c r="T552" s="47"/>
    </row>
    <row r="553" spans="18:20" x14ac:dyDescent="0.25">
      <c r="R553" s="33" t="str">
        <f t="shared" si="8"/>
        <v/>
      </c>
      <c r="S553" s="33" t="str">
        <f>IF(M553="","",IF(AND(M553&lt;&gt;'Tabelas auxiliares'!$B$240,M553&lt;&gt;'Tabelas auxiliares'!$B$241,M553&lt;&gt;'Tabelas auxiliares'!$C$240,M553&lt;&gt;'Tabelas auxiliares'!$C$241),"FOLHA DE PESSOAL",IF(R553='Tabelas auxiliares'!$A$241,"CUSTEIO",IF(R553='Tabelas auxiliares'!$A$240,"INVESTIMENTO","ERRO - VERIFICAR"))))</f>
        <v/>
      </c>
      <c r="T553" s="47"/>
    </row>
    <row r="554" spans="18:20" x14ac:dyDescent="0.25">
      <c r="R554" s="33" t="str">
        <f t="shared" si="8"/>
        <v/>
      </c>
      <c r="S554" s="33" t="str">
        <f>IF(M554="","",IF(AND(M554&lt;&gt;'Tabelas auxiliares'!$B$240,M554&lt;&gt;'Tabelas auxiliares'!$B$241,M554&lt;&gt;'Tabelas auxiliares'!$C$240,M554&lt;&gt;'Tabelas auxiliares'!$C$241),"FOLHA DE PESSOAL",IF(R554='Tabelas auxiliares'!$A$241,"CUSTEIO",IF(R554='Tabelas auxiliares'!$A$240,"INVESTIMENTO","ERRO - VERIFICAR"))))</f>
        <v/>
      </c>
      <c r="T554" s="47"/>
    </row>
    <row r="555" spans="18:20" x14ac:dyDescent="0.25">
      <c r="R555" s="33" t="str">
        <f t="shared" si="8"/>
        <v/>
      </c>
      <c r="S555" s="33" t="str">
        <f>IF(M555="","",IF(AND(M555&lt;&gt;'Tabelas auxiliares'!$B$240,M555&lt;&gt;'Tabelas auxiliares'!$B$241,M555&lt;&gt;'Tabelas auxiliares'!$C$240,M555&lt;&gt;'Tabelas auxiliares'!$C$241),"FOLHA DE PESSOAL",IF(R555='Tabelas auxiliares'!$A$241,"CUSTEIO",IF(R555='Tabelas auxiliares'!$A$240,"INVESTIMENTO","ERRO - VERIFICAR"))))</f>
        <v/>
      </c>
      <c r="T555" s="47"/>
    </row>
    <row r="556" spans="18:20" x14ac:dyDescent="0.25">
      <c r="R556" s="33" t="str">
        <f t="shared" si="8"/>
        <v/>
      </c>
      <c r="S556" s="33" t="str">
        <f>IF(M556="","",IF(AND(M556&lt;&gt;'Tabelas auxiliares'!$B$240,M556&lt;&gt;'Tabelas auxiliares'!$B$241,M556&lt;&gt;'Tabelas auxiliares'!$C$240,M556&lt;&gt;'Tabelas auxiliares'!$C$241),"FOLHA DE PESSOAL",IF(R556='Tabelas auxiliares'!$A$241,"CUSTEIO",IF(R556='Tabelas auxiliares'!$A$240,"INVESTIMENTO","ERRO - VERIFICAR"))))</f>
        <v/>
      </c>
      <c r="T556" s="47"/>
    </row>
    <row r="557" spans="18:20" x14ac:dyDescent="0.25">
      <c r="R557" s="33" t="str">
        <f t="shared" si="8"/>
        <v/>
      </c>
      <c r="S557" s="33" t="str">
        <f>IF(M557="","",IF(AND(M557&lt;&gt;'Tabelas auxiliares'!$B$240,M557&lt;&gt;'Tabelas auxiliares'!$B$241,M557&lt;&gt;'Tabelas auxiliares'!$C$240,M557&lt;&gt;'Tabelas auxiliares'!$C$241),"FOLHA DE PESSOAL",IF(R557='Tabelas auxiliares'!$A$241,"CUSTEIO",IF(R557='Tabelas auxiliares'!$A$240,"INVESTIMENTO","ERRO - VERIFICAR"))))</f>
        <v/>
      </c>
      <c r="T557" s="47"/>
    </row>
    <row r="558" spans="18:20" x14ac:dyDescent="0.25">
      <c r="R558" s="33" t="str">
        <f t="shared" si="8"/>
        <v/>
      </c>
      <c r="S558" s="33" t="str">
        <f>IF(M558="","",IF(AND(M558&lt;&gt;'Tabelas auxiliares'!$B$240,M558&lt;&gt;'Tabelas auxiliares'!$B$241,M558&lt;&gt;'Tabelas auxiliares'!$C$240,M558&lt;&gt;'Tabelas auxiliares'!$C$241),"FOLHA DE PESSOAL",IF(R558='Tabelas auxiliares'!$A$241,"CUSTEIO",IF(R558='Tabelas auxiliares'!$A$240,"INVESTIMENTO","ERRO - VERIFICAR"))))</f>
        <v/>
      </c>
      <c r="T558" s="47"/>
    </row>
    <row r="559" spans="18:20" x14ac:dyDescent="0.25">
      <c r="R559" s="33" t="str">
        <f t="shared" si="8"/>
        <v/>
      </c>
      <c r="S559" s="33" t="str">
        <f>IF(M559="","",IF(AND(M559&lt;&gt;'Tabelas auxiliares'!$B$240,M559&lt;&gt;'Tabelas auxiliares'!$B$241,M559&lt;&gt;'Tabelas auxiliares'!$C$240,M559&lt;&gt;'Tabelas auxiliares'!$C$241),"FOLHA DE PESSOAL",IF(R559='Tabelas auxiliares'!$A$241,"CUSTEIO",IF(R559='Tabelas auxiliares'!$A$240,"INVESTIMENTO","ERRO - VERIFICAR"))))</f>
        <v/>
      </c>
      <c r="T559" s="47"/>
    </row>
    <row r="560" spans="18:20" x14ac:dyDescent="0.25">
      <c r="R560" s="33" t="str">
        <f t="shared" si="8"/>
        <v/>
      </c>
      <c r="S560" s="33" t="str">
        <f>IF(M560="","",IF(AND(M560&lt;&gt;'Tabelas auxiliares'!$B$240,M560&lt;&gt;'Tabelas auxiliares'!$B$241,M560&lt;&gt;'Tabelas auxiliares'!$C$240,M560&lt;&gt;'Tabelas auxiliares'!$C$241),"FOLHA DE PESSOAL",IF(R560='Tabelas auxiliares'!$A$241,"CUSTEIO",IF(R560='Tabelas auxiliares'!$A$240,"INVESTIMENTO","ERRO - VERIFICAR"))))</f>
        <v/>
      </c>
      <c r="T560" s="47"/>
    </row>
    <row r="561" spans="18:20" x14ac:dyDescent="0.25">
      <c r="R561" s="33" t="str">
        <f t="shared" si="8"/>
        <v/>
      </c>
      <c r="S561" s="33" t="str">
        <f>IF(M561="","",IF(AND(M561&lt;&gt;'Tabelas auxiliares'!$B$240,M561&lt;&gt;'Tabelas auxiliares'!$B$241,M561&lt;&gt;'Tabelas auxiliares'!$C$240,M561&lt;&gt;'Tabelas auxiliares'!$C$241),"FOLHA DE PESSOAL",IF(R561='Tabelas auxiliares'!$A$241,"CUSTEIO",IF(R561='Tabelas auxiliares'!$A$240,"INVESTIMENTO","ERRO - VERIFICAR"))))</f>
        <v/>
      </c>
      <c r="T561" s="47"/>
    </row>
    <row r="562" spans="18:20" x14ac:dyDescent="0.25">
      <c r="R562" s="33" t="str">
        <f t="shared" si="8"/>
        <v/>
      </c>
      <c r="S562" s="33" t="str">
        <f>IF(M562="","",IF(AND(M562&lt;&gt;'Tabelas auxiliares'!$B$240,M562&lt;&gt;'Tabelas auxiliares'!$B$241,M562&lt;&gt;'Tabelas auxiliares'!$C$240,M562&lt;&gt;'Tabelas auxiliares'!$C$241),"FOLHA DE PESSOAL",IF(R562='Tabelas auxiliares'!$A$241,"CUSTEIO",IF(R562='Tabelas auxiliares'!$A$240,"INVESTIMENTO","ERRO - VERIFICAR"))))</f>
        <v/>
      </c>
      <c r="T562" s="47"/>
    </row>
    <row r="563" spans="18:20" x14ac:dyDescent="0.25">
      <c r="R563" s="33" t="str">
        <f t="shared" si="8"/>
        <v/>
      </c>
      <c r="S563" s="33" t="str">
        <f>IF(M563="","",IF(AND(M563&lt;&gt;'Tabelas auxiliares'!$B$240,M563&lt;&gt;'Tabelas auxiliares'!$B$241,M563&lt;&gt;'Tabelas auxiliares'!$C$240,M563&lt;&gt;'Tabelas auxiliares'!$C$241),"FOLHA DE PESSOAL",IF(R563='Tabelas auxiliares'!$A$241,"CUSTEIO",IF(R563='Tabelas auxiliares'!$A$240,"INVESTIMENTO","ERRO - VERIFICAR"))))</f>
        <v/>
      </c>
      <c r="T563" s="47"/>
    </row>
    <row r="564" spans="18:20" x14ac:dyDescent="0.25">
      <c r="R564" s="33" t="str">
        <f t="shared" si="8"/>
        <v/>
      </c>
      <c r="S564" s="33" t="str">
        <f>IF(M564="","",IF(AND(M564&lt;&gt;'Tabelas auxiliares'!$B$240,M564&lt;&gt;'Tabelas auxiliares'!$B$241,M564&lt;&gt;'Tabelas auxiliares'!$C$240,M564&lt;&gt;'Tabelas auxiliares'!$C$241),"FOLHA DE PESSOAL",IF(R564='Tabelas auxiliares'!$A$241,"CUSTEIO",IF(R564='Tabelas auxiliares'!$A$240,"INVESTIMENTO","ERRO - VERIFICAR"))))</f>
        <v/>
      </c>
      <c r="T564" s="47"/>
    </row>
    <row r="565" spans="18:20" x14ac:dyDescent="0.25">
      <c r="R565" s="33" t="str">
        <f t="shared" si="8"/>
        <v/>
      </c>
      <c r="S565" s="33" t="str">
        <f>IF(M565="","",IF(AND(M565&lt;&gt;'Tabelas auxiliares'!$B$240,M565&lt;&gt;'Tabelas auxiliares'!$B$241,M565&lt;&gt;'Tabelas auxiliares'!$C$240,M565&lt;&gt;'Tabelas auxiliares'!$C$241),"FOLHA DE PESSOAL",IF(R565='Tabelas auxiliares'!$A$241,"CUSTEIO",IF(R565='Tabelas auxiliares'!$A$240,"INVESTIMENTO","ERRO - VERIFICAR"))))</f>
        <v/>
      </c>
      <c r="T565" s="47"/>
    </row>
    <row r="566" spans="18:20" x14ac:dyDescent="0.25">
      <c r="R566" s="33" t="str">
        <f t="shared" si="8"/>
        <v/>
      </c>
      <c r="S566" s="33" t="str">
        <f>IF(M566="","",IF(AND(M566&lt;&gt;'Tabelas auxiliares'!$B$240,M566&lt;&gt;'Tabelas auxiliares'!$B$241,M566&lt;&gt;'Tabelas auxiliares'!$C$240,M566&lt;&gt;'Tabelas auxiliares'!$C$241),"FOLHA DE PESSOAL",IF(R566='Tabelas auxiliares'!$A$241,"CUSTEIO",IF(R566='Tabelas auxiliares'!$A$240,"INVESTIMENTO","ERRO - VERIFICAR"))))</f>
        <v/>
      </c>
      <c r="T566" s="47"/>
    </row>
    <row r="567" spans="18:20" x14ac:dyDescent="0.25">
      <c r="R567" s="33" t="str">
        <f t="shared" si="8"/>
        <v/>
      </c>
      <c r="S567" s="33" t="str">
        <f>IF(M567="","",IF(AND(M567&lt;&gt;'Tabelas auxiliares'!$B$240,M567&lt;&gt;'Tabelas auxiliares'!$B$241,M567&lt;&gt;'Tabelas auxiliares'!$C$240,M567&lt;&gt;'Tabelas auxiliares'!$C$241),"FOLHA DE PESSOAL",IF(R567='Tabelas auxiliares'!$A$241,"CUSTEIO",IF(R567='Tabelas auxiliares'!$A$240,"INVESTIMENTO","ERRO - VERIFICAR"))))</f>
        <v/>
      </c>
      <c r="T567" s="47"/>
    </row>
    <row r="568" spans="18:20" x14ac:dyDescent="0.25">
      <c r="R568" s="33" t="str">
        <f t="shared" si="8"/>
        <v/>
      </c>
      <c r="S568" s="33" t="str">
        <f>IF(M568="","",IF(AND(M568&lt;&gt;'Tabelas auxiliares'!$B$240,M568&lt;&gt;'Tabelas auxiliares'!$B$241,M568&lt;&gt;'Tabelas auxiliares'!$C$240,M568&lt;&gt;'Tabelas auxiliares'!$C$241),"FOLHA DE PESSOAL",IF(R568='Tabelas auxiliares'!$A$241,"CUSTEIO",IF(R568='Tabelas auxiliares'!$A$240,"INVESTIMENTO","ERRO - VERIFICAR"))))</f>
        <v/>
      </c>
      <c r="T568" s="47"/>
    </row>
    <row r="569" spans="18:20" x14ac:dyDescent="0.25">
      <c r="R569" s="33" t="str">
        <f t="shared" si="8"/>
        <v/>
      </c>
      <c r="S569" s="33" t="str">
        <f>IF(M569="","",IF(AND(M569&lt;&gt;'Tabelas auxiliares'!$B$240,M569&lt;&gt;'Tabelas auxiliares'!$B$241,M569&lt;&gt;'Tabelas auxiliares'!$C$240,M569&lt;&gt;'Tabelas auxiliares'!$C$241),"FOLHA DE PESSOAL",IF(R569='Tabelas auxiliares'!$A$241,"CUSTEIO",IF(R569='Tabelas auxiliares'!$A$240,"INVESTIMENTO","ERRO - VERIFICAR"))))</f>
        <v/>
      </c>
      <c r="T569" s="47"/>
    </row>
    <row r="570" spans="18:20" x14ac:dyDescent="0.25">
      <c r="R570" s="33" t="str">
        <f t="shared" si="8"/>
        <v/>
      </c>
      <c r="S570" s="33" t="str">
        <f>IF(M570="","",IF(AND(M570&lt;&gt;'Tabelas auxiliares'!$B$240,M570&lt;&gt;'Tabelas auxiliares'!$B$241,M570&lt;&gt;'Tabelas auxiliares'!$C$240,M570&lt;&gt;'Tabelas auxiliares'!$C$241),"FOLHA DE PESSOAL",IF(R570='Tabelas auxiliares'!$A$241,"CUSTEIO",IF(R570='Tabelas auxiliares'!$A$240,"INVESTIMENTO","ERRO - VERIFICAR"))))</f>
        <v/>
      </c>
      <c r="T570" s="47"/>
    </row>
    <row r="571" spans="18:20" x14ac:dyDescent="0.25">
      <c r="R571" s="33" t="str">
        <f t="shared" si="8"/>
        <v/>
      </c>
      <c r="S571" s="33" t="str">
        <f>IF(M571="","",IF(AND(M571&lt;&gt;'Tabelas auxiliares'!$B$240,M571&lt;&gt;'Tabelas auxiliares'!$B$241,M571&lt;&gt;'Tabelas auxiliares'!$C$240,M571&lt;&gt;'Tabelas auxiliares'!$C$241),"FOLHA DE PESSOAL",IF(R571='Tabelas auxiliares'!$A$241,"CUSTEIO",IF(R571='Tabelas auxiliares'!$A$240,"INVESTIMENTO","ERRO - VERIFICAR"))))</f>
        <v/>
      </c>
      <c r="T571" s="47"/>
    </row>
    <row r="572" spans="18:20" x14ac:dyDescent="0.25">
      <c r="R572" s="33" t="str">
        <f t="shared" si="8"/>
        <v/>
      </c>
      <c r="S572" s="33" t="str">
        <f>IF(M572="","",IF(AND(M572&lt;&gt;'Tabelas auxiliares'!$B$240,M572&lt;&gt;'Tabelas auxiliares'!$B$241,M572&lt;&gt;'Tabelas auxiliares'!$C$240,M572&lt;&gt;'Tabelas auxiliares'!$C$241),"FOLHA DE PESSOAL",IF(R572='Tabelas auxiliares'!$A$241,"CUSTEIO",IF(R572='Tabelas auxiliares'!$A$240,"INVESTIMENTO","ERRO - VERIFICAR"))))</f>
        <v/>
      </c>
      <c r="T572" s="47"/>
    </row>
    <row r="573" spans="18:20" x14ac:dyDescent="0.25">
      <c r="R573" s="33" t="str">
        <f t="shared" si="8"/>
        <v/>
      </c>
      <c r="S573" s="33" t="str">
        <f>IF(M573="","",IF(AND(M573&lt;&gt;'Tabelas auxiliares'!$B$240,M573&lt;&gt;'Tabelas auxiliares'!$B$241,M573&lt;&gt;'Tabelas auxiliares'!$C$240,M573&lt;&gt;'Tabelas auxiliares'!$C$241),"FOLHA DE PESSOAL",IF(R573='Tabelas auxiliares'!$A$241,"CUSTEIO",IF(R573='Tabelas auxiliares'!$A$240,"INVESTIMENTO","ERRO - VERIFICAR"))))</f>
        <v/>
      </c>
      <c r="T573" s="47"/>
    </row>
    <row r="574" spans="18:20" x14ac:dyDescent="0.25">
      <c r="R574" s="33" t="str">
        <f t="shared" si="8"/>
        <v/>
      </c>
      <c r="S574" s="33" t="str">
        <f>IF(M574="","",IF(AND(M574&lt;&gt;'Tabelas auxiliares'!$B$240,M574&lt;&gt;'Tabelas auxiliares'!$B$241,M574&lt;&gt;'Tabelas auxiliares'!$C$240,M574&lt;&gt;'Tabelas auxiliares'!$C$241),"FOLHA DE PESSOAL",IF(R574='Tabelas auxiliares'!$A$241,"CUSTEIO",IF(R574='Tabelas auxiliares'!$A$240,"INVESTIMENTO","ERRO - VERIFICAR"))))</f>
        <v/>
      </c>
      <c r="T574" s="47"/>
    </row>
    <row r="575" spans="18:20" x14ac:dyDescent="0.25">
      <c r="R575" s="33" t="str">
        <f t="shared" si="8"/>
        <v/>
      </c>
      <c r="S575" s="33" t="str">
        <f>IF(M575="","",IF(AND(M575&lt;&gt;'Tabelas auxiliares'!$B$240,M575&lt;&gt;'Tabelas auxiliares'!$B$241,M575&lt;&gt;'Tabelas auxiliares'!$C$240,M575&lt;&gt;'Tabelas auxiliares'!$C$241),"FOLHA DE PESSOAL",IF(R575='Tabelas auxiliares'!$A$241,"CUSTEIO",IF(R575='Tabelas auxiliares'!$A$240,"INVESTIMENTO","ERRO - VERIFICAR"))))</f>
        <v/>
      </c>
      <c r="T575" s="47"/>
    </row>
    <row r="576" spans="18:20" x14ac:dyDescent="0.25">
      <c r="R576" s="33" t="str">
        <f t="shared" si="8"/>
        <v/>
      </c>
      <c r="S576" s="33" t="str">
        <f>IF(M576="","",IF(AND(M576&lt;&gt;'Tabelas auxiliares'!$B$240,M576&lt;&gt;'Tabelas auxiliares'!$B$241,M576&lt;&gt;'Tabelas auxiliares'!$C$240,M576&lt;&gt;'Tabelas auxiliares'!$C$241),"FOLHA DE PESSOAL",IF(R576='Tabelas auxiliares'!$A$241,"CUSTEIO",IF(R576='Tabelas auxiliares'!$A$240,"INVESTIMENTO","ERRO - VERIFICAR"))))</f>
        <v/>
      </c>
      <c r="T576" s="47"/>
    </row>
    <row r="577" spans="18:20" x14ac:dyDescent="0.25">
      <c r="R577" s="33" t="str">
        <f t="shared" si="8"/>
        <v/>
      </c>
      <c r="S577" s="33" t="str">
        <f>IF(M577="","",IF(AND(M577&lt;&gt;'Tabelas auxiliares'!$B$240,M577&lt;&gt;'Tabelas auxiliares'!$B$241,M577&lt;&gt;'Tabelas auxiliares'!$C$240,M577&lt;&gt;'Tabelas auxiliares'!$C$241),"FOLHA DE PESSOAL",IF(R577='Tabelas auxiliares'!$A$241,"CUSTEIO",IF(R577='Tabelas auxiliares'!$A$240,"INVESTIMENTO","ERRO - VERIFICAR"))))</f>
        <v/>
      </c>
      <c r="T577" s="47"/>
    </row>
    <row r="578" spans="18:20" x14ac:dyDescent="0.25">
      <c r="R578" s="33" t="str">
        <f t="shared" si="8"/>
        <v/>
      </c>
      <c r="S578" s="33" t="str">
        <f>IF(M578="","",IF(AND(M578&lt;&gt;'Tabelas auxiliares'!$B$240,M578&lt;&gt;'Tabelas auxiliares'!$B$241,M578&lt;&gt;'Tabelas auxiliares'!$C$240,M578&lt;&gt;'Tabelas auxiliares'!$C$241),"FOLHA DE PESSOAL",IF(R578='Tabelas auxiliares'!$A$241,"CUSTEIO",IF(R578='Tabelas auxiliares'!$A$240,"INVESTIMENTO","ERRO - VERIFICAR"))))</f>
        <v/>
      </c>
      <c r="T578" s="47"/>
    </row>
    <row r="579" spans="18:20" x14ac:dyDescent="0.25">
      <c r="R579" s="33" t="str">
        <f t="shared" si="8"/>
        <v/>
      </c>
      <c r="S579" s="33" t="str">
        <f>IF(M579="","",IF(AND(M579&lt;&gt;'Tabelas auxiliares'!$B$240,M579&lt;&gt;'Tabelas auxiliares'!$B$241,M579&lt;&gt;'Tabelas auxiliares'!$C$240,M579&lt;&gt;'Tabelas auxiliares'!$C$241),"FOLHA DE PESSOAL",IF(R579='Tabelas auxiliares'!$A$241,"CUSTEIO",IF(R579='Tabelas auxiliares'!$A$240,"INVESTIMENTO","ERRO - VERIFICAR"))))</f>
        <v/>
      </c>
      <c r="T579" s="47"/>
    </row>
    <row r="580" spans="18:20" x14ac:dyDescent="0.25">
      <c r="R580" s="33" t="str">
        <f t="shared" ref="R580:R643" si="9">LEFT(O580,1)</f>
        <v/>
      </c>
      <c r="S580" s="33" t="str">
        <f>IF(M580="","",IF(AND(M580&lt;&gt;'Tabelas auxiliares'!$B$240,M580&lt;&gt;'Tabelas auxiliares'!$B$241,M580&lt;&gt;'Tabelas auxiliares'!$C$240,M580&lt;&gt;'Tabelas auxiliares'!$C$241),"FOLHA DE PESSOAL",IF(R580='Tabelas auxiliares'!$A$241,"CUSTEIO",IF(R580='Tabelas auxiliares'!$A$240,"INVESTIMENTO","ERRO - VERIFICAR"))))</f>
        <v/>
      </c>
      <c r="T580" s="47"/>
    </row>
    <row r="581" spans="18:20" x14ac:dyDescent="0.25">
      <c r="R581" s="33" t="str">
        <f t="shared" si="9"/>
        <v/>
      </c>
      <c r="S581" s="33" t="str">
        <f>IF(M581="","",IF(AND(M581&lt;&gt;'Tabelas auxiliares'!$B$240,M581&lt;&gt;'Tabelas auxiliares'!$B$241,M581&lt;&gt;'Tabelas auxiliares'!$C$240,M581&lt;&gt;'Tabelas auxiliares'!$C$241),"FOLHA DE PESSOAL",IF(R581='Tabelas auxiliares'!$A$241,"CUSTEIO",IF(R581='Tabelas auxiliares'!$A$240,"INVESTIMENTO","ERRO - VERIFICAR"))))</f>
        <v/>
      </c>
      <c r="T581" s="47"/>
    </row>
    <row r="582" spans="18:20" x14ac:dyDescent="0.25">
      <c r="R582" s="33" t="str">
        <f t="shared" si="9"/>
        <v/>
      </c>
      <c r="S582" s="33" t="str">
        <f>IF(M582="","",IF(AND(M582&lt;&gt;'Tabelas auxiliares'!$B$240,M582&lt;&gt;'Tabelas auxiliares'!$B$241,M582&lt;&gt;'Tabelas auxiliares'!$C$240,M582&lt;&gt;'Tabelas auxiliares'!$C$241),"FOLHA DE PESSOAL",IF(R582='Tabelas auxiliares'!$A$241,"CUSTEIO",IF(R582='Tabelas auxiliares'!$A$240,"INVESTIMENTO","ERRO - VERIFICAR"))))</f>
        <v/>
      </c>
      <c r="T582" s="47"/>
    </row>
    <row r="583" spans="18:20" x14ac:dyDescent="0.25">
      <c r="R583" s="33" t="str">
        <f t="shared" si="9"/>
        <v/>
      </c>
      <c r="S583" s="33" t="str">
        <f>IF(M583="","",IF(AND(M583&lt;&gt;'Tabelas auxiliares'!$B$240,M583&lt;&gt;'Tabelas auxiliares'!$B$241,M583&lt;&gt;'Tabelas auxiliares'!$C$240,M583&lt;&gt;'Tabelas auxiliares'!$C$241),"FOLHA DE PESSOAL",IF(R583='Tabelas auxiliares'!$A$241,"CUSTEIO",IF(R583='Tabelas auxiliares'!$A$240,"INVESTIMENTO","ERRO - VERIFICAR"))))</f>
        <v/>
      </c>
      <c r="T583" s="47"/>
    </row>
    <row r="584" spans="18:20" x14ac:dyDescent="0.25">
      <c r="R584" s="33" t="str">
        <f t="shared" si="9"/>
        <v/>
      </c>
      <c r="S584" s="33" t="str">
        <f>IF(M584="","",IF(AND(M584&lt;&gt;'Tabelas auxiliares'!$B$240,M584&lt;&gt;'Tabelas auxiliares'!$B$241,M584&lt;&gt;'Tabelas auxiliares'!$C$240,M584&lt;&gt;'Tabelas auxiliares'!$C$241),"FOLHA DE PESSOAL",IF(R584='Tabelas auxiliares'!$A$241,"CUSTEIO",IF(R584='Tabelas auxiliares'!$A$240,"INVESTIMENTO","ERRO - VERIFICAR"))))</f>
        <v/>
      </c>
      <c r="T584" s="47"/>
    </row>
    <row r="585" spans="18:20" x14ac:dyDescent="0.25">
      <c r="R585" s="33" t="str">
        <f t="shared" si="9"/>
        <v/>
      </c>
      <c r="S585" s="33" t="str">
        <f>IF(M585="","",IF(AND(M585&lt;&gt;'Tabelas auxiliares'!$B$240,M585&lt;&gt;'Tabelas auxiliares'!$B$241,M585&lt;&gt;'Tabelas auxiliares'!$C$240,M585&lt;&gt;'Tabelas auxiliares'!$C$241),"FOLHA DE PESSOAL",IF(R585='Tabelas auxiliares'!$A$241,"CUSTEIO",IF(R585='Tabelas auxiliares'!$A$240,"INVESTIMENTO","ERRO - VERIFICAR"))))</f>
        <v/>
      </c>
      <c r="T585" s="47"/>
    </row>
    <row r="586" spans="18:20" x14ac:dyDescent="0.25">
      <c r="R586" s="33" t="str">
        <f t="shared" si="9"/>
        <v/>
      </c>
      <c r="S586" s="33" t="str">
        <f>IF(M586="","",IF(AND(M586&lt;&gt;'Tabelas auxiliares'!$B$240,M586&lt;&gt;'Tabelas auxiliares'!$B$241,M586&lt;&gt;'Tabelas auxiliares'!$C$240,M586&lt;&gt;'Tabelas auxiliares'!$C$241),"FOLHA DE PESSOAL",IF(R586='Tabelas auxiliares'!$A$241,"CUSTEIO",IF(R586='Tabelas auxiliares'!$A$240,"INVESTIMENTO","ERRO - VERIFICAR"))))</f>
        <v/>
      </c>
      <c r="T586" s="47"/>
    </row>
    <row r="587" spans="18:20" x14ac:dyDescent="0.25">
      <c r="R587" s="33" t="str">
        <f t="shared" si="9"/>
        <v/>
      </c>
      <c r="S587" s="33" t="str">
        <f>IF(M587="","",IF(AND(M587&lt;&gt;'Tabelas auxiliares'!$B$240,M587&lt;&gt;'Tabelas auxiliares'!$B$241,M587&lt;&gt;'Tabelas auxiliares'!$C$240,M587&lt;&gt;'Tabelas auxiliares'!$C$241),"FOLHA DE PESSOAL",IF(R587='Tabelas auxiliares'!$A$241,"CUSTEIO",IF(R587='Tabelas auxiliares'!$A$240,"INVESTIMENTO","ERRO - VERIFICAR"))))</f>
        <v/>
      </c>
      <c r="T587" s="47"/>
    </row>
    <row r="588" spans="18:20" x14ac:dyDescent="0.25">
      <c r="R588" s="33" t="str">
        <f t="shared" si="9"/>
        <v/>
      </c>
      <c r="S588" s="33" t="str">
        <f>IF(M588="","",IF(AND(M588&lt;&gt;'Tabelas auxiliares'!$B$240,M588&lt;&gt;'Tabelas auxiliares'!$B$241,M588&lt;&gt;'Tabelas auxiliares'!$C$240,M588&lt;&gt;'Tabelas auxiliares'!$C$241),"FOLHA DE PESSOAL",IF(R588='Tabelas auxiliares'!$A$241,"CUSTEIO",IF(R588='Tabelas auxiliares'!$A$240,"INVESTIMENTO","ERRO - VERIFICAR"))))</f>
        <v/>
      </c>
      <c r="T588" s="47"/>
    </row>
    <row r="589" spans="18:20" x14ac:dyDescent="0.25">
      <c r="R589" s="33" t="str">
        <f t="shared" si="9"/>
        <v/>
      </c>
      <c r="S589" s="33" t="str">
        <f>IF(M589="","",IF(AND(M589&lt;&gt;'Tabelas auxiliares'!$B$240,M589&lt;&gt;'Tabelas auxiliares'!$B$241,M589&lt;&gt;'Tabelas auxiliares'!$C$240,M589&lt;&gt;'Tabelas auxiliares'!$C$241),"FOLHA DE PESSOAL",IF(R589='Tabelas auxiliares'!$A$241,"CUSTEIO",IF(R589='Tabelas auxiliares'!$A$240,"INVESTIMENTO","ERRO - VERIFICAR"))))</f>
        <v/>
      </c>
      <c r="T589" s="47"/>
    </row>
    <row r="590" spans="18:20" x14ac:dyDescent="0.25">
      <c r="R590" s="33" t="str">
        <f t="shared" si="9"/>
        <v/>
      </c>
      <c r="S590" s="33" t="str">
        <f>IF(M590="","",IF(AND(M590&lt;&gt;'Tabelas auxiliares'!$B$240,M590&lt;&gt;'Tabelas auxiliares'!$B$241,M590&lt;&gt;'Tabelas auxiliares'!$C$240,M590&lt;&gt;'Tabelas auxiliares'!$C$241),"FOLHA DE PESSOAL",IF(R590='Tabelas auxiliares'!$A$241,"CUSTEIO",IF(R590='Tabelas auxiliares'!$A$240,"INVESTIMENTO","ERRO - VERIFICAR"))))</f>
        <v/>
      </c>
      <c r="T590" s="47"/>
    </row>
    <row r="591" spans="18:20" x14ac:dyDescent="0.25">
      <c r="R591" s="33" t="str">
        <f t="shared" si="9"/>
        <v/>
      </c>
      <c r="S591" s="33" t="str">
        <f>IF(M591="","",IF(AND(M591&lt;&gt;'Tabelas auxiliares'!$B$240,M591&lt;&gt;'Tabelas auxiliares'!$B$241,M591&lt;&gt;'Tabelas auxiliares'!$C$240,M591&lt;&gt;'Tabelas auxiliares'!$C$241),"FOLHA DE PESSOAL",IF(R591='Tabelas auxiliares'!$A$241,"CUSTEIO",IF(R591='Tabelas auxiliares'!$A$240,"INVESTIMENTO","ERRO - VERIFICAR"))))</f>
        <v/>
      </c>
      <c r="T591" s="47"/>
    </row>
    <row r="592" spans="18:20" x14ac:dyDescent="0.25">
      <c r="R592" s="33" t="str">
        <f t="shared" si="9"/>
        <v/>
      </c>
      <c r="S592" s="33" t="str">
        <f>IF(M592="","",IF(AND(M592&lt;&gt;'Tabelas auxiliares'!$B$240,M592&lt;&gt;'Tabelas auxiliares'!$B$241,M592&lt;&gt;'Tabelas auxiliares'!$C$240,M592&lt;&gt;'Tabelas auxiliares'!$C$241),"FOLHA DE PESSOAL",IF(R592='Tabelas auxiliares'!$A$241,"CUSTEIO",IF(R592='Tabelas auxiliares'!$A$240,"INVESTIMENTO","ERRO - VERIFICAR"))))</f>
        <v/>
      </c>
      <c r="T592" s="47"/>
    </row>
    <row r="593" spans="18:20" x14ac:dyDescent="0.25">
      <c r="R593" s="33" t="str">
        <f t="shared" si="9"/>
        <v/>
      </c>
      <c r="S593" s="33" t="str">
        <f>IF(M593="","",IF(AND(M593&lt;&gt;'Tabelas auxiliares'!$B$240,M593&lt;&gt;'Tabelas auxiliares'!$B$241,M593&lt;&gt;'Tabelas auxiliares'!$C$240,M593&lt;&gt;'Tabelas auxiliares'!$C$241),"FOLHA DE PESSOAL",IF(R593='Tabelas auxiliares'!$A$241,"CUSTEIO",IF(R593='Tabelas auxiliares'!$A$240,"INVESTIMENTO","ERRO - VERIFICAR"))))</f>
        <v/>
      </c>
      <c r="T593" s="47"/>
    </row>
    <row r="594" spans="18:20" x14ac:dyDescent="0.25">
      <c r="R594" s="33" t="str">
        <f t="shared" si="9"/>
        <v/>
      </c>
      <c r="S594" s="33" t="str">
        <f>IF(M594="","",IF(AND(M594&lt;&gt;'Tabelas auxiliares'!$B$240,M594&lt;&gt;'Tabelas auxiliares'!$B$241,M594&lt;&gt;'Tabelas auxiliares'!$C$240,M594&lt;&gt;'Tabelas auxiliares'!$C$241),"FOLHA DE PESSOAL",IF(R594='Tabelas auxiliares'!$A$241,"CUSTEIO",IF(R594='Tabelas auxiliares'!$A$240,"INVESTIMENTO","ERRO - VERIFICAR"))))</f>
        <v/>
      </c>
      <c r="T594" s="47"/>
    </row>
    <row r="595" spans="18:20" x14ac:dyDescent="0.25">
      <c r="R595" s="33" t="str">
        <f t="shared" si="9"/>
        <v/>
      </c>
      <c r="S595" s="33" t="str">
        <f>IF(M595="","",IF(AND(M595&lt;&gt;'Tabelas auxiliares'!$B$240,M595&lt;&gt;'Tabelas auxiliares'!$B$241,M595&lt;&gt;'Tabelas auxiliares'!$C$240,M595&lt;&gt;'Tabelas auxiliares'!$C$241),"FOLHA DE PESSOAL",IF(R595='Tabelas auxiliares'!$A$241,"CUSTEIO",IF(R595='Tabelas auxiliares'!$A$240,"INVESTIMENTO","ERRO - VERIFICAR"))))</f>
        <v/>
      </c>
      <c r="T595" s="47"/>
    </row>
    <row r="596" spans="18:20" x14ac:dyDescent="0.25">
      <c r="R596" s="33" t="str">
        <f t="shared" si="9"/>
        <v/>
      </c>
      <c r="S596" s="33" t="str">
        <f>IF(M596="","",IF(AND(M596&lt;&gt;'Tabelas auxiliares'!$B$240,M596&lt;&gt;'Tabelas auxiliares'!$B$241,M596&lt;&gt;'Tabelas auxiliares'!$C$240,M596&lt;&gt;'Tabelas auxiliares'!$C$241),"FOLHA DE PESSOAL",IF(R596='Tabelas auxiliares'!$A$241,"CUSTEIO",IF(R596='Tabelas auxiliares'!$A$240,"INVESTIMENTO","ERRO - VERIFICAR"))))</f>
        <v/>
      </c>
      <c r="T596" s="47"/>
    </row>
    <row r="597" spans="18:20" x14ac:dyDescent="0.25">
      <c r="R597" s="33" t="str">
        <f t="shared" si="9"/>
        <v/>
      </c>
      <c r="S597" s="33" t="str">
        <f>IF(M597="","",IF(AND(M597&lt;&gt;'Tabelas auxiliares'!$B$240,M597&lt;&gt;'Tabelas auxiliares'!$B$241,M597&lt;&gt;'Tabelas auxiliares'!$C$240,M597&lt;&gt;'Tabelas auxiliares'!$C$241),"FOLHA DE PESSOAL",IF(R597='Tabelas auxiliares'!$A$241,"CUSTEIO",IF(R597='Tabelas auxiliares'!$A$240,"INVESTIMENTO","ERRO - VERIFICAR"))))</f>
        <v/>
      </c>
      <c r="T597" s="47"/>
    </row>
    <row r="598" spans="18:20" x14ac:dyDescent="0.25">
      <c r="R598" s="33" t="str">
        <f t="shared" si="9"/>
        <v/>
      </c>
      <c r="S598" s="33" t="str">
        <f>IF(M598="","",IF(AND(M598&lt;&gt;'Tabelas auxiliares'!$B$240,M598&lt;&gt;'Tabelas auxiliares'!$B$241,M598&lt;&gt;'Tabelas auxiliares'!$C$240,M598&lt;&gt;'Tabelas auxiliares'!$C$241),"FOLHA DE PESSOAL",IF(R598='Tabelas auxiliares'!$A$241,"CUSTEIO",IF(R598='Tabelas auxiliares'!$A$240,"INVESTIMENTO","ERRO - VERIFICAR"))))</f>
        <v/>
      </c>
      <c r="T598" s="47"/>
    </row>
    <row r="599" spans="18:20" x14ac:dyDescent="0.25">
      <c r="R599" s="33" t="str">
        <f t="shared" si="9"/>
        <v/>
      </c>
      <c r="S599" s="33" t="str">
        <f>IF(M599="","",IF(AND(M599&lt;&gt;'Tabelas auxiliares'!$B$240,M599&lt;&gt;'Tabelas auxiliares'!$B$241,M599&lt;&gt;'Tabelas auxiliares'!$C$240,M599&lt;&gt;'Tabelas auxiliares'!$C$241),"FOLHA DE PESSOAL",IF(R599='Tabelas auxiliares'!$A$241,"CUSTEIO",IF(R599='Tabelas auxiliares'!$A$240,"INVESTIMENTO","ERRO - VERIFICAR"))))</f>
        <v/>
      </c>
      <c r="T599" s="47"/>
    </row>
    <row r="600" spans="18:20" x14ac:dyDescent="0.25">
      <c r="R600" s="33" t="str">
        <f t="shared" si="9"/>
        <v/>
      </c>
      <c r="S600" s="33" t="str">
        <f>IF(M600="","",IF(AND(M600&lt;&gt;'Tabelas auxiliares'!$B$240,M600&lt;&gt;'Tabelas auxiliares'!$B$241,M600&lt;&gt;'Tabelas auxiliares'!$C$240,M600&lt;&gt;'Tabelas auxiliares'!$C$241),"FOLHA DE PESSOAL",IF(R600='Tabelas auxiliares'!$A$241,"CUSTEIO",IF(R600='Tabelas auxiliares'!$A$240,"INVESTIMENTO","ERRO - VERIFICAR"))))</f>
        <v/>
      </c>
      <c r="T600" s="47"/>
    </row>
    <row r="601" spans="18:20" x14ac:dyDescent="0.25">
      <c r="R601" s="33" t="str">
        <f t="shared" si="9"/>
        <v/>
      </c>
      <c r="S601" s="33" t="str">
        <f>IF(M601="","",IF(AND(M601&lt;&gt;'Tabelas auxiliares'!$B$240,M601&lt;&gt;'Tabelas auxiliares'!$B$241,M601&lt;&gt;'Tabelas auxiliares'!$C$240,M601&lt;&gt;'Tabelas auxiliares'!$C$241),"FOLHA DE PESSOAL",IF(R601='Tabelas auxiliares'!$A$241,"CUSTEIO",IF(R601='Tabelas auxiliares'!$A$240,"INVESTIMENTO","ERRO - VERIFICAR"))))</f>
        <v/>
      </c>
      <c r="T601" s="47"/>
    </row>
    <row r="602" spans="18:20" x14ac:dyDescent="0.25">
      <c r="R602" s="33" t="str">
        <f t="shared" si="9"/>
        <v/>
      </c>
      <c r="S602" s="33" t="str">
        <f>IF(M602="","",IF(AND(M602&lt;&gt;'Tabelas auxiliares'!$B$240,M602&lt;&gt;'Tabelas auxiliares'!$B$241,M602&lt;&gt;'Tabelas auxiliares'!$C$240,M602&lt;&gt;'Tabelas auxiliares'!$C$241),"FOLHA DE PESSOAL",IF(R602='Tabelas auxiliares'!$A$241,"CUSTEIO",IF(R602='Tabelas auxiliares'!$A$240,"INVESTIMENTO","ERRO - VERIFICAR"))))</f>
        <v/>
      </c>
      <c r="T602" s="47"/>
    </row>
    <row r="603" spans="18:20" x14ac:dyDescent="0.25">
      <c r="R603" s="33" t="str">
        <f t="shared" si="9"/>
        <v/>
      </c>
      <c r="S603" s="33" t="str">
        <f>IF(M603="","",IF(AND(M603&lt;&gt;'Tabelas auxiliares'!$B$240,M603&lt;&gt;'Tabelas auxiliares'!$B$241,M603&lt;&gt;'Tabelas auxiliares'!$C$240,M603&lt;&gt;'Tabelas auxiliares'!$C$241),"FOLHA DE PESSOAL",IF(R603='Tabelas auxiliares'!$A$241,"CUSTEIO",IF(R603='Tabelas auxiliares'!$A$240,"INVESTIMENTO","ERRO - VERIFICAR"))))</f>
        <v/>
      </c>
      <c r="T603" s="47"/>
    </row>
    <row r="604" spans="18:20" x14ac:dyDescent="0.25">
      <c r="R604" s="33" t="str">
        <f t="shared" si="9"/>
        <v/>
      </c>
      <c r="S604" s="33" t="str">
        <f>IF(M604="","",IF(AND(M604&lt;&gt;'Tabelas auxiliares'!$B$240,M604&lt;&gt;'Tabelas auxiliares'!$B$241,M604&lt;&gt;'Tabelas auxiliares'!$C$240,M604&lt;&gt;'Tabelas auxiliares'!$C$241),"FOLHA DE PESSOAL",IF(R604='Tabelas auxiliares'!$A$241,"CUSTEIO",IF(R604='Tabelas auxiliares'!$A$240,"INVESTIMENTO","ERRO - VERIFICAR"))))</f>
        <v/>
      </c>
      <c r="T604" s="47"/>
    </row>
    <row r="605" spans="18:20" x14ac:dyDescent="0.25">
      <c r="R605" s="33" t="str">
        <f t="shared" si="9"/>
        <v/>
      </c>
      <c r="S605" s="33" t="str">
        <f>IF(M605="","",IF(AND(M605&lt;&gt;'Tabelas auxiliares'!$B$240,M605&lt;&gt;'Tabelas auxiliares'!$B$241,M605&lt;&gt;'Tabelas auxiliares'!$C$240,M605&lt;&gt;'Tabelas auxiliares'!$C$241),"FOLHA DE PESSOAL",IF(R605='Tabelas auxiliares'!$A$241,"CUSTEIO",IF(R605='Tabelas auxiliares'!$A$240,"INVESTIMENTO","ERRO - VERIFICAR"))))</f>
        <v/>
      </c>
      <c r="T605" s="47"/>
    </row>
    <row r="606" spans="18:20" x14ac:dyDescent="0.25">
      <c r="R606" s="33" t="str">
        <f t="shared" si="9"/>
        <v/>
      </c>
      <c r="S606" s="33" t="str">
        <f>IF(M606="","",IF(AND(M606&lt;&gt;'Tabelas auxiliares'!$B$240,M606&lt;&gt;'Tabelas auxiliares'!$B$241,M606&lt;&gt;'Tabelas auxiliares'!$C$240,M606&lt;&gt;'Tabelas auxiliares'!$C$241),"FOLHA DE PESSOAL",IF(R606='Tabelas auxiliares'!$A$241,"CUSTEIO",IF(R606='Tabelas auxiliares'!$A$240,"INVESTIMENTO","ERRO - VERIFICAR"))))</f>
        <v/>
      </c>
      <c r="T606" s="47"/>
    </row>
    <row r="607" spans="18:20" x14ac:dyDescent="0.25">
      <c r="R607" s="33" t="str">
        <f t="shared" si="9"/>
        <v/>
      </c>
      <c r="S607" s="33" t="str">
        <f>IF(M607="","",IF(AND(M607&lt;&gt;'Tabelas auxiliares'!$B$240,M607&lt;&gt;'Tabelas auxiliares'!$B$241,M607&lt;&gt;'Tabelas auxiliares'!$C$240,M607&lt;&gt;'Tabelas auxiliares'!$C$241),"FOLHA DE PESSOAL",IF(R607='Tabelas auxiliares'!$A$241,"CUSTEIO",IF(R607='Tabelas auxiliares'!$A$240,"INVESTIMENTO","ERRO - VERIFICAR"))))</f>
        <v/>
      </c>
      <c r="T607" s="47"/>
    </row>
    <row r="608" spans="18:20" x14ac:dyDescent="0.25">
      <c r="R608" s="33" t="str">
        <f t="shared" si="9"/>
        <v/>
      </c>
      <c r="S608" s="33" t="str">
        <f>IF(M608="","",IF(AND(M608&lt;&gt;'Tabelas auxiliares'!$B$240,M608&lt;&gt;'Tabelas auxiliares'!$B$241,M608&lt;&gt;'Tabelas auxiliares'!$C$240,M608&lt;&gt;'Tabelas auxiliares'!$C$241),"FOLHA DE PESSOAL",IF(R608='Tabelas auxiliares'!$A$241,"CUSTEIO",IF(R608='Tabelas auxiliares'!$A$240,"INVESTIMENTO","ERRO - VERIFICAR"))))</f>
        <v/>
      </c>
      <c r="T608" s="47"/>
    </row>
    <row r="609" spans="18:20" x14ac:dyDescent="0.25">
      <c r="R609" s="33" t="str">
        <f t="shared" si="9"/>
        <v/>
      </c>
      <c r="S609" s="33" t="str">
        <f>IF(M609="","",IF(AND(M609&lt;&gt;'Tabelas auxiliares'!$B$240,M609&lt;&gt;'Tabelas auxiliares'!$B$241,M609&lt;&gt;'Tabelas auxiliares'!$C$240,M609&lt;&gt;'Tabelas auxiliares'!$C$241),"FOLHA DE PESSOAL",IF(R609='Tabelas auxiliares'!$A$241,"CUSTEIO",IF(R609='Tabelas auxiliares'!$A$240,"INVESTIMENTO","ERRO - VERIFICAR"))))</f>
        <v/>
      </c>
      <c r="T609" s="47"/>
    </row>
    <row r="610" spans="18:20" x14ac:dyDescent="0.25">
      <c r="R610" s="33" t="str">
        <f t="shared" si="9"/>
        <v/>
      </c>
      <c r="S610" s="33" t="str">
        <f>IF(M610="","",IF(AND(M610&lt;&gt;'Tabelas auxiliares'!$B$240,M610&lt;&gt;'Tabelas auxiliares'!$B$241,M610&lt;&gt;'Tabelas auxiliares'!$C$240,M610&lt;&gt;'Tabelas auxiliares'!$C$241),"FOLHA DE PESSOAL",IF(R610='Tabelas auxiliares'!$A$241,"CUSTEIO",IF(R610='Tabelas auxiliares'!$A$240,"INVESTIMENTO","ERRO - VERIFICAR"))))</f>
        <v/>
      </c>
      <c r="T610" s="47"/>
    </row>
    <row r="611" spans="18:20" x14ac:dyDescent="0.25">
      <c r="R611" s="33" t="str">
        <f t="shared" si="9"/>
        <v/>
      </c>
      <c r="S611" s="33" t="str">
        <f>IF(M611="","",IF(AND(M611&lt;&gt;'Tabelas auxiliares'!$B$240,M611&lt;&gt;'Tabelas auxiliares'!$B$241,M611&lt;&gt;'Tabelas auxiliares'!$C$240,M611&lt;&gt;'Tabelas auxiliares'!$C$241),"FOLHA DE PESSOAL",IF(R611='Tabelas auxiliares'!$A$241,"CUSTEIO",IF(R611='Tabelas auxiliares'!$A$240,"INVESTIMENTO","ERRO - VERIFICAR"))))</f>
        <v/>
      </c>
      <c r="T611" s="47"/>
    </row>
    <row r="612" spans="18:20" x14ac:dyDescent="0.25">
      <c r="R612" s="33" t="str">
        <f t="shared" si="9"/>
        <v/>
      </c>
      <c r="S612" s="33" t="str">
        <f>IF(M612="","",IF(AND(M612&lt;&gt;'Tabelas auxiliares'!$B$240,M612&lt;&gt;'Tabelas auxiliares'!$B$241,M612&lt;&gt;'Tabelas auxiliares'!$C$240,M612&lt;&gt;'Tabelas auxiliares'!$C$241),"FOLHA DE PESSOAL",IF(R612='Tabelas auxiliares'!$A$241,"CUSTEIO",IF(R612='Tabelas auxiliares'!$A$240,"INVESTIMENTO","ERRO - VERIFICAR"))))</f>
        <v/>
      </c>
      <c r="T612" s="47"/>
    </row>
    <row r="613" spans="18:20" x14ac:dyDescent="0.25">
      <c r="R613" s="33" t="str">
        <f t="shared" si="9"/>
        <v/>
      </c>
      <c r="S613" s="33" t="str">
        <f>IF(M613="","",IF(AND(M613&lt;&gt;'Tabelas auxiliares'!$B$240,M613&lt;&gt;'Tabelas auxiliares'!$B$241,M613&lt;&gt;'Tabelas auxiliares'!$C$240,M613&lt;&gt;'Tabelas auxiliares'!$C$241),"FOLHA DE PESSOAL",IF(R613='Tabelas auxiliares'!$A$241,"CUSTEIO",IF(R613='Tabelas auxiliares'!$A$240,"INVESTIMENTO","ERRO - VERIFICAR"))))</f>
        <v/>
      </c>
      <c r="T613" s="47"/>
    </row>
    <row r="614" spans="18:20" x14ac:dyDescent="0.25">
      <c r="R614" s="33" t="str">
        <f t="shared" si="9"/>
        <v/>
      </c>
      <c r="S614" s="33" t="str">
        <f>IF(M614="","",IF(AND(M614&lt;&gt;'Tabelas auxiliares'!$B$240,M614&lt;&gt;'Tabelas auxiliares'!$B$241,M614&lt;&gt;'Tabelas auxiliares'!$C$240,M614&lt;&gt;'Tabelas auxiliares'!$C$241),"FOLHA DE PESSOAL",IF(R614='Tabelas auxiliares'!$A$241,"CUSTEIO",IF(R614='Tabelas auxiliares'!$A$240,"INVESTIMENTO","ERRO - VERIFICAR"))))</f>
        <v/>
      </c>
      <c r="T614" s="47"/>
    </row>
    <row r="615" spans="18:20" x14ac:dyDescent="0.25">
      <c r="R615" s="33" t="str">
        <f t="shared" si="9"/>
        <v/>
      </c>
      <c r="S615" s="33" t="str">
        <f>IF(M615="","",IF(AND(M615&lt;&gt;'Tabelas auxiliares'!$B$240,M615&lt;&gt;'Tabelas auxiliares'!$B$241,M615&lt;&gt;'Tabelas auxiliares'!$C$240,M615&lt;&gt;'Tabelas auxiliares'!$C$241),"FOLHA DE PESSOAL",IF(R615='Tabelas auxiliares'!$A$241,"CUSTEIO",IF(R615='Tabelas auxiliares'!$A$240,"INVESTIMENTO","ERRO - VERIFICAR"))))</f>
        <v/>
      </c>
      <c r="T615" s="47"/>
    </row>
    <row r="616" spans="18:20" x14ac:dyDescent="0.25">
      <c r="R616" s="33" t="str">
        <f t="shared" si="9"/>
        <v/>
      </c>
      <c r="S616" s="33" t="str">
        <f>IF(M616="","",IF(AND(M616&lt;&gt;'Tabelas auxiliares'!$B$240,M616&lt;&gt;'Tabelas auxiliares'!$B$241,M616&lt;&gt;'Tabelas auxiliares'!$C$240,M616&lt;&gt;'Tabelas auxiliares'!$C$241),"FOLHA DE PESSOAL",IF(R616='Tabelas auxiliares'!$A$241,"CUSTEIO",IF(R616='Tabelas auxiliares'!$A$240,"INVESTIMENTO","ERRO - VERIFICAR"))))</f>
        <v/>
      </c>
      <c r="T616" s="47"/>
    </row>
    <row r="617" spans="18:20" x14ac:dyDescent="0.25">
      <c r="R617" s="33" t="str">
        <f t="shared" si="9"/>
        <v/>
      </c>
      <c r="S617" s="33" t="str">
        <f>IF(M617="","",IF(AND(M617&lt;&gt;'Tabelas auxiliares'!$B$240,M617&lt;&gt;'Tabelas auxiliares'!$B$241,M617&lt;&gt;'Tabelas auxiliares'!$C$240,M617&lt;&gt;'Tabelas auxiliares'!$C$241),"FOLHA DE PESSOAL",IF(R617='Tabelas auxiliares'!$A$241,"CUSTEIO",IF(R617='Tabelas auxiliares'!$A$240,"INVESTIMENTO","ERRO - VERIFICAR"))))</f>
        <v/>
      </c>
      <c r="T617" s="47"/>
    </row>
    <row r="618" spans="18:20" x14ac:dyDescent="0.25">
      <c r="R618" s="33" t="str">
        <f t="shared" si="9"/>
        <v/>
      </c>
      <c r="S618" s="33" t="str">
        <f>IF(M618="","",IF(AND(M618&lt;&gt;'Tabelas auxiliares'!$B$240,M618&lt;&gt;'Tabelas auxiliares'!$B$241,M618&lt;&gt;'Tabelas auxiliares'!$C$240,M618&lt;&gt;'Tabelas auxiliares'!$C$241),"FOLHA DE PESSOAL",IF(R618='Tabelas auxiliares'!$A$241,"CUSTEIO",IF(R618='Tabelas auxiliares'!$A$240,"INVESTIMENTO","ERRO - VERIFICAR"))))</f>
        <v/>
      </c>
      <c r="T618" s="47"/>
    </row>
    <row r="619" spans="18:20" x14ac:dyDescent="0.25">
      <c r="R619" s="33" t="str">
        <f t="shared" si="9"/>
        <v/>
      </c>
      <c r="S619" s="33" t="str">
        <f>IF(M619="","",IF(AND(M619&lt;&gt;'Tabelas auxiliares'!$B$240,M619&lt;&gt;'Tabelas auxiliares'!$B$241,M619&lt;&gt;'Tabelas auxiliares'!$C$240,M619&lt;&gt;'Tabelas auxiliares'!$C$241),"FOLHA DE PESSOAL",IF(R619='Tabelas auxiliares'!$A$241,"CUSTEIO",IF(R619='Tabelas auxiliares'!$A$240,"INVESTIMENTO","ERRO - VERIFICAR"))))</f>
        <v/>
      </c>
      <c r="T619" s="47"/>
    </row>
    <row r="620" spans="18:20" x14ac:dyDescent="0.25">
      <c r="R620" s="33" t="str">
        <f t="shared" si="9"/>
        <v/>
      </c>
      <c r="S620" s="33" t="str">
        <f>IF(M620="","",IF(AND(M620&lt;&gt;'Tabelas auxiliares'!$B$240,M620&lt;&gt;'Tabelas auxiliares'!$B$241,M620&lt;&gt;'Tabelas auxiliares'!$C$240,M620&lt;&gt;'Tabelas auxiliares'!$C$241),"FOLHA DE PESSOAL",IF(R620='Tabelas auxiliares'!$A$241,"CUSTEIO",IF(R620='Tabelas auxiliares'!$A$240,"INVESTIMENTO","ERRO - VERIFICAR"))))</f>
        <v/>
      </c>
      <c r="T620" s="47"/>
    </row>
    <row r="621" spans="18:20" x14ac:dyDescent="0.25">
      <c r="R621" s="33" t="str">
        <f t="shared" si="9"/>
        <v/>
      </c>
      <c r="S621" s="33" t="str">
        <f>IF(M621="","",IF(AND(M621&lt;&gt;'Tabelas auxiliares'!$B$240,M621&lt;&gt;'Tabelas auxiliares'!$B$241,M621&lt;&gt;'Tabelas auxiliares'!$C$240,M621&lt;&gt;'Tabelas auxiliares'!$C$241),"FOLHA DE PESSOAL",IF(R621='Tabelas auxiliares'!$A$241,"CUSTEIO",IF(R621='Tabelas auxiliares'!$A$240,"INVESTIMENTO","ERRO - VERIFICAR"))))</f>
        <v/>
      </c>
      <c r="T621" s="47"/>
    </row>
    <row r="622" spans="18:20" x14ac:dyDescent="0.25">
      <c r="R622" s="33" t="str">
        <f t="shared" si="9"/>
        <v/>
      </c>
      <c r="S622" s="33" t="str">
        <f>IF(M622="","",IF(AND(M622&lt;&gt;'Tabelas auxiliares'!$B$240,M622&lt;&gt;'Tabelas auxiliares'!$B$241,M622&lt;&gt;'Tabelas auxiliares'!$C$240,M622&lt;&gt;'Tabelas auxiliares'!$C$241),"FOLHA DE PESSOAL",IF(R622='Tabelas auxiliares'!$A$241,"CUSTEIO",IF(R622='Tabelas auxiliares'!$A$240,"INVESTIMENTO","ERRO - VERIFICAR"))))</f>
        <v/>
      </c>
      <c r="T622" s="47"/>
    </row>
    <row r="623" spans="18:20" x14ac:dyDescent="0.25">
      <c r="R623" s="33" t="str">
        <f t="shared" si="9"/>
        <v/>
      </c>
      <c r="S623" s="33" t="str">
        <f>IF(M623="","",IF(AND(M623&lt;&gt;'Tabelas auxiliares'!$B$240,M623&lt;&gt;'Tabelas auxiliares'!$B$241,M623&lt;&gt;'Tabelas auxiliares'!$C$240,M623&lt;&gt;'Tabelas auxiliares'!$C$241),"FOLHA DE PESSOAL",IF(R623='Tabelas auxiliares'!$A$241,"CUSTEIO",IF(R623='Tabelas auxiliares'!$A$240,"INVESTIMENTO","ERRO - VERIFICAR"))))</f>
        <v/>
      </c>
      <c r="T623" s="47"/>
    </row>
    <row r="624" spans="18:20" x14ac:dyDescent="0.25">
      <c r="R624" s="33" t="str">
        <f t="shared" si="9"/>
        <v/>
      </c>
      <c r="S624" s="33" t="str">
        <f>IF(M624="","",IF(AND(M624&lt;&gt;'Tabelas auxiliares'!$B$240,M624&lt;&gt;'Tabelas auxiliares'!$B$241,M624&lt;&gt;'Tabelas auxiliares'!$C$240,M624&lt;&gt;'Tabelas auxiliares'!$C$241),"FOLHA DE PESSOAL",IF(R624='Tabelas auxiliares'!$A$241,"CUSTEIO",IF(R624='Tabelas auxiliares'!$A$240,"INVESTIMENTO","ERRO - VERIFICAR"))))</f>
        <v/>
      </c>
      <c r="T624" s="47"/>
    </row>
    <row r="625" spans="18:20" x14ac:dyDescent="0.25">
      <c r="R625" s="33" t="str">
        <f t="shared" si="9"/>
        <v/>
      </c>
      <c r="S625" s="33" t="str">
        <f>IF(M625="","",IF(AND(M625&lt;&gt;'Tabelas auxiliares'!$B$240,M625&lt;&gt;'Tabelas auxiliares'!$B$241,M625&lt;&gt;'Tabelas auxiliares'!$C$240,M625&lt;&gt;'Tabelas auxiliares'!$C$241),"FOLHA DE PESSOAL",IF(R625='Tabelas auxiliares'!$A$241,"CUSTEIO",IF(R625='Tabelas auxiliares'!$A$240,"INVESTIMENTO","ERRO - VERIFICAR"))))</f>
        <v/>
      </c>
      <c r="T625" s="47"/>
    </row>
    <row r="626" spans="18:20" x14ac:dyDescent="0.25">
      <c r="R626" s="33" t="str">
        <f t="shared" si="9"/>
        <v/>
      </c>
      <c r="S626" s="33" t="str">
        <f>IF(M626="","",IF(AND(M626&lt;&gt;'Tabelas auxiliares'!$B$240,M626&lt;&gt;'Tabelas auxiliares'!$B$241,M626&lt;&gt;'Tabelas auxiliares'!$C$240,M626&lt;&gt;'Tabelas auxiliares'!$C$241),"FOLHA DE PESSOAL",IF(R626='Tabelas auxiliares'!$A$241,"CUSTEIO",IF(R626='Tabelas auxiliares'!$A$240,"INVESTIMENTO","ERRO - VERIFICAR"))))</f>
        <v/>
      </c>
      <c r="T626" s="47"/>
    </row>
    <row r="627" spans="18:20" x14ac:dyDescent="0.25">
      <c r="R627" s="33" t="str">
        <f t="shared" si="9"/>
        <v/>
      </c>
      <c r="S627" s="33" t="str">
        <f>IF(M627="","",IF(AND(M627&lt;&gt;'Tabelas auxiliares'!$B$240,M627&lt;&gt;'Tabelas auxiliares'!$B$241,M627&lt;&gt;'Tabelas auxiliares'!$C$240,M627&lt;&gt;'Tabelas auxiliares'!$C$241),"FOLHA DE PESSOAL",IF(R627='Tabelas auxiliares'!$A$241,"CUSTEIO",IF(R627='Tabelas auxiliares'!$A$240,"INVESTIMENTO","ERRO - VERIFICAR"))))</f>
        <v/>
      </c>
      <c r="T627" s="47"/>
    </row>
    <row r="628" spans="18:20" x14ac:dyDescent="0.25">
      <c r="R628" s="33" t="str">
        <f t="shared" si="9"/>
        <v/>
      </c>
      <c r="S628" s="33" t="str">
        <f>IF(M628="","",IF(AND(M628&lt;&gt;'Tabelas auxiliares'!$B$240,M628&lt;&gt;'Tabelas auxiliares'!$B$241,M628&lt;&gt;'Tabelas auxiliares'!$C$240,M628&lt;&gt;'Tabelas auxiliares'!$C$241),"FOLHA DE PESSOAL",IF(R628='Tabelas auxiliares'!$A$241,"CUSTEIO",IF(R628='Tabelas auxiliares'!$A$240,"INVESTIMENTO","ERRO - VERIFICAR"))))</f>
        <v/>
      </c>
      <c r="T628" s="47"/>
    </row>
    <row r="629" spans="18:20" x14ac:dyDescent="0.25">
      <c r="R629" s="33" t="str">
        <f t="shared" si="9"/>
        <v/>
      </c>
      <c r="S629" s="33" t="str">
        <f>IF(M629="","",IF(AND(M629&lt;&gt;'Tabelas auxiliares'!$B$240,M629&lt;&gt;'Tabelas auxiliares'!$B$241,M629&lt;&gt;'Tabelas auxiliares'!$C$240,M629&lt;&gt;'Tabelas auxiliares'!$C$241),"FOLHA DE PESSOAL",IF(R629='Tabelas auxiliares'!$A$241,"CUSTEIO",IF(R629='Tabelas auxiliares'!$A$240,"INVESTIMENTO","ERRO - VERIFICAR"))))</f>
        <v/>
      </c>
      <c r="T629" s="47"/>
    </row>
    <row r="630" spans="18:20" x14ac:dyDescent="0.25">
      <c r="R630" s="33" t="str">
        <f t="shared" si="9"/>
        <v/>
      </c>
      <c r="S630" s="33" t="str">
        <f>IF(M630="","",IF(AND(M630&lt;&gt;'Tabelas auxiliares'!$B$240,M630&lt;&gt;'Tabelas auxiliares'!$B$241,M630&lt;&gt;'Tabelas auxiliares'!$C$240,M630&lt;&gt;'Tabelas auxiliares'!$C$241),"FOLHA DE PESSOAL",IF(R630='Tabelas auxiliares'!$A$241,"CUSTEIO",IF(R630='Tabelas auxiliares'!$A$240,"INVESTIMENTO","ERRO - VERIFICAR"))))</f>
        <v/>
      </c>
      <c r="T630" s="47"/>
    </row>
    <row r="631" spans="18:20" x14ac:dyDescent="0.25">
      <c r="R631" s="33" t="str">
        <f t="shared" si="9"/>
        <v/>
      </c>
      <c r="S631" s="33" t="str">
        <f>IF(M631="","",IF(AND(M631&lt;&gt;'Tabelas auxiliares'!$B$240,M631&lt;&gt;'Tabelas auxiliares'!$B$241,M631&lt;&gt;'Tabelas auxiliares'!$C$240,M631&lt;&gt;'Tabelas auxiliares'!$C$241),"FOLHA DE PESSOAL",IF(R631='Tabelas auxiliares'!$A$241,"CUSTEIO",IF(R631='Tabelas auxiliares'!$A$240,"INVESTIMENTO","ERRO - VERIFICAR"))))</f>
        <v/>
      </c>
      <c r="T631" s="47"/>
    </row>
    <row r="632" spans="18:20" x14ac:dyDescent="0.25">
      <c r="R632" s="33" t="str">
        <f t="shared" si="9"/>
        <v/>
      </c>
      <c r="S632" s="33" t="str">
        <f>IF(M632="","",IF(AND(M632&lt;&gt;'Tabelas auxiliares'!$B$240,M632&lt;&gt;'Tabelas auxiliares'!$B$241,M632&lt;&gt;'Tabelas auxiliares'!$C$240,M632&lt;&gt;'Tabelas auxiliares'!$C$241),"FOLHA DE PESSOAL",IF(R632='Tabelas auxiliares'!$A$241,"CUSTEIO",IF(R632='Tabelas auxiliares'!$A$240,"INVESTIMENTO","ERRO - VERIFICAR"))))</f>
        <v/>
      </c>
      <c r="T632" s="47"/>
    </row>
    <row r="633" spans="18:20" x14ac:dyDescent="0.25">
      <c r="R633" s="33" t="str">
        <f t="shared" si="9"/>
        <v/>
      </c>
      <c r="S633" s="33" t="str">
        <f>IF(M633="","",IF(AND(M633&lt;&gt;'Tabelas auxiliares'!$B$240,M633&lt;&gt;'Tabelas auxiliares'!$B$241,M633&lt;&gt;'Tabelas auxiliares'!$C$240,M633&lt;&gt;'Tabelas auxiliares'!$C$241),"FOLHA DE PESSOAL",IF(R633='Tabelas auxiliares'!$A$241,"CUSTEIO",IF(R633='Tabelas auxiliares'!$A$240,"INVESTIMENTO","ERRO - VERIFICAR"))))</f>
        <v/>
      </c>
      <c r="T633" s="47"/>
    </row>
    <row r="634" spans="18:20" x14ac:dyDescent="0.25">
      <c r="R634" s="33" t="str">
        <f t="shared" si="9"/>
        <v/>
      </c>
      <c r="S634" s="33" t="str">
        <f>IF(M634="","",IF(AND(M634&lt;&gt;'Tabelas auxiliares'!$B$240,M634&lt;&gt;'Tabelas auxiliares'!$B$241,M634&lt;&gt;'Tabelas auxiliares'!$C$240,M634&lt;&gt;'Tabelas auxiliares'!$C$241),"FOLHA DE PESSOAL",IF(R634='Tabelas auxiliares'!$A$241,"CUSTEIO",IF(R634='Tabelas auxiliares'!$A$240,"INVESTIMENTO","ERRO - VERIFICAR"))))</f>
        <v/>
      </c>
      <c r="T634" s="47"/>
    </row>
    <row r="635" spans="18:20" x14ac:dyDescent="0.25">
      <c r="R635" s="33" t="str">
        <f t="shared" si="9"/>
        <v/>
      </c>
      <c r="S635" s="33" t="str">
        <f>IF(M635="","",IF(AND(M635&lt;&gt;'Tabelas auxiliares'!$B$240,M635&lt;&gt;'Tabelas auxiliares'!$B$241,M635&lt;&gt;'Tabelas auxiliares'!$C$240,M635&lt;&gt;'Tabelas auxiliares'!$C$241),"FOLHA DE PESSOAL",IF(R635='Tabelas auxiliares'!$A$241,"CUSTEIO",IF(R635='Tabelas auxiliares'!$A$240,"INVESTIMENTO","ERRO - VERIFICAR"))))</f>
        <v/>
      </c>
      <c r="T635" s="47"/>
    </row>
    <row r="636" spans="18:20" x14ac:dyDescent="0.25">
      <c r="R636" s="33" t="str">
        <f t="shared" si="9"/>
        <v/>
      </c>
      <c r="S636" s="33" t="str">
        <f>IF(M636="","",IF(AND(M636&lt;&gt;'Tabelas auxiliares'!$B$240,M636&lt;&gt;'Tabelas auxiliares'!$B$241,M636&lt;&gt;'Tabelas auxiliares'!$C$240,M636&lt;&gt;'Tabelas auxiliares'!$C$241),"FOLHA DE PESSOAL",IF(R636='Tabelas auxiliares'!$A$241,"CUSTEIO",IF(R636='Tabelas auxiliares'!$A$240,"INVESTIMENTO","ERRO - VERIFICAR"))))</f>
        <v/>
      </c>
      <c r="T636" s="47"/>
    </row>
    <row r="637" spans="18:20" x14ac:dyDescent="0.25">
      <c r="R637" s="33" t="str">
        <f t="shared" si="9"/>
        <v/>
      </c>
      <c r="S637" s="33" t="str">
        <f>IF(M637="","",IF(AND(M637&lt;&gt;'Tabelas auxiliares'!$B$240,M637&lt;&gt;'Tabelas auxiliares'!$B$241,M637&lt;&gt;'Tabelas auxiliares'!$C$240,M637&lt;&gt;'Tabelas auxiliares'!$C$241),"FOLHA DE PESSOAL",IF(R637='Tabelas auxiliares'!$A$241,"CUSTEIO",IF(R637='Tabelas auxiliares'!$A$240,"INVESTIMENTO","ERRO - VERIFICAR"))))</f>
        <v/>
      </c>
      <c r="T637" s="47"/>
    </row>
    <row r="638" spans="18:20" x14ac:dyDescent="0.25">
      <c r="R638" s="33" t="str">
        <f t="shared" si="9"/>
        <v/>
      </c>
      <c r="S638" s="33" t="str">
        <f>IF(M638="","",IF(AND(M638&lt;&gt;'Tabelas auxiliares'!$B$240,M638&lt;&gt;'Tabelas auxiliares'!$B$241,M638&lt;&gt;'Tabelas auxiliares'!$C$240,M638&lt;&gt;'Tabelas auxiliares'!$C$241),"FOLHA DE PESSOAL",IF(R638='Tabelas auxiliares'!$A$241,"CUSTEIO",IF(R638='Tabelas auxiliares'!$A$240,"INVESTIMENTO","ERRO - VERIFICAR"))))</f>
        <v/>
      </c>
      <c r="T638" s="47"/>
    </row>
    <row r="639" spans="18:20" x14ac:dyDescent="0.25">
      <c r="R639" s="33" t="str">
        <f t="shared" si="9"/>
        <v/>
      </c>
      <c r="S639" s="33" t="str">
        <f>IF(M639="","",IF(AND(M639&lt;&gt;'Tabelas auxiliares'!$B$240,M639&lt;&gt;'Tabelas auxiliares'!$B$241,M639&lt;&gt;'Tabelas auxiliares'!$C$240,M639&lt;&gt;'Tabelas auxiliares'!$C$241),"FOLHA DE PESSOAL",IF(R639='Tabelas auxiliares'!$A$241,"CUSTEIO",IF(R639='Tabelas auxiliares'!$A$240,"INVESTIMENTO","ERRO - VERIFICAR"))))</f>
        <v/>
      </c>
      <c r="T639" s="47"/>
    </row>
    <row r="640" spans="18:20" x14ac:dyDescent="0.25">
      <c r="R640" s="33" t="str">
        <f t="shared" si="9"/>
        <v/>
      </c>
      <c r="S640" s="33" t="str">
        <f>IF(M640="","",IF(AND(M640&lt;&gt;'Tabelas auxiliares'!$B$240,M640&lt;&gt;'Tabelas auxiliares'!$B$241,M640&lt;&gt;'Tabelas auxiliares'!$C$240,M640&lt;&gt;'Tabelas auxiliares'!$C$241),"FOLHA DE PESSOAL",IF(R640='Tabelas auxiliares'!$A$241,"CUSTEIO",IF(R640='Tabelas auxiliares'!$A$240,"INVESTIMENTO","ERRO - VERIFICAR"))))</f>
        <v/>
      </c>
      <c r="T640" s="47"/>
    </row>
    <row r="641" spans="18:20" x14ac:dyDescent="0.25">
      <c r="R641" s="33" t="str">
        <f t="shared" si="9"/>
        <v/>
      </c>
      <c r="S641" s="33" t="str">
        <f>IF(M641="","",IF(AND(M641&lt;&gt;'Tabelas auxiliares'!$B$240,M641&lt;&gt;'Tabelas auxiliares'!$B$241,M641&lt;&gt;'Tabelas auxiliares'!$C$240,M641&lt;&gt;'Tabelas auxiliares'!$C$241),"FOLHA DE PESSOAL",IF(R641='Tabelas auxiliares'!$A$241,"CUSTEIO",IF(R641='Tabelas auxiliares'!$A$240,"INVESTIMENTO","ERRO - VERIFICAR"))))</f>
        <v/>
      </c>
      <c r="T641" s="47"/>
    </row>
    <row r="642" spans="18:20" x14ac:dyDescent="0.25">
      <c r="R642" s="33" t="str">
        <f t="shared" si="9"/>
        <v/>
      </c>
      <c r="S642" s="33" t="str">
        <f>IF(M642="","",IF(AND(M642&lt;&gt;'Tabelas auxiliares'!$B$240,M642&lt;&gt;'Tabelas auxiliares'!$B$241,M642&lt;&gt;'Tabelas auxiliares'!$C$240,M642&lt;&gt;'Tabelas auxiliares'!$C$241),"FOLHA DE PESSOAL",IF(R642='Tabelas auxiliares'!$A$241,"CUSTEIO",IF(R642='Tabelas auxiliares'!$A$240,"INVESTIMENTO","ERRO - VERIFICAR"))))</f>
        <v/>
      </c>
      <c r="T642" s="47"/>
    </row>
    <row r="643" spans="18:20" x14ac:dyDescent="0.25">
      <c r="R643" s="33" t="str">
        <f t="shared" si="9"/>
        <v/>
      </c>
      <c r="S643" s="33" t="str">
        <f>IF(M643="","",IF(AND(M643&lt;&gt;'Tabelas auxiliares'!$B$240,M643&lt;&gt;'Tabelas auxiliares'!$B$241,M643&lt;&gt;'Tabelas auxiliares'!$C$240,M643&lt;&gt;'Tabelas auxiliares'!$C$241),"FOLHA DE PESSOAL",IF(R643='Tabelas auxiliares'!$A$241,"CUSTEIO",IF(R643='Tabelas auxiliares'!$A$240,"INVESTIMENTO","ERRO - VERIFICAR"))))</f>
        <v/>
      </c>
      <c r="T643" s="47"/>
    </row>
    <row r="644" spans="18:20" x14ac:dyDescent="0.25">
      <c r="R644" s="33" t="str">
        <f t="shared" ref="R644:R707" si="10">LEFT(O644,1)</f>
        <v/>
      </c>
      <c r="S644" s="33" t="str">
        <f>IF(M644="","",IF(AND(M644&lt;&gt;'Tabelas auxiliares'!$B$240,M644&lt;&gt;'Tabelas auxiliares'!$B$241,M644&lt;&gt;'Tabelas auxiliares'!$C$240,M644&lt;&gt;'Tabelas auxiliares'!$C$241),"FOLHA DE PESSOAL",IF(R644='Tabelas auxiliares'!$A$241,"CUSTEIO",IF(R644='Tabelas auxiliares'!$A$240,"INVESTIMENTO","ERRO - VERIFICAR"))))</f>
        <v/>
      </c>
      <c r="T644" s="47"/>
    </row>
    <row r="645" spans="18:20" x14ac:dyDescent="0.25">
      <c r="R645" s="33" t="str">
        <f t="shared" si="10"/>
        <v/>
      </c>
      <c r="S645" s="33" t="str">
        <f>IF(M645="","",IF(AND(M645&lt;&gt;'Tabelas auxiliares'!$B$240,M645&lt;&gt;'Tabelas auxiliares'!$B$241,M645&lt;&gt;'Tabelas auxiliares'!$C$240,M645&lt;&gt;'Tabelas auxiliares'!$C$241),"FOLHA DE PESSOAL",IF(R645='Tabelas auxiliares'!$A$241,"CUSTEIO",IF(R645='Tabelas auxiliares'!$A$240,"INVESTIMENTO","ERRO - VERIFICAR"))))</f>
        <v/>
      </c>
      <c r="T645" s="47"/>
    </row>
    <row r="646" spans="18:20" x14ac:dyDescent="0.25">
      <c r="R646" s="33" t="str">
        <f t="shared" si="10"/>
        <v/>
      </c>
      <c r="S646" s="33" t="str">
        <f>IF(M646="","",IF(AND(M646&lt;&gt;'Tabelas auxiliares'!$B$240,M646&lt;&gt;'Tabelas auxiliares'!$B$241,M646&lt;&gt;'Tabelas auxiliares'!$C$240,M646&lt;&gt;'Tabelas auxiliares'!$C$241),"FOLHA DE PESSOAL",IF(R646='Tabelas auxiliares'!$A$241,"CUSTEIO",IF(R646='Tabelas auxiliares'!$A$240,"INVESTIMENTO","ERRO - VERIFICAR"))))</f>
        <v/>
      </c>
      <c r="T646" s="47"/>
    </row>
    <row r="647" spans="18:20" x14ac:dyDescent="0.25">
      <c r="R647" s="33" t="str">
        <f t="shared" si="10"/>
        <v/>
      </c>
      <c r="S647" s="33" t="str">
        <f>IF(M647="","",IF(AND(M647&lt;&gt;'Tabelas auxiliares'!$B$240,M647&lt;&gt;'Tabelas auxiliares'!$B$241,M647&lt;&gt;'Tabelas auxiliares'!$C$240,M647&lt;&gt;'Tabelas auxiliares'!$C$241),"FOLHA DE PESSOAL",IF(R647='Tabelas auxiliares'!$A$241,"CUSTEIO",IF(R647='Tabelas auxiliares'!$A$240,"INVESTIMENTO","ERRO - VERIFICAR"))))</f>
        <v/>
      </c>
      <c r="T647" s="47"/>
    </row>
    <row r="648" spans="18:20" x14ac:dyDescent="0.25">
      <c r="R648" s="33" t="str">
        <f t="shared" si="10"/>
        <v/>
      </c>
      <c r="S648" s="33" t="str">
        <f>IF(M648="","",IF(AND(M648&lt;&gt;'Tabelas auxiliares'!$B$240,M648&lt;&gt;'Tabelas auxiliares'!$B$241,M648&lt;&gt;'Tabelas auxiliares'!$C$240,M648&lt;&gt;'Tabelas auxiliares'!$C$241),"FOLHA DE PESSOAL",IF(R648='Tabelas auxiliares'!$A$241,"CUSTEIO",IF(R648='Tabelas auxiliares'!$A$240,"INVESTIMENTO","ERRO - VERIFICAR"))))</f>
        <v/>
      </c>
      <c r="T648" s="47"/>
    </row>
    <row r="649" spans="18:20" x14ac:dyDescent="0.25">
      <c r="R649" s="33" t="str">
        <f t="shared" si="10"/>
        <v/>
      </c>
      <c r="S649" s="33" t="str">
        <f>IF(M649="","",IF(AND(M649&lt;&gt;'Tabelas auxiliares'!$B$240,M649&lt;&gt;'Tabelas auxiliares'!$B$241,M649&lt;&gt;'Tabelas auxiliares'!$C$240,M649&lt;&gt;'Tabelas auxiliares'!$C$241),"FOLHA DE PESSOAL",IF(R649='Tabelas auxiliares'!$A$241,"CUSTEIO",IF(R649='Tabelas auxiliares'!$A$240,"INVESTIMENTO","ERRO - VERIFICAR"))))</f>
        <v/>
      </c>
      <c r="T649" s="47"/>
    </row>
    <row r="650" spans="18:20" x14ac:dyDescent="0.25">
      <c r="R650" s="33" t="str">
        <f t="shared" si="10"/>
        <v/>
      </c>
      <c r="S650" s="33" t="str">
        <f>IF(M650="","",IF(AND(M650&lt;&gt;'Tabelas auxiliares'!$B$240,M650&lt;&gt;'Tabelas auxiliares'!$B$241,M650&lt;&gt;'Tabelas auxiliares'!$C$240,M650&lt;&gt;'Tabelas auxiliares'!$C$241),"FOLHA DE PESSOAL",IF(R650='Tabelas auxiliares'!$A$241,"CUSTEIO",IF(R650='Tabelas auxiliares'!$A$240,"INVESTIMENTO","ERRO - VERIFICAR"))))</f>
        <v/>
      </c>
      <c r="T650" s="47"/>
    </row>
    <row r="651" spans="18:20" x14ac:dyDescent="0.25">
      <c r="R651" s="33" t="str">
        <f t="shared" si="10"/>
        <v/>
      </c>
      <c r="S651" s="33" t="str">
        <f>IF(M651="","",IF(AND(M651&lt;&gt;'Tabelas auxiliares'!$B$240,M651&lt;&gt;'Tabelas auxiliares'!$B$241,M651&lt;&gt;'Tabelas auxiliares'!$C$240,M651&lt;&gt;'Tabelas auxiliares'!$C$241),"FOLHA DE PESSOAL",IF(R651='Tabelas auxiliares'!$A$241,"CUSTEIO",IF(R651='Tabelas auxiliares'!$A$240,"INVESTIMENTO","ERRO - VERIFICAR"))))</f>
        <v/>
      </c>
      <c r="T651" s="47"/>
    </row>
    <row r="652" spans="18:20" x14ac:dyDescent="0.25">
      <c r="R652" s="33" t="str">
        <f t="shared" si="10"/>
        <v/>
      </c>
      <c r="S652" s="33" t="str">
        <f>IF(M652="","",IF(AND(M652&lt;&gt;'Tabelas auxiliares'!$B$240,M652&lt;&gt;'Tabelas auxiliares'!$B$241,M652&lt;&gt;'Tabelas auxiliares'!$C$240,M652&lt;&gt;'Tabelas auxiliares'!$C$241),"FOLHA DE PESSOAL",IF(R652='Tabelas auxiliares'!$A$241,"CUSTEIO",IF(R652='Tabelas auxiliares'!$A$240,"INVESTIMENTO","ERRO - VERIFICAR"))))</f>
        <v/>
      </c>
      <c r="T652" s="47"/>
    </row>
    <row r="653" spans="18:20" x14ac:dyDescent="0.25">
      <c r="R653" s="33" t="str">
        <f t="shared" si="10"/>
        <v/>
      </c>
      <c r="S653" s="33" t="str">
        <f>IF(M653="","",IF(AND(M653&lt;&gt;'Tabelas auxiliares'!$B$240,M653&lt;&gt;'Tabelas auxiliares'!$B$241,M653&lt;&gt;'Tabelas auxiliares'!$C$240,M653&lt;&gt;'Tabelas auxiliares'!$C$241),"FOLHA DE PESSOAL",IF(R653='Tabelas auxiliares'!$A$241,"CUSTEIO",IF(R653='Tabelas auxiliares'!$A$240,"INVESTIMENTO","ERRO - VERIFICAR"))))</f>
        <v/>
      </c>
      <c r="T653" s="47"/>
    </row>
    <row r="654" spans="18:20" x14ac:dyDescent="0.25">
      <c r="R654" s="33" t="str">
        <f t="shared" si="10"/>
        <v/>
      </c>
      <c r="S654" s="33" t="str">
        <f>IF(M654="","",IF(AND(M654&lt;&gt;'Tabelas auxiliares'!$B$240,M654&lt;&gt;'Tabelas auxiliares'!$B$241,M654&lt;&gt;'Tabelas auxiliares'!$C$240,M654&lt;&gt;'Tabelas auxiliares'!$C$241),"FOLHA DE PESSOAL",IF(R654='Tabelas auxiliares'!$A$241,"CUSTEIO",IF(R654='Tabelas auxiliares'!$A$240,"INVESTIMENTO","ERRO - VERIFICAR"))))</f>
        <v/>
      </c>
      <c r="T654" s="47"/>
    </row>
    <row r="655" spans="18:20" x14ac:dyDescent="0.25">
      <c r="R655" s="33" t="str">
        <f t="shared" si="10"/>
        <v/>
      </c>
      <c r="S655" s="33" t="str">
        <f>IF(M655="","",IF(AND(M655&lt;&gt;'Tabelas auxiliares'!$B$240,M655&lt;&gt;'Tabelas auxiliares'!$B$241,M655&lt;&gt;'Tabelas auxiliares'!$C$240,M655&lt;&gt;'Tabelas auxiliares'!$C$241),"FOLHA DE PESSOAL",IF(R655='Tabelas auxiliares'!$A$241,"CUSTEIO",IF(R655='Tabelas auxiliares'!$A$240,"INVESTIMENTO","ERRO - VERIFICAR"))))</f>
        <v/>
      </c>
      <c r="T655" s="47"/>
    </row>
    <row r="656" spans="18:20" x14ac:dyDescent="0.25">
      <c r="R656" s="33" t="str">
        <f t="shared" si="10"/>
        <v/>
      </c>
      <c r="S656" s="33" t="str">
        <f>IF(M656="","",IF(AND(M656&lt;&gt;'Tabelas auxiliares'!$B$240,M656&lt;&gt;'Tabelas auxiliares'!$B$241,M656&lt;&gt;'Tabelas auxiliares'!$C$240,M656&lt;&gt;'Tabelas auxiliares'!$C$241),"FOLHA DE PESSOAL",IF(R656='Tabelas auxiliares'!$A$241,"CUSTEIO",IF(R656='Tabelas auxiliares'!$A$240,"INVESTIMENTO","ERRO - VERIFICAR"))))</f>
        <v/>
      </c>
      <c r="T656" s="47"/>
    </row>
    <row r="657" spans="18:20" x14ac:dyDescent="0.25">
      <c r="R657" s="33" t="str">
        <f t="shared" si="10"/>
        <v/>
      </c>
      <c r="S657" s="33" t="str">
        <f>IF(M657="","",IF(AND(M657&lt;&gt;'Tabelas auxiliares'!$B$240,M657&lt;&gt;'Tabelas auxiliares'!$B$241,M657&lt;&gt;'Tabelas auxiliares'!$C$240,M657&lt;&gt;'Tabelas auxiliares'!$C$241),"FOLHA DE PESSOAL",IF(R657='Tabelas auxiliares'!$A$241,"CUSTEIO",IF(R657='Tabelas auxiliares'!$A$240,"INVESTIMENTO","ERRO - VERIFICAR"))))</f>
        <v/>
      </c>
      <c r="T657" s="47"/>
    </row>
    <row r="658" spans="18:20" x14ac:dyDescent="0.25">
      <c r="R658" s="33" t="str">
        <f t="shared" si="10"/>
        <v/>
      </c>
      <c r="S658" s="33" t="str">
        <f>IF(M658="","",IF(AND(M658&lt;&gt;'Tabelas auxiliares'!$B$240,M658&lt;&gt;'Tabelas auxiliares'!$B$241,M658&lt;&gt;'Tabelas auxiliares'!$C$240,M658&lt;&gt;'Tabelas auxiliares'!$C$241),"FOLHA DE PESSOAL",IF(R658='Tabelas auxiliares'!$A$241,"CUSTEIO",IF(R658='Tabelas auxiliares'!$A$240,"INVESTIMENTO","ERRO - VERIFICAR"))))</f>
        <v/>
      </c>
      <c r="T658" s="47"/>
    </row>
    <row r="659" spans="18:20" x14ac:dyDescent="0.25">
      <c r="R659" s="33" t="str">
        <f t="shared" si="10"/>
        <v/>
      </c>
      <c r="S659" s="33" t="str">
        <f>IF(M659="","",IF(AND(M659&lt;&gt;'Tabelas auxiliares'!$B$240,M659&lt;&gt;'Tabelas auxiliares'!$B$241,M659&lt;&gt;'Tabelas auxiliares'!$C$240,M659&lt;&gt;'Tabelas auxiliares'!$C$241),"FOLHA DE PESSOAL",IF(R659='Tabelas auxiliares'!$A$241,"CUSTEIO",IF(R659='Tabelas auxiliares'!$A$240,"INVESTIMENTO","ERRO - VERIFICAR"))))</f>
        <v/>
      </c>
      <c r="T659" s="47"/>
    </row>
    <row r="660" spans="18:20" x14ac:dyDescent="0.25">
      <c r="R660" s="33" t="str">
        <f t="shared" si="10"/>
        <v/>
      </c>
      <c r="S660" s="33" t="str">
        <f>IF(M660="","",IF(AND(M660&lt;&gt;'Tabelas auxiliares'!$B$240,M660&lt;&gt;'Tabelas auxiliares'!$B$241,M660&lt;&gt;'Tabelas auxiliares'!$C$240,M660&lt;&gt;'Tabelas auxiliares'!$C$241),"FOLHA DE PESSOAL",IF(R660='Tabelas auxiliares'!$A$241,"CUSTEIO",IF(R660='Tabelas auxiliares'!$A$240,"INVESTIMENTO","ERRO - VERIFICAR"))))</f>
        <v/>
      </c>
      <c r="T660" s="47"/>
    </row>
    <row r="661" spans="18:20" x14ac:dyDescent="0.25">
      <c r="R661" s="33" t="str">
        <f t="shared" si="10"/>
        <v/>
      </c>
      <c r="S661" s="33" t="str">
        <f>IF(M661="","",IF(AND(M661&lt;&gt;'Tabelas auxiliares'!$B$240,M661&lt;&gt;'Tabelas auxiliares'!$B$241,M661&lt;&gt;'Tabelas auxiliares'!$C$240,M661&lt;&gt;'Tabelas auxiliares'!$C$241),"FOLHA DE PESSOAL",IF(R661='Tabelas auxiliares'!$A$241,"CUSTEIO",IF(R661='Tabelas auxiliares'!$A$240,"INVESTIMENTO","ERRO - VERIFICAR"))))</f>
        <v/>
      </c>
      <c r="T661" s="47"/>
    </row>
    <row r="662" spans="18:20" x14ac:dyDescent="0.25">
      <c r="R662" s="33" t="str">
        <f t="shared" si="10"/>
        <v/>
      </c>
      <c r="S662" s="33" t="str">
        <f>IF(M662="","",IF(AND(M662&lt;&gt;'Tabelas auxiliares'!$B$240,M662&lt;&gt;'Tabelas auxiliares'!$B$241,M662&lt;&gt;'Tabelas auxiliares'!$C$240,M662&lt;&gt;'Tabelas auxiliares'!$C$241),"FOLHA DE PESSOAL",IF(R662='Tabelas auxiliares'!$A$241,"CUSTEIO",IF(R662='Tabelas auxiliares'!$A$240,"INVESTIMENTO","ERRO - VERIFICAR"))))</f>
        <v/>
      </c>
      <c r="T662" s="47"/>
    </row>
    <row r="663" spans="18:20" x14ac:dyDescent="0.25">
      <c r="R663" s="33" t="str">
        <f t="shared" si="10"/>
        <v/>
      </c>
      <c r="S663" s="33" t="str">
        <f>IF(M663="","",IF(AND(M663&lt;&gt;'Tabelas auxiliares'!$B$240,M663&lt;&gt;'Tabelas auxiliares'!$B$241,M663&lt;&gt;'Tabelas auxiliares'!$C$240,M663&lt;&gt;'Tabelas auxiliares'!$C$241),"FOLHA DE PESSOAL",IF(R663='Tabelas auxiliares'!$A$241,"CUSTEIO",IF(R663='Tabelas auxiliares'!$A$240,"INVESTIMENTO","ERRO - VERIFICAR"))))</f>
        <v/>
      </c>
      <c r="T663" s="47"/>
    </row>
    <row r="664" spans="18:20" x14ac:dyDescent="0.25">
      <c r="R664" s="33" t="str">
        <f t="shared" si="10"/>
        <v/>
      </c>
      <c r="S664" s="33" t="str">
        <f>IF(M664="","",IF(AND(M664&lt;&gt;'Tabelas auxiliares'!$B$240,M664&lt;&gt;'Tabelas auxiliares'!$B$241,M664&lt;&gt;'Tabelas auxiliares'!$C$240,M664&lt;&gt;'Tabelas auxiliares'!$C$241),"FOLHA DE PESSOAL",IF(R664='Tabelas auxiliares'!$A$241,"CUSTEIO",IF(R664='Tabelas auxiliares'!$A$240,"INVESTIMENTO","ERRO - VERIFICAR"))))</f>
        <v/>
      </c>
      <c r="T664" s="47"/>
    </row>
    <row r="665" spans="18:20" x14ac:dyDescent="0.25">
      <c r="R665" s="33" t="str">
        <f t="shared" si="10"/>
        <v/>
      </c>
      <c r="S665" s="33" t="str">
        <f>IF(M665="","",IF(AND(M665&lt;&gt;'Tabelas auxiliares'!$B$240,M665&lt;&gt;'Tabelas auxiliares'!$B$241,M665&lt;&gt;'Tabelas auxiliares'!$C$240,M665&lt;&gt;'Tabelas auxiliares'!$C$241),"FOLHA DE PESSOAL",IF(R665='Tabelas auxiliares'!$A$241,"CUSTEIO",IF(R665='Tabelas auxiliares'!$A$240,"INVESTIMENTO","ERRO - VERIFICAR"))))</f>
        <v/>
      </c>
      <c r="T665" s="47"/>
    </row>
    <row r="666" spans="18:20" x14ac:dyDescent="0.25">
      <c r="R666" s="33" t="str">
        <f t="shared" si="10"/>
        <v/>
      </c>
      <c r="S666" s="33" t="str">
        <f>IF(M666="","",IF(AND(M666&lt;&gt;'Tabelas auxiliares'!$B$240,M666&lt;&gt;'Tabelas auxiliares'!$B$241,M666&lt;&gt;'Tabelas auxiliares'!$C$240,M666&lt;&gt;'Tabelas auxiliares'!$C$241),"FOLHA DE PESSOAL",IF(R666='Tabelas auxiliares'!$A$241,"CUSTEIO",IF(R666='Tabelas auxiliares'!$A$240,"INVESTIMENTO","ERRO - VERIFICAR"))))</f>
        <v/>
      </c>
      <c r="T666" s="47"/>
    </row>
    <row r="667" spans="18:20" x14ac:dyDescent="0.25">
      <c r="R667" s="33" t="str">
        <f t="shared" si="10"/>
        <v/>
      </c>
      <c r="S667" s="33" t="str">
        <f>IF(M667="","",IF(AND(M667&lt;&gt;'Tabelas auxiliares'!$B$240,M667&lt;&gt;'Tabelas auxiliares'!$B$241,M667&lt;&gt;'Tabelas auxiliares'!$C$240,M667&lt;&gt;'Tabelas auxiliares'!$C$241),"FOLHA DE PESSOAL",IF(R667='Tabelas auxiliares'!$A$241,"CUSTEIO",IF(R667='Tabelas auxiliares'!$A$240,"INVESTIMENTO","ERRO - VERIFICAR"))))</f>
        <v/>
      </c>
      <c r="T667" s="47"/>
    </row>
    <row r="668" spans="18:20" x14ac:dyDescent="0.25">
      <c r="R668" s="33" t="str">
        <f t="shared" si="10"/>
        <v/>
      </c>
      <c r="S668" s="33" t="str">
        <f>IF(M668="","",IF(AND(M668&lt;&gt;'Tabelas auxiliares'!$B$240,M668&lt;&gt;'Tabelas auxiliares'!$B$241,M668&lt;&gt;'Tabelas auxiliares'!$C$240,M668&lt;&gt;'Tabelas auxiliares'!$C$241),"FOLHA DE PESSOAL",IF(R668='Tabelas auxiliares'!$A$241,"CUSTEIO",IF(R668='Tabelas auxiliares'!$A$240,"INVESTIMENTO","ERRO - VERIFICAR"))))</f>
        <v/>
      </c>
      <c r="T668" s="47"/>
    </row>
    <row r="669" spans="18:20" x14ac:dyDescent="0.25">
      <c r="R669" s="33" t="str">
        <f t="shared" si="10"/>
        <v/>
      </c>
      <c r="S669" s="33" t="str">
        <f>IF(M669="","",IF(AND(M669&lt;&gt;'Tabelas auxiliares'!$B$240,M669&lt;&gt;'Tabelas auxiliares'!$B$241,M669&lt;&gt;'Tabelas auxiliares'!$C$240,M669&lt;&gt;'Tabelas auxiliares'!$C$241),"FOLHA DE PESSOAL",IF(R669='Tabelas auxiliares'!$A$241,"CUSTEIO",IF(R669='Tabelas auxiliares'!$A$240,"INVESTIMENTO","ERRO - VERIFICAR"))))</f>
        <v/>
      </c>
      <c r="T669" s="47"/>
    </row>
    <row r="670" spans="18:20" x14ac:dyDescent="0.25">
      <c r="R670" s="33" t="str">
        <f t="shared" si="10"/>
        <v/>
      </c>
      <c r="S670" s="33" t="str">
        <f>IF(M670="","",IF(AND(M670&lt;&gt;'Tabelas auxiliares'!$B$240,M670&lt;&gt;'Tabelas auxiliares'!$B$241,M670&lt;&gt;'Tabelas auxiliares'!$C$240,M670&lt;&gt;'Tabelas auxiliares'!$C$241),"FOLHA DE PESSOAL",IF(R670='Tabelas auxiliares'!$A$241,"CUSTEIO",IF(R670='Tabelas auxiliares'!$A$240,"INVESTIMENTO","ERRO - VERIFICAR"))))</f>
        <v/>
      </c>
      <c r="T670" s="47"/>
    </row>
    <row r="671" spans="18:20" x14ac:dyDescent="0.25">
      <c r="R671" s="33" t="str">
        <f t="shared" si="10"/>
        <v/>
      </c>
      <c r="S671" s="33" t="str">
        <f>IF(M671="","",IF(AND(M671&lt;&gt;'Tabelas auxiliares'!$B$240,M671&lt;&gt;'Tabelas auxiliares'!$B$241,M671&lt;&gt;'Tabelas auxiliares'!$C$240,M671&lt;&gt;'Tabelas auxiliares'!$C$241),"FOLHA DE PESSOAL",IF(R671='Tabelas auxiliares'!$A$241,"CUSTEIO",IF(R671='Tabelas auxiliares'!$A$240,"INVESTIMENTO","ERRO - VERIFICAR"))))</f>
        <v/>
      </c>
      <c r="T671" s="47"/>
    </row>
    <row r="672" spans="18:20" x14ac:dyDescent="0.25">
      <c r="R672" s="33" t="str">
        <f t="shared" si="10"/>
        <v/>
      </c>
      <c r="S672" s="33" t="str">
        <f>IF(M672="","",IF(AND(M672&lt;&gt;'Tabelas auxiliares'!$B$240,M672&lt;&gt;'Tabelas auxiliares'!$B$241,M672&lt;&gt;'Tabelas auxiliares'!$C$240,M672&lt;&gt;'Tabelas auxiliares'!$C$241),"FOLHA DE PESSOAL",IF(R672='Tabelas auxiliares'!$A$241,"CUSTEIO",IF(R672='Tabelas auxiliares'!$A$240,"INVESTIMENTO","ERRO - VERIFICAR"))))</f>
        <v/>
      </c>
      <c r="T672" s="47"/>
    </row>
    <row r="673" spans="18:20" x14ac:dyDescent="0.25">
      <c r="R673" s="33" t="str">
        <f t="shared" si="10"/>
        <v/>
      </c>
      <c r="S673" s="33" t="str">
        <f>IF(M673="","",IF(AND(M673&lt;&gt;'Tabelas auxiliares'!$B$240,M673&lt;&gt;'Tabelas auxiliares'!$B$241,M673&lt;&gt;'Tabelas auxiliares'!$C$240,M673&lt;&gt;'Tabelas auxiliares'!$C$241),"FOLHA DE PESSOAL",IF(R673='Tabelas auxiliares'!$A$241,"CUSTEIO",IF(R673='Tabelas auxiliares'!$A$240,"INVESTIMENTO","ERRO - VERIFICAR"))))</f>
        <v/>
      </c>
      <c r="T673" s="47"/>
    </row>
    <row r="674" spans="18:20" x14ac:dyDescent="0.25">
      <c r="R674" s="33" t="str">
        <f t="shared" si="10"/>
        <v/>
      </c>
      <c r="S674" s="33" t="str">
        <f>IF(M674="","",IF(AND(M674&lt;&gt;'Tabelas auxiliares'!$B$240,M674&lt;&gt;'Tabelas auxiliares'!$B$241,M674&lt;&gt;'Tabelas auxiliares'!$C$240,M674&lt;&gt;'Tabelas auxiliares'!$C$241),"FOLHA DE PESSOAL",IF(R674='Tabelas auxiliares'!$A$241,"CUSTEIO",IF(R674='Tabelas auxiliares'!$A$240,"INVESTIMENTO","ERRO - VERIFICAR"))))</f>
        <v/>
      </c>
      <c r="T674" s="47"/>
    </row>
    <row r="675" spans="18:20" x14ac:dyDescent="0.25">
      <c r="R675" s="33" t="str">
        <f t="shared" si="10"/>
        <v/>
      </c>
      <c r="S675" s="33" t="str">
        <f>IF(M675="","",IF(AND(M675&lt;&gt;'Tabelas auxiliares'!$B$240,M675&lt;&gt;'Tabelas auxiliares'!$B$241,M675&lt;&gt;'Tabelas auxiliares'!$C$240,M675&lt;&gt;'Tabelas auxiliares'!$C$241),"FOLHA DE PESSOAL",IF(R675='Tabelas auxiliares'!$A$241,"CUSTEIO",IF(R675='Tabelas auxiliares'!$A$240,"INVESTIMENTO","ERRO - VERIFICAR"))))</f>
        <v/>
      </c>
      <c r="T675" s="47"/>
    </row>
    <row r="676" spans="18:20" x14ac:dyDescent="0.25">
      <c r="R676" s="33" t="str">
        <f t="shared" si="10"/>
        <v/>
      </c>
      <c r="S676" s="33" t="str">
        <f>IF(M676="","",IF(AND(M676&lt;&gt;'Tabelas auxiliares'!$B$240,M676&lt;&gt;'Tabelas auxiliares'!$B$241,M676&lt;&gt;'Tabelas auxiliares'!$C$240,M676&lt;&gt;'Tabelas auxiliares'!$C$241),"FOLHA DE PESSOAL",IF(R676='Tabelas auxiliares'!$A$241,"CUSTEIO",IF(R676='Tabelas auxiliares'!$A$240,"INVESTIMENTO","ERRO - VERIFICAR"))))</f>
        <v/>
      </c>
      <c r="T676" s="47"/>
    </row>
    <row r="677" spans="18:20" x14ac:dyDescent="0.25">
      <c r="R677" s="33" t="str">
        <f t="shared" si="10"/>
        <v/>
      </c>
      <c r="S677" s="33" t="str">
        <f>IF(M677="","",IF(AND(M677&lt;&gt;'Tabelas auxiliares'!$B$240,M677&lt;&gt;'Tabelas auxiliares'!$B$241,M677&lt;&gt;'Tabelas auxiliares'!$C$240,M677&lt;&gt;'Tabelas auxiliares'!$C$241),"FOLHA DE PESSOAL",IF(R677='Tabelas auxiliares'!$A$241,"CUSTEIO",IF(R677='Tabelas auxiliares'!$A$240,"INVESTIMENTO","ERRO - VERIFICAR"))))</f>
        <v/>
      </c>
      <c r="T677" s="47"/>
    </row>
    <row r="678" spans="18:20" x14ac:dyDescent="0.25">
      <c r="R678" s="33" t="str">
        <f t="shared" si="10"/>
        <v/>
      </c>
      <c r="S678" s="33" t="str">
        <f>IF(M678="","",IF(AND(M678&lt;&gt;'Tabelas auxiliares'!$B$240,M678&lt;&gt;'Tabelas auxiliares'!$B$241,M678&lt;&gt;'Tabelas auxiliares'!$C$240,M678&lt;&gt;'Tabelas auxiliares'!$C$241),"FOLHA DE PESSOAL",IF(R678='Tabelas auxiliares'!$A$241,"CUSTEIO",IF(R678='Tabelas auxiliares'!$A$240,"INVESTIMENTO","ERRO - VERIFICAR"))))</f>
        <v/>
      </c>
      <c r="T678" s="47"/>
    </row>
    <row r="679" spans="18:20" x14ac:dyDescent="0.25">
      <c r="R679" s="33" t="str">
        <f t="shared" si="10"/>
        <v/>
      </c>
      <c r="S679" s="33" t="str">
        <f>IF(M679="","",IF(AND(M679&lt;&gt;'Tabelas auxiliares'!$B$240,M679&lt;&gt;'Tabelas auxiliares'!$B$241,M679&lt;&gt;'Tabelas auxiliares'!$C$240,M679&lt;&gt;'Tabelas auxiliares'!$C$241),"FOLHA DE PESSOAL",IF(R679='Tabelas auxiliares'!$A$241,"CUSTEIO",IF(R679='Tabelas auxiliares'!$A$240,"INVESTIMENTO","ERRO - VERIFICAR"))))</f>
        <v/>
      </c>
      <c r="T679" s="47"/>
    </row>
    <row r="680" spans="18:20" x14ac:dyDescent="0.25">
      <c r="R680" s="33" t="str">
        <f t="shared" si="10"/>
        <v/>
      </c>
      <c r="S680" s="33" t="str">
        <f>IF(M680="","",IF(AND(M680&lt;&gt;'Tabelas auxiliares'!$B$240,M680&lt;&gt;'Tabelas auxiliares'!$B$241,M680&lt;&gt;'Tabelas auxiliares'!$C$240,M680&lt;&gt;'Tabelas auxiliares'!$C$241),"FOLHA DE PESSOAL",IF(R680='Tabelas auxiliares'!$A$241,"CUSTEIO",IF(R680='Tabelas auxiliares'!$A$240,"INVESTIMENTO","ERRO - VERIFICAR"))))</f>
        <v/>
      </c>
      <c r="T680" s="47"/>
    </row>
    <row r="681" spans="18:20" x14ac:dyDescent="0.25">
      <c r="R681" s="33" t="str">
        <f t="shared" si="10"/>
        <v/>
      </c>
      <c r="S681" s="33" t="str">
        <f>IF(M681="","",IF(AND(M681&lt;&gt;'Tabelas auxiliares'!$B$240,M681&lt;&gt;'Tabelas auxiliares'!$B$241,M681&lt;&gt;'Tabelas auxiliares'!$C$240,M681&lt;&gt;'Tabelas auxiliares'!$C$241),"FOLHA DE PESSOAL",IF(R681='Tabelas auxiliares'!$A$241,"CUSTEIO",IF(R681='Tabelas auxiliares'!$A$240,"INVESTIMENTO","ERRO - VERIFICAR"))))</f>
        <v/>
      </c>
      <c r="T681" s="47"/>
    </row>
    <row r="682" spans="18:20" x14ac:dyDescent="0.25">
      <c r="R682" s="33" t="str">
        <f t="shared" si="10"/>
        <v/>
      </c>
      <c r="S682" s="33" t="str">
        <f>IF(M682="","",IF(AND(M682&lt;&gt;'Tabelas auxiliares'!$B$240,M682&lt;&gt;'Tabelas auxiliares'!$B$241,M682&lt;&gt;'Tabelas auxiliares'!$C$240,M682&lt;&gt;'Tabelas auxiliares'!$C$241),"FOLHA DE PESSOAL",IF(R682='Tabelas auxiliares'!$A$241,"CUSTEIO",IF(R682='Tabelas auxiliares'!$A$240,"INVESTIMENTO","ERRO - VERIFICAR"))))</f>
        <v/>
      </c>
      <c r="T682" s="47"/>
    </row>
    <row r="683" spans="18:20" x14ac:dyDescent="0.25">
      <c r="R683" s="33" t="str">
        <f t="shared" si="10"/>
        <v/>
      </c>
      <c r="S683" s="33" t="str">
        <f>IF(M683="","",IF(AND(M683&lt;&gt;'Tabelas auxiliares'!$B$240,M683&lt;&gt;'Tabelas auxiliares'!$B$241,M683&lt;&gt;'Tabelas auxiliares'!$C$240,M683&lt;&gt;'Tabelas auxiliares'!$C$241),"FOLHA DE PESSOAL",IF(R683='Tabelas auxiliares'!$A$241,"CUSTEIO",IF(R683='Tabelas auxiliares'!$A$240,"INVESTIMENTO","ERRO - VERIFICAR"))))</f>
        <v/>
      </c>
      <c r="T683" s="47"/>
    </row>
    <row r="684" spans="18:20" x14ac:dyDescent="0.25">
      <c r="R684" s="33" t="str">
        <f t="shared" si="10"/>
        <v/>
      </c>
      <c r="S684" s="33" t="str">
        <f>IF(M684="","",IF(AND(M684&lt;&gt;'Tabelas auxiliares'!$B$240,M684&lt;&gt;'Tabelas auxiliares'!$B$241,M684&lt;&gt;'Tabelas auxiliares'!$C$240,M684&lt;&gt;'Tabelas auxiliares'!$C$241),"FOLHA DE PESSOAL",IF(R684='Tabelas auxiliares'!$A$241,"CUSTEIO",IF(R684='Tabelas auxiliares'!$A$240,"INVESTIMENTO","ERRO - VERIFICAR"))))</f>
        <v/>
      </c>
      <c r="T684" s="47"/>
    </row>
    <row r="685" spans="18:20" x14ac:dyDescent="0.25">
      <c r="R685" s="33" t="str">
        <f t="shared" si="10"/>
        <v/>
      </c>
      <c r="S685" s="33" t="str">
        <f>IF(M685="","",IF(AND(M685&lt;&gt;'Tabelas auxiliares'!$B$240,M685&lt;&gt;'Tabelas auxiliares'!$B$241,M685&lt;&gt;'Tabelas auxiliares'!$C$240,M685&lt;&gt;'Tabelas auxiliares'!$C$241),"FOLHA DE PESSOAL",IF(R685='Tabelas auxiliares'!$A$241,"CUSTEIO",IF(R685='Tabelas auxiliares'!$A$240,"INVESTIMENTO","ERRO - VERIFICAR"))))</f>
        <v/>
      </c>
      <c r="T685" s="47"/>
    </row>
    <row r="686" spans="18:20" x14ac:dyDescent="0.25">
      <c r="R686" s="33" t="str">
        <f t="shared" si="10"/>
        <v/>
      </c>
      <c r="S686" s="33" t="str">
        <f>IF(M686="","",IF(AND(M686&lt;&gt;'Tabelas auxiliares'!$B$240,M686&lt;&gt;'Tabelas auxiliares'!$B$241,M686&lt;&gt;'Tabelas auxiliares'!$C$240,M686&lt;&gt;'Tabelas auxiliares'!$C$241),"FOLHA DE PESSOAL",IF(R686='Tabelas auxiliares'!$A$241,"CUSTEIO",IF(R686='Tabelas auxiliares'!$A$240,"INVESTIMENTO","ERRO - VERIFICAR"))))</f>
        <v/>
      </c>
      <c r="T686" s="47"/>
    </row>
    <row r="687" spans="18:20" x14ac:dyDescent="0.25">
      <c r="R687" s="33" t="str">
        <f t="shared" si="10"/>
        <v/>
      </c>
      <c r="S687" s="33" t="str">
        <f>IF(M687="","",IF(AND(M687&lt;&gt;'Tabelas auxiliares'!$B$240,M687&lt;&gt;'Tabelas auxiliares'!$B$241,M687&lt;&gt;'Tabelas auxiliares'!$C$240,M687&lt;&gt;'Tabelas auxiliares'!$C$241),"FOLHA DE PESSOAL",IF(R687='Tabelas auxiliares'!$A$241,"CUSTEIO",IF(R687='Tabelas auxiliares'!$A$240,"INVESTIMENTO","ERRO - VERIFICAR"))))</f>
        <v/>
      </c>
      <c r="T687" s="47"/>
    </row>
    <row r="688" spans="18:20" x14ac:dyDescent="0.25">
      <c r="R688" s="33" t="str">
        <f t="shared" si="10"/>
        <v/>
      </c>
      <c r="S688" s="33" t="str">
        <f>IF(M688="","",IF(AND(M688&lt;&gt;'Tabelas auxiliares'!$B$240,M688&lt;&gt;'Tabelas auxiliares'!$B$241,M688&lt;&gt;'Tabelas auxiliares'!$C$240,M688&lt;&gt;'Tabelas auxiliares'!$C$241),"FOLHA DE PESSOAL",IF(R688='Tabelas auxiliares'!$A$241,"CUSTEIO",IF(R688='Tabelas auxiliares'!$A$240,"INVESTIMENTO","ERRO - VERIFICAR"))))</f>
        <v/>
      </c>
      <c r="T688" s="47"/>
    </row>
    <row r="689" spans="18:20" x14ac:dyDescent="0.25">
      <c r="R689" s="33" t="str">
        <f t="shared" si="10"/>
        <v/>
      </c>
      <c r="S689" s="33" t="str">
        <f>IF(M689="","",IF(AND(M689&lt;&gt;'Tabelas auxiliares'!$B$240,M689&lt;&gt;'Tabelas auxiliares'!$B$241,M689&lt;&gt;'Tabelas auxiliares'!$C$240,M689&lt;&gt;'Tabelas auxiliares'!$C$241),"FOLHA DE PESSOAL",IF(R689='Tabelas auxiliares'!$A$241,"CUSTEIO",IF(R689='Tabelas auxiliares'!$A$240,"INVESTIMENTO","ERRO - VERIFICAR"))))</f>
        <v/>
      </c>
      <c r="T689" s="47"/>
    </row>
    <row r="690" spans="18:20" x14ac:dyDescent="0.25">
      <c r="R690" s="33" t="str">
        <f t="shared" si="10"/>
        <v/>
      </c>
      <c r="S690" s="33" t="str">
        <f>IF(M690="","",IF(AND(M690&lt;&gt;'Tabelas auxiliares'!$B$240,M690&lt;&gt;'Tabelas auxiliares'!$B$241,M690&lt;&gt;'Tabelas auxiliares'!$C$240,M690&lt;&gt;'Tabelas auxiliares'!$C$241),"FOLHA DE PESSOAL",IF(R690='Tabelas auxiliares'!$A$241,"CUSTEIO",IF(R690='Tabelas auxiliares'!$A$240,"INVESTIMENTO","ERRO - VERIFICAR"))))</f>
        <v/>
      </c>
      <c r="T690" s="47"/>
    </row>
    <row r="691" spans="18:20" x14ac:dyDescent="0.25">
      <c r="R691" s="33" t="str">
        <f t="shared" si="10"/>
        <v/>
      </c>
      <c r="S691" s="33" t="str">
        <f>IF(M691="","",IF(AND(M691&lt;&gt;'Tabelas auxiliares'!$B$240,M691&lt;&gt;'Tabelas auxiliares'!$B$241,M691&lt;&gt;'Tabelas auxiliares'!$C$240,M691&lt;&gt;'Tabelas auxiliares'!$C$241),"FOLHA DE PESSOAL",IF(R691='Tabelas auxiliares'!$A$241,"CUSTEIO",IF(R691='Tabelas auxiliares'!$A$240,"INVESTIMENTO","ERRO - VERIFICAR"))))</f>
        <v/>
      </c>
      <c r="T691" s="47"/>
    </row>
    <row r="692" spans="18:20" x14ac:dyDescent="0.25">
      <c r="R692" s="33" t="str">
        <f t="shared" si="10"/>
        <v/>
      </c>
      <c r="S692" s="33" t="str">
        <f>IF(M692="","",IF(AND(M692&lt;&gt;'Tabelas auxiliares'!$B$240,M692&lt;&gt;'Tabelas auxiliares'!$B$241,M692&lt;&gt;'Tabelas auxiliares'!$C$240,M692&lt;&gt;'Tabelas auxiliares'!$C$241),"FOLHA DE PESSOAL",IF(R692='Tabelas auxiliares'!$A$241,"CUSTEIO",IF(R692='Tabelas auxiliares'!$A$240,"INVESTIMENTO","ERRO - VERIFICAR"))))</f>
        <v/>
      </c>
      <c r="T692" s="47"/>
    </row>
    <row r="693" spans="18:20" x14ac:dyDescent="0.25">
      <c r="R693" s="33" t="str">
        <f t="shared" si="10"/>
        <v/>
      </c>
      <c r="S693" s="33" t="str">
        <f>IF(M693="","",IF(AND(M693&lt;&gt;'Tabelas auxiliares'!$B$240,M693&lt;&gt;'Tabelas auxiliares'!$B$241,M693&lt;&gt;'Tabelas auxiliares'!$C$240,M693&lt;&gt;'Tabelas auxiliares'!$C$241),"FOLHA DE PESSOAL",IF(R693='Tabelas auxiliares'!$A$241,"CUSTEIO",IF(R693='Tabelas auxiliares'!$A$240,"INVESTIMENTO","ERRO - VERIFICAR"))))</f>
        <v/>
      </c>
      <c r="T693" s="47"/>
    </row>
    <row r="694" spans="18:20" x14ac:dyDescent="0.25">
      <c r="R694" s="33" t="str">
        <f t="shared" si="10"/>
        <v/>
      </c>
      <c r="S694" s="33" t="str">
        <f>IF(M694="","",IF(AND(M694&lt;&gt;'Tabelas auxiliares'!$B$240,M694&lt;&gt;'Tabelas auxiliares'!$B$241,M694&lt;&gt;'Tabelas auxiliares'!$C$240,M694&lt;&gt;'Tabelas auxiliares'!$C$241),"FOLHA DE PESSOAL",IF(R694='Tabelas auxiliares'!$A$241,"CUSTEIO",IF(R694='Tabelas auxiliares'!$A$240,"INVESTIMENTO","ERRO - VERIFICAR"))))</f>
        <v/>
      </c>
      <c r="T694" s="47"/>
    </row>
    <row r="695" spans="18:20" x14ac:dyDescent="0.25">
      <c r="R695" s="33" t="str">
        <f t="shared" si="10"/>
        <v/>
      </c>
      <c r="S695" s="33" t="str">
        <f>IF(M695="","",IF(AND(M695&lt;&gt;'Tabelas auxiliares'!$B$240,M695&lt;&gt;'Tabelas auxiliares'!$B$241,M695&lt;&gt;'Tabelas auxiliares'!$C$240,M695&lt;&gt;'Tabelas auxiliares'!$C$241),"FOLHA DE PESSOAL",IF(R695='Tabelas auxiliares'!$A$241,"CUSTEIO",IF(R695='Tabelas auxiliares'!$A$240,"INVESTIMENTO","ERRO - VERIFICAR"))))</f>
        <v/>
      </c>
      <c r="T695" s="47"/>
    </row>
    <row r="696" spans="18:20" x14ac:dyDescent="0.25">
      <c r="R696" s="33" t="str">
        <f t="shared" si="10"/>
        <v/>
      </c>
      <c r="S696" s="33" t="str">
        <f>IF(M696="","",IF(AND(M696&lt;&gt;'Tabelas auxiliares'!$B$240,M696&lt;&gt;'Tabelas auxiliares'!$B$241,M696&lt;&gt;'Tabelas auxiliares'!$C$240,M696&lt;&gt;'Tabelas auxiliares'!$C$241),"FOLHA DE PESSOAL",IF(R696='Tabelas auxiliares'!$A$241,"CUSTEIO",IF(R696='Tabelas auxiliares'!$A$240,"INVESTIMENTO","ERRO - VERIFICAR"))))</f>
        <v/>
      </c>
      <c r="T696" s="47"/>
    </row>
    <row r="697" spans="18:20" x14ac:dyDescent="0.25">
      <c r="R697" s="33" t="str">
        <f t="shared" si="10"/>
        <v/>
      </c>
      <c r="S697" s="33" t="str">
        <f>IF(M697="","",IF(AND(M697&lt;&gt;'Tabelas auxiliares'!$B$240,M697&lt;&gt;'Tabelas auxiliares'!$B$241,M697&lt;&gt;'Tabelas auxiliares'!$C$240,M697&lt;&gt;'Tabelas auxiliares'!$C$241),"FOLHA DE PESSOAL",IF(R697='Tabelas auxiliares'!$A$241,"CUSTEIO",IF(R697='Tabelas auxiliares'!$A$240,"INVESTIMENTO","ERRO - VERIFICAR"))))</f>
        <v/>
      </c>
      <c r="T697" s="47"/>
    </row>
    <row r="698" spans="18:20" x14ac:dyDescent="0.25">
      <c r="R698" s="33" t="str">
        <f t="shared" si="10"/>
        <v/>
      </c>
      <c r="S698" s="33" t="str">
        <f>IF(M698="","",IF(AND(M698&lt;&gt;'Tabelas auxiliares'!$B$240,M698&lt;&gt;'Tabelas auxiliares'!$B$241,M698&lt;&gt;'Tabelas auxiliares'!$C$240,M698&lt;&gt;'Tabelas auxiliares'!$C$241),"FOLHA DE PESSOAL",IF(R698='Tabelas auxiliares'!$A$241,"CUSTEIO",IF(R698='Tabelas auxiliares'!$A$240,"INVESTIMENTO","ERRO - VERIFICAR"))))</f>
        <v/>
      </c>
      <c r="T698" s="47"/>
    </row>
    <row r="699" spans="18:20" x14ac:dyDescent="0.25">
      <c r="R699" s="33" t="str">
        <f t="shared" si="10"/>
        <v/>
      </c>
      <c r="S699" s="33" t="str">
        <f>IF(M699="","",IF(AND(M699&lt;&gt;'Tabelas auxiliares'!$B$240,M699&lt;&gt;'Tabelas auxiliares'!$B$241,M699&lt;&gt;'Tabelas auxiliares'!$C$240,M699&lt;&gt;'Tabelas auxiliares'!$C$241),"FOLHA DE PESSOAL",IF(R699='Tabelas auxiliares'!$A$241,"CUSTEIO",IF(R699='Tabelas auxiliares'!$A$240,"INVESTIMENTO","ERRO - VERIFICAR"))))</f>
        <v/>
      </c>
      <c r="T699" s="47"/>
    </row>
    <row r="700" spans="18:20" x14ac:dyDescent="0.25">
      <c r="R700" s="33" t="str">
        <f t="shared" si="10"/>
        <v/>
      </c>
      <c r="S700" s="33" t="str">
        <f>IF(M700="","",IF(AND(M700&lt;&gt;'Tabelas auxiliares'!$B$240,M700&lt;&gt;'Tabelas auxiliares'!$B$241,M700&lt;&gt;'Tabelas auxiliares'!$C$240,M700&lt;&gt;'Tabelas auxiliares'!$C$241),"FOLHA DE PESSOAL",IF(R700='Tabelas auxiliares'!$A$241,"CUSTEIO",IF(R700='Tabelas auxiliares'!$A$240,"INVESTIMENTO","ERRO - VERIFICAR"))))</f>
        <v/>
      </c>
      <c r="T700" s="47"/>
    </row>
    <row r="701" spans="18:20" x14ac:dyDescent="0.25">
      <c r="R701" s="33" t="str">
        <f t="shared" si="10"/>
        <v/>
      </c>
      <c r="S701" s="33" t="str">
        <f>IF(M701="","",IF(AND(M701&lt;&gt;'Tabelas auxiliares'!$B$240,M701&lt;&gt;'Tabelas auxiliares'!$B$241,M701&lt;&gt;'Tabelas auxiliares'!$C$240,M701&lt;&gt;'Tabelas auxiliares'!$C$241),"FOLHA DE PESSOAL",IF(R701='Tabelas auxiliares'!$A$241,"CUSTEIO",IF(R701='Tabelas auxiliares'!$A$240,"INVESTIMENTO","ERRO - VERIFICAR"))))</f>
        <v/>
      </c>
      <c r="T701" s="47"/>
    </row>
    <row r="702" spans="18:20" x14ac:dyDescent="0.25">
      <c r="R702" s="33" t="str">
        <f t="shared" si="10"/>
        <v/>
      </c>
      <c r="S702" s="33" t="str">
        <f>IF(M702="","",IF(AND(M702&lt;&gt;'Tabelas auxiliares'!$B$240,M702&lt;&gt;'Tabelas auxiliares'!$B$241,M702&lt;&gt;'Tabelas auxiliares'!$C$240,M702&lt;&gt;'Tabelas auxiliares'!$C$241),"FOLHA DE PESSOAL",IF(R702='Tabelas auxiliares'!$A$241,"CUSTEIO",IF(R702='Tabelas auxiliares'!$A$240,"INVESTIMENTO","ERRO - VERIFICAR"))))</f>
        <v/>
      </c>
      <c r="T702" s="47"/>
    </row>
    <row r="703" spans="18:20" x14ac:dyDescent="0.25">
      <c r="R703" s="33" t="str">
        <f t="shared" si="10"/>
        <v/>
      </c>
      <c r="S703" s="33" t="str">
        <f>IF(M703="","",IF(AND(M703&lt;&gt;'Tabelas auxiliares'!$B$240,M703&lt;&gt;'Tabelas auxiliares'!$B$241,M703&lt;&gt;'Tabelas auxiliares'!$C$240,M703&lt;&gt;'Tabelas auxiliares'!$C$241),"FOLHA DE PESSOAL",IF(R703='Tabelas auxiliares'!$A$241,"CUSTEIO",IF(R703='Tabelas auxiliares'!$A$240,"INVESTIMENTO","ERRO - VERIFICAR"))))</f>
        <v/>
      </c>
      <c r="T703" s="47"/>
    </row>
    <row r="704" spans="18:20" x14ac:dyDescent="0.25">
      <c r="R704" s="33" t="str">
        <f t="shared" si="10"/>
        <v/>
      </c>
      <c r="S704" s="33" t="str">
        <f>IF(M704="","",IF(AND(M704&lt;&gt;'Tabelas auxiliares'!$B$240,M704&lt;&gt;'Tabelas auxiliares'!$B$241,M704&lt;&gt;'Tabelas auxiliares'!$C$240,M704&lt;&gt;'Tabelas auxiliares'!$C$241),"FOLHA DE PESSOAL",IF(R704='Tabelas auxiliares'!$A$241,"CUSTEIO",IF(R704='Tabelas auxiliares'!$A$240,"INVESTIMENTO","ERRO - VERIFICAR"))))</f>
        <v/>
      </c>
      <c r="T704" s="47"/>
    </row>
    <row r="705" spans="18:20" x14ac:dyDescent="0.25">
      <c r="R705" s="33" t="str">
        <f t="shared" si="10"/>
        <v/>
      </c>
      <c r="S705" s="33" t="str">
        <f>IF(M705="","",IF(AND(M705&lt;&gt;'Tabelas auxiliares'!$B$240,M705&lt;&gt;'Tabelas auxiliares'!$B$241,M705&lt;&gt;'Tabelas auxiliares'!$C$240,M705&lt;&gt;'Tabelas auxiliares'!$C$241),"FOLHA DE PESSOAL",IF(R705='Tabelas auxiliares'!$A$241,"CUSTEIO",IF(R705='Tabelas auxiliares'!$A$240,"INVESTIMENTO","ERRO - VERIFICAR"))))</f>
        <v/>
      </c>
      <c r="T705" s="47"/>
    </row>
    <row r="706" spans="18:20" x14ac:dyDescent="0.25">
      <c r="R706" s="33" t="str">
        <f t="shared" si="10"/>
        <v/>
      </c>
      <c r="S706" s="33" t="str">
        <f>IF(M706="","",IF(AND(M706&lt;&gt;'Tabelas auxiliares'!$B$240,M706&lt;&gt;'Tabelas auxiliares'!$B$241,M706&lt;&gt;'Tabelas auxiliares'!$C$240,M706&lt;&gt;'Tabelas auxiliares'!$C$241),"FOLHA DE PESSOAL",IF(R706='Tabelas auxiliares'!$A$241,"CUSTEIO",IF(R706='Tabelas auxiliares'!$A$240,"INVESTIMENTO","ERRO - VERIFICAR"))))</f>
        <v/>
      </c>
      <c r="T706" s="47"/>
    </row>
    <row r="707" spans="18:20" x14ac:dyDescent="0.25">
      <c r="R707" s="33" t="str">
        <f t="shared" si="10"/>
        <v/>
      </c>
      <c r="S707" s="33" t="str">
        <f>IF(M707="","",IF(AND(M707&lt;&gt;'Tabelas auxiliares'!$B$240,M707&lt;&gt;'Tabelas auxiliares'!$B$241,M707&lt;&gt;'Tabelas auxiliares'!$C$240,M707&lt;&gt;'Tabelas auxiliares'!$C$241),"FOLHA DE PESSOAL",IF(R707='Tabelas auxiliares'!$A$241,"CUSTEIO",IF(R707='Tabelas auxiliares'!$A$240,"INVESTIMENTO","ERRO - VERIFICAR"))))</f>
        <v/>
      </c>
      <c r="T707" s="47"/>
    </row>
    <row r="708" spans="18:20" x14ac:dyDescent="0.25">
      <c r="R708" s="33" t="str">
        <f t="shared" ref="R708:R771" si="11">LEFT(O708,1)</f>
        <v/>
      </c>
      <c r="S708" s="33" t="str">
        <f>IF(M708="","",IF(AND(M708&lt;&gt;'Tabelas auxiliares'!$B$240,M708&lt;&gt;'Tabelas auxiliares'!$B$241,M708&lt;&gt;'Tabelas auxiliares'!$C$240,M708&lt;&gt;'Tabelas auxiliares'!$C$241),"FOLHA DE PESSOAL",IF(R708='Tabelas auxiliares'!$A$241,"CUSTEIO",IF(R708='Tabelas auxiliares'!$A$240,"INVESTIMENTO","ERRO - VERIFICAR"))))</f>
        <v/>
      </c>
      <c r="T708" s="47"/>
    </row>
    <row r="709" spans="18:20" x14ac:dyDescent="0.25">
      <c r="R709" s="33" t="str">
        <f t="shared" si="11"/>
        <v/>
      </c>
      <c r="S709" s="33" t="str">
        <f>IF(M709="","",IF(AND(M709&lt;&gt;'Tabelas auxiliares'!$B$240,M709&lt;&gt;'Tabelas auxiliares'!$B$241,M709&lt;&gt;'Tabelas auxiliares'!$C$240,M709&lt;&gt;'Tabelas auxiliares'!$C$241),"FOLHA DE PESSOAL",IF(R709='Tabelas auxiliares'!$A$241,"CUSTEIO",IF(R709='Tabelas auxiliares'!$A$240,"INVESTIMENTO","ERRO - VERIFICAR"))))</f>
        <v/>
      </c>
      <c r="T709" s="47"/>
    </row>
    <row r="710" spans="18:20" x14ac:dyDescent="0.25">
      <c r="R710" s="33" t="str">
        <f t="shared" si="11"/>
        <v/>
      </c>
      <c r="S710" s="33" t="str">
        <f>IF(M710="","",IF(AND(M710&lt;&gt;'Tabelas auxiliares'!$B$240,M710&lt;&gt;'Tabelas auxiliares'!$B$241,M710&lt;&gt;'Tabelas auxiliares'!$C$240,M710&lt;&gt;'Tabelas auxiliares'!$C$241),"FOLHA DE PESSOAL",IF(R710='Tabelas auxiliares'!$A$241,"CUSTEIO",IF(R710='Tabelas auxiliares'!$A$240,"INVESTIMENTO","ERRO - VERIFICAR"))))</f>
        <v/>
      </c>
      <c r="T710" s="47"/>
    </row>
    <row r="711" spans="18:20" x14ac:dyDescent="0.25">
      <c r="R711" s="33" t="str">
        <f t="shared" si="11"/>
        <v/>
      </c>
      <c r="S711" s="33" t="str">
        <f>IF(M711="","",IF(AND(M711&lt;&gt;'Tabelas auxiliares'!$B$240,M711&lt;&gt;'Tabelas auxiliares'!$B$241,M711&lt;&gt;'Tabelas auxiliares'!$C$240,M711&lt;&gt;'Tabelas auxiliares'!$C$241),"FOLHA DE PESSOAL",IF(R711='Tabelas auxiliares'!$A$241,"CUSTEIO",IF(R711='Tabelas auxiliares'!$A$240,"INVESTIMENTO","ERRO - VERIFICAR"))))</f>
        <v/>
      </c>
      <c r="T711" s="47"/>
    </row>
    <row r="712" spans="18:20" x14ac:dyDescent="0.25">
      <c r="R712" s="33" t="str">
        <f t="shared" si="11"/>
        <v/>
      </c>
      <c r="S712" s="33" t="str">
        <f>IF(M712="","",IF(AND(M712&lt;&gt;'Tabelas auxiliares'!$B$240,M712&lt;&gt;'Tabelas auxiliares'!$B$241,M712&lt;&gt;'Tabelas auxiliares'!$C$240,M712&lt;&gt;'Tabelas auxiliares'!$C$241),"FOLHA DE PESSOAL",IF(R712='Tabelas auxiliares'!$A$241,"CUSTEIO",IF(R712='Tabelas auxiliares'!$A$240,"INVESTIMENTO","ERRO - VERIFICAR"))))</f>
        <v/>
      </c>
      <c r="T712" s="47"/>
    </row>
    <row r="713" spans="18:20" x14ac:dyDescent="0.25">
      <c r="R713" s="33" t="str">
        <f t="shared" si="11"/>
        <v/>
      </c>
      <c r="S713" s="33" t="str">
        <f>IF(M713="","",IF(AND(M713&lt;&gt;'Tabelas auxiliares'!$B$240,M713&lt;&gt;'Tabelas auxiliares'!$B$241,M713&lt;&gt;'Tabelas auxiliares'!$C$240,M713&lt;&gt;'Tabelas auxiliares'!$C$241),"FOLHA DE PESSOAL",IF(R713='Tabelas auxiliares'!$A$241,"CUSTEIO",IF(R713='Tabelas auxiliares'!$A$240,"INVESTIMENTO","ERRO - VERIFICAR"))))</f>
        <v/>
      </c>
      <c r="T713" s="47"/>
    </row>
    <row r="714" spans="18:20" x14ac:dyDescent="0.25">
      <c r="R714" s="33" t="str">
        <f t="shared" si="11"/>
        <v/>
      </c>
      <c r="S714" s="33" t="str">
        <f>IF(M714="","",IF(AND(M714&lt;&gt;'Tabelas auxiliares'!$B$240,M714&lt;&gt;'Tabelas auxiliares'!$B$241,M714&lt;&gt;'Tabelas auxiliares'!$C$240,M714&lt;&gt;'Tabelas auxiliares'!$C$241),"FOLHA DE PESSOAL",IF(R714='Tabelas auxiliares'!$A$241,"CUSTEIO",IF(R714='Tabelas auxiliares'!$A$240,"INVESTIMENTO","ERRO - VERIFICAR"))))</f>
        <v/>
      </c>
      <c r="T714" s="47"/>
    </row>
    <row r="715" spans="18:20" x14ac:dyDescent="0.25">
      <c r="R715" s="33" t="str">
        <f t="shared" si="11"/>
        <v/>
      </c>
      <c r="S715" s="33" t="str">
        <f>IF(M715="","",IF(AND(M715&lt;&gt;'Tabelas auxiliares'!$B$240,M715&lt;&gt;'Tabelas auxiliares'!$B$241,M715&lt;&gt;'Tabelas auxiliares'!$C$240,M715&lt;&gt;'Tabelas auxiliares'!$C$241),"FOLHA DE PESSOAL",IF(R715='Tabelas auxiliares'!$A$241,"CUSTEIO",IF(R715='Tabelas auxiliares'!$A$240,"INVESTIMENTO","ERRO - VERIFICAR"))))</f>
        <v/>
      </c>
      <c r="T715" s="47"/>
    </row>
    <row r="716" spans="18:20" x14ac:dyDescent="0.25">
      <c r="R716" s="33" t="str">
        <f t="shared" si="11"/>
        <v/>
      </c>
      <c r="S716" s="33" t="str">
        <f>IF(M716="","",IF(AND(M716&lt;&gt;'Tabelas auxiliares'!$B$240,M716&lt;&gt;'Tabelas auxiliares'!$B$241,M716&lt;&gt;'Tabelas auxiliares'!$C$240,M716&lt;&gt;'Tabelas auxiliares'!$C$241),"FOLHA DE PESSOAL",IF(R716='Tabelas auxiliares'!$A$241,"CUSTEIO",IF(R716='Tabelas auxiliares'!$A$240,"INVESTIMENTO","ERRO - VERIFICAR"))))</f>
        <v/>
      </c>
      <c r="T716" s="47"/>
    </row>
    <row r="717" spans="18:20" x14ac:dyDescent="0.25">
      <c r="R717" s="33" t="str">
        <f t="shared" si="11"/>
        <v/>
      </c>
      <c r="S717" s="33" t="str">
        <f>IF(M717="","",IF(AND(M717&lt;&gt;'Tabelas auxiliares'!$B$240,M717&lt;&gt;'Tabelas auxiliares'!$B$241,M717&lt;&gt;'Tabelas auxiliares'!$C$240,M717&lt;&gt;'Tabelas auxiliares'!$C$241),"FOLHA DE PESSOAL",IF(R717='Tabelas auxiliares'!$A$241,"CUSTEIO",IF(R717='Tabelas auxiliares'!$A$240,"INVESTIMENTO","ERRO - VERIFICAR"))))</f>
        <v/>
      </c>
      <c r="T717" s="47"/>
    </row>
    <row r="718" spans="18:20" x14ac:dyDescent="0.25">
      <c r="R718" s="33" t="str">
        <f t="shared" si="11"/>
        <v/>
      </c>
      <c r="S718" s="33" t="str">
        <f>IF(M718="","",IF(AND(M718&lt;&gt;'Tabelas auxiliares'!$B$240,M718&lt;&gt;'Tabelas auxiliares'!$B$241,M718&lt;&gt;'Tabelas auxiliares'!$C$240,M718&lt;&gt;'Tabelas auxiliares'!$C$241),"FOLHA DE PESSOAL",IF(R718='Tabelas auxiliares'!$A$241,"CUSTEIO",IF(R718='Tabelas auxiliares'!$A$240,"INVESTIMENTO","ERRO - VERIFICAR"))))</f>
        <v/>
      </c>
      <c r="T718" s="47"/>
    </row>
    <row r="719" spans="18:20" x14ac:dyDescent="0.25">
      <c r="R719" s="33" t="str">
        <f t="shared" si="11"/>
        <v/>
      </c>
      <c r="S719" s="33" t="str">
        <f>IF(M719="","",IF(AND(M719&lt;&gt;'Tabelas auxiliares'!$B$240,M719&lt;&gt;'Tabelas auxiliares'!$B$241,M719&lt;&gt;'Tabelas auxiliares'!$C$240,M719&lt;&gt;'Tabelas auxiliares'!$C$241),"FOLHA DE PESSOAL",IF(R719='Tabelas auxiliares'!$A$241,"CUSTEIO",IF(R719='Tabelas auxiliares'!$A$240,"INVESTIMENTO","ERRO - VERIFICAR"))))</f>
        <v/>
      </c>
      <c r="T719" s="47"/>
    </row>
    <row r="720" spans="18:20" x14ac:dyDescent="0.25">
      <c r="R720" s="33" t="str">
        <f t="shared" si="11"/>
        <v/>
      </c>
      <c r="S720" s="33" t="str">
        <f>IF(M720="","",IF(AND(M720&lt;&gt;'Tabelas auxiliares'!$B$240,M720&lt;&gt;'Tabelas auxiliares'!$B$241,M720&lt;&gt;'Tabelas auxiliares'!$C$240,M720&lt;&gt;'Tabelas auxiliares'!$C$241),"FOLHA DE PESSOAL",IF(R720='Tabelas auxiliares'!$A$241,"CUSTEIO",IF(R720='Tabelas auxiliares'!$A$240,"INVESTIMENTO","ERRO - VERIFICAR"))))</f>
        <v/>
      </c>
      <c r="T720" s="47"/>
    </row>
    <row r="721" spans="18:20" x14ac:dyDescent="0.25">
      <c r="R721" s="33" t="str">
        <f t="shared" si="11"/>
        <v/>
      </c>
      <c r="S721" s="33" t="str">
        <f>IF(M721="","",IF(AND(M721&lt;&gt;'Tabelas auxiliares'!$B$240,M721&lt;&gt;'Tabelas auxiliares'!$B$241,M721&lt;&gt;'Tabelas auxiliares'!$C$240,M721&lt;&gt;'Tabelas auxiliares'!$C$241),"FOLHA DE PESSOAL",IF(R721='Tabelas auxiliares'!$A$241,"CUSTEIO",IF(R721='Tabelas auxiliares'!$A$240,"INVESTIMENTO","ERRO - VERIFICAR"))))</f>
        <v/>
      </c>
      <c r="T721" s="47"/>
    </row>
    <row r="722" spans="18:20" x14ac:dyDescent="0.25">
      <c r="R722" s="33" t="str">
        <f t="shared" si="11"/>
        <v/>
      </c>
      <c r="S722" s="33" t="str">
        <f>IF(M722="","",IF(AND(M722&lt;&gt;'Tabelas auxiliares'!$B$240,M722&lt;&gt;'Tabelas auxiliares'!$B$241,M722&lt;&gt;'Tabelas auxiliares'!$C$240,M722&lt;&gt;'Tabelas auxiliares'!$C$241),"FOLHA DE PESSOAL",IF(R722='Tabelas auxiliares'!$A$241,"CUSTEIO",IF(R722='Tabelas auxiliares'!$A$240,"INVESTIMENTO","ERRO - VERIFICAR"))))</f>
        <v/>
      </c>
      <c r="T722" s="47"/>
    </row>
    <row r="723" spans="18:20" x14ac:dyDescent="0.25">
      <c r="R723" s="33" t="str">
        <f t="shared" si="11"/>
        <v/>
      </c>
      <c r="S723" s="33" t="str">
        <f>IF(M723="","",IF(AND(M723&lt;&gt;'Tabelas auxiliares'!$B$240,M723&lt;&gt;'Tabelas auxiliares'!$B$241,M723&lt;&gt;'Tabelas auxiliares'!$C$240,M723&lt;&gt;'Tabelas auxiliares'!$C$241),"FOLHA DE PESSOAL",IF(R723='Tabelas auxiliares'!$A$241,"CUSTEIO",IF(R723='Tabelas auxiliares'!$A$240,"INVESTIMENTO","ERRO - VERIFICAR"))))</f>
        <v/>
      </c>
      <c r="T723" s="47"/>
    </row>
    <row r="724" spans="18:20" x14ac:dyDescent="0.25">
      <c r="R724" s="33" t="str">
        <f t="shared" si="11"/>
        <v/>
      </c>
      <c r="S724" s="33" t="str">
        <f>IF(M724="","",IF(AND(M724&lt;&gt;'Tabelas auxiliares'!$B$240,M724&lt;&gt;'Tabelas auxiliares'!$B$241,M724&lt;&gt;'Tabelas auxiliares'!$C$240,M724&lt;&gt;'Tabelas auxiliares'!$C$241),"FOLHA DE PESSOAL",IF(R724='Tabelas auxiliares'!$A$241,"CUSTEIO",IF(R724='Tabelas auxiliares'!$A$240,"INVESTIMENTO","ERRO - VERIFICAR"))))</f>
        <v/>
      </c>
      <c r="T724" s="47"/>
    </row>
    <row r="725" spans="18:20" x14ac:dyDescent="0.25">
      <c r="R725" s="33" t="str">
        <f t="shared" si="11"/>
        <v/>
      </c>
      <c r="S725" s="33" t="str">
        <f>IF(M725="","",IF(AND(M725&lt;&gt;'Tabelas auxiliares'!$B$240,M725&lt;&gt;'Tabelas auxiliares'!$B$241,M725&lt;&gt;'Tabelas auxiliares'!$C$240,M725&lt;&gt;'Tabelas auxiliares'!$C$241),"FOLHA DE PESSOAL",IF(R725='Tabelas auxiliares'!$A$241,"CUSTEIO",IF(R725='Tabelas auxiliares'!$A$240,"INVESTIMENTO","ERRO - VERIFICAR"))))</f>
        <v/>
      </c>
      <c r="T725" s="47"/>
    </row>
    <row r="726" spans="18:20" x14ac:dyDescent="0.25">
      <c r="R726" s="33" t="str">
        <f t="shared" si="11"/>
        <v/>
      </c>
      <c r="S726" s="33" t="str">
        <f>IF(M726="","",IF(AND(M726&lt;&gt;'Tabelas auxiliares'!$B$240,M726&lt;&gt;'Tabelas auxiliares'!$B$241,M726&lt;&gt;'Tabelas auxiliares'!$C$240,M726&lt;&gt;'Tabelas auxiliares'!$C$241),"FOLHA DE PESSOAL",IF(R726='Tabelas auxiliares'!$A$241,"CUSTEIO",IF(R726='Tabelas auxiliares'!$A$240,"INVESTIMENTO","ERRO - VERIFICAR"))))</f>
        <v/>
      </c>
      <c r="T726" s="47"/>
    </row>
    <row r="727" spans="18:20" x14ac:dyDescent="0.25">
      <c r="R727" s="33" t="str">
        <f t="shared" si="11"/>
        <v/>
      </c>
      <c r="S727" s="33" t="str">
        <f>IF(M727="","",IF(AND(M727&lt;&gt;'Tabelas auxiliares'!$B$240,M727&lt;&gt;'Tabelas auxiliares'!$B$241,M727&lt;&gt;'Tabelas auxiliares'!$C$240,M727&lt;&gt;'Tabelas auxiliares'!$C$241),"FOLHA DE PESSOAL",IF(R727='Tabelas auxiliares'!$A$241,"CUSTEIO",IF(R727='Tabelas auxiliares'!$A$240,"INVESTIMENTO","ERRO - VERIFICAR"))))</f>
        <v/>
      </c>
      <c r="T727" s="47"/>
    </row>
    <row r="728" spans="18:20" x14ac:dyDescent="0.25">
      <c r="R728" s="33" t="str">
        <f t="shared" si="11"/>
        <v/>
      </c>
      <c r="S728" s="33" t="str">
        <f>IF(M728="","",IF(AND(M728&lt;&gt;'Tabelas auxiliares'!$B$240,M728&lt;&gt;'Tabelas auxiliares'!$B$241,M728&lt;&gt;'Tabelas auxiliares'!$C$240,M728&lt;&gt;'Tabelas auxiliares'!$C$241),"FOLHA DE PESSOAL",IF(R728='Tabelas auxiliares'!$A$241,"CUSTEIO",IF(R728='Tabelas auxiliares'!$A$240,"INVESTIMENTO","ERRO - VERIFICAR"))))</f>
        <v/>
      </c>
      <c r="T728" s="47"/>
    </row>
    <row r="729" spans="18:20" x14ac:dyDescent="0.25">
      <c r="R729" s="33" t="str">
        <f t="shared" si="11"/>
        <v/>
      </c>
      <c r="S729" s="33" t="str">
        <f>IF(M729="","",IF(AND(M729&lt;&gt;'Tabelas auxiliares'!$B$240,M729&lt;&gt;'Tabelas auxiliares'!$B$241,M729&lt;&gt;'Tabelas auxiliares'!$C$240,M729&lt;&gt;'Tabelas auxiliares'!$C$241),"FOLHA DE PESSOAL",IF(R729='Tabelas auxiliares'!$A$241,"CUSTEIO",IF(R729='Tabelas auxiliares'!$A$240,"INVESTIMENTO","ERRO - VERIFICAR"))))</f>
        <v/>
      </c>
      <c r="T729" s="47"/>
    </row>
    <row r="730" spans="18:20" x14ac:dyDescent="0.25">
      <c r="R730" s="33" t="str">
        <f t="shared" si="11"/>
        <v/>
      </c>
      <c r="S730" s="33" t="str">
        <f>IF(M730="","",IF(AND(M730&lt;&gt;'Tabelas auxiliares'!$B$240,M730&lt;&gt;'Tabelas auxiliares'!$B$241,M730&lt;&gt;'Tabelas auxiliares'!$C$240,M730&lt;&gt;'Tabelas auxiliares'!$C$241),"FOLHA DE PESSOAL",IF(R730='Tabelas auxiliares'!$A$241,"CUSTEIO",IF(R730='Tabelas auxiliares'!$A$240,"INVESTIMENTO","ERRO - VERIFICAR"))))</f>
        <v/>
      </c>
      <c r="T730" s="47"/>
    </row>
    <row r="731" spans="18:20" x14ac:dyDescent="0.25">
      <c r="R731" s="33" t="str">
        <f t="shared" si="11"/>
        <v/>
      </c>
      <c r="S731" s="33" t="str">
        <f>IF(M731="","",IF(AND(M731&lt;&gt;'Tabelas auxiliares'!$B$240,M731&lt;&gt;'Tabelas auxiliares'!$B$241,M731&lt;&gt;'Tabelas auxiliares'!$C$240,M731&lt;&gt;'Tabelas auxiliares'!$C$241),"FOLHA DE PESSOAL",IF(R731='Tabelas auxiliares'!$A$241,"CUSTEIO",IF(R731='Tabelas auxiliares'!$A$240,"INVESTIMENTO","ERRO - VERIFICAR"))))</f>
        <v/>
      </c>
      <c r="T731" s="47"/>
    </row>
    <row r="732" spans="18:20" x14ac:dyDescent="0.25">
      <c r="R732" s="33" t="str">
        <f t="shared" si="11"/>
        <v/>
      </c>
      <c r="S732" s="33" t="str">
        <f>IF(M732="","",IF(AND(M732&lt;&gt;'Tabelas auxiliares'!$B$240,M732&lt;&gt;'Tabelas auxiliares'!$B$241,M732&lt;&gt;'Tabelas auxiliares'!$C$240,M732&lt;&gt;'Tabelas auxiliares'!$C$241),"FOLHA DE PESSOAL",IF(R732='Tabelas auxiliares'!$A$241,"CUSTEIO",IF(R732='Tabelas auxiliares'!$A$240,"INVESTIMENTO","ERRO - VERIFICAR"))))</f>
        <v/>
      </c>
      <c r="T732" s="47"/>
    </row>
    <row r="733" spans="18:20" x14ac:dyDescent="0.25">
      <c r="R733" s="33" t="str">
        <f t="shared" si="11"/>
        <v/>
      </c>
      <c r="S733" s="33" t="str">
        <f>IF(M733="","",IF(AND(M733&lt;&gt;'Tabelas auxiliares'!$B$240,M733&lt;&gt;'Tabelas auxiliares'!$B$241,M733&lt;&gt;'Tabelas auxiliares'!$C$240,M733&lt;&gt;'Tabelas auxiliares'!$C$241),"FOLHA DE PESSOAL",IF(R733='Tabelas auxiliares'!$A$241,"CUSTEIO",IF(R733='Tabelas auxiliares'!$A$240,"INVESTIMENTO","ERRO - VERIFICAR"))))</f>
        <v/>
      </c>
      <c r="T733" s="47"/>
    </row>
    <row r="734" spans="18:20" x14ac:dyDescent="0.25">
      <c r="R734" s="33" t="str">
        <f t="shared" si="11"/>
        <v/>
      </c>
      <c r="S734" s="33" t="str">
        <f>IF(M734="","",IF(AND(M734&lt;&gt;'Tabelas auxiliares'!$B$240,M734&lt;&gt;'Tabelas auxiliares'!$B$241,M734&lt;&gt;'Tabelas auxiliares'!$C$240,M734&lt;&gt;'Tabelas auxiliares'!$C$241),"FOLHA DE PESSOAL",IF(R734='Tabelas auxiliares'!$A$241,"CUSTEIO",IF(R734='Tabelas auxiliares'!$A$240,"INVESTIMENTO","ERRO - VERIFICAR"))))</f>
        <v/>
      </c>
      <c r="T734" s="47"/>
    </row>
    <row r="735" spans="18:20" x14ac:dyDescent="0.25">
      <c r="R735" s="33" t="str">
        <f t="shared" si="11"/>
        <v/>
      </c>
      <c r="S735" s="33" t="str">
        <f>IF(M735="","",IF(AND(M735&lt;&gt;'Tabelas auxiliares'!$B$240,M735&lt;&gt;'Tabelas auxiliares'!$B$241,M735&lt;&gt;'Tabelas auxiliares'!$C$240,M735&lt;&gt;'Tabelas auxiliares'!$C$241),"FOLHA DE PESSOAL",IF(R735='Tabelas auxiliares'!$A$241,"CUSTEIO",IF(R735='Tabelas auxiliares'!$A$240,"INVESTIMENTO","ERRO - VERIFICAR"))))</f>
        <v/>
      </c>
      <c r="T735" s="47"/>
    </row>
    <row r="736" spans="18:20" x14ac:dyDescent="0.25">
      <c r="R736" s="33" t="str">
        <f t="shared" si="11"/>
        <v/>
      </c>
      <c r="S736" s="33" t="str">
        <f>IF(M736="","",IF(AND(M736&lt;&gt;'Tabelas auxiliares'!$B$240,M736&lt;&gt;'Tabelas auxiliares'!$B$241,M736&lt;&gt;'Tabelas auxiliares'!$C$240,M736&lt;&gt;'Tabelas auxiliares'!$C$241),"FOLHA DE PESSOAL",IF(R736='Tabelas auxiliares'!$A$241,"CUSTEIO",IF(R736='Tabelas auxiliares'!$A$240,"INVESTIMENTO","ERRO - VERIFICAR"))))</f>
        <v/>
      </c>
      <c r="T736" s="47"/>
    </row>
    <row r="737" spans="18:20" x14ac:dyDescent="0.25">
      <c r="R737" s="33" t="str">
        <f t="shared" si="11"/>
        <v/>
      </c>
      <c r="S737" s="33" t="str">
        <f>IF(M737="","",IF(AND(M737&lt;&gt;'Tabelas auxiliares'!$B$240,M737&lt;&gt;'Tabelas auxiliares'!$B$241,M737&lt;&gt;'Tabelas auxiliares'!$C$240,M737&lt;&gt;'Tabelas auxiliares'!$C$241),"FOLHA DE PESSOAL",IF(R737='Tabelas auxiliares'!$A$241,"CUSTEIO",IF(R737='Tabelas auxiliares'!$A$240,"INVESTIMENTO","ERRO - VERIFICAR"))))</f>
        <v/>
      </c>
      <c r="T737" s="47"/>
    </row>
    <row r="738" spans="18:20" x14ac:dyDescent="0.25">
      <c r="R738" s="33" t="str">
        <f t="shared" si="11"/>
        <v/>
      </c>
      <c r="S738" s="33" t="str">
        <f>IF(M738="","",IF(AND(M738&lt;&gt;'Tabelas auxiliares'!$B$240,M738&lt;&gt;'Tabelas auxiliares'!$B$241,M738&lt;&gt;'Tabelas auxiliares'!$C$240,M738&lt;&gt;'Tabelas auxiliares'!$C$241),"FOLHA DE PESSOAL",IF(R738='Tabelas auxiliares'!$A$241,"CUSTEIO",IF(R738='Tabelas auxiliares'!$A$240,"INVESTIMENTO","ERRO - VERIFICAR"))))</f>
        <v/>
      </c>
      <c r="T738" s="47"/>
    </row>
    <row r="739" spans="18:20" x14ac:dyDescent="0.25">
      <c r="R739" s="33" t="str">
        <f t="shared" si="11"/>
        <v/>
      </c>
      <c r="S739" s="33" t="str">
        <f>IF(M739="","",IF(AND(M739&lt;&gt;'Tabelas auxiliares'!$B$240,M739&lt;&gt;'Tabelas auxiliares'!$B$241,M739&lt;&gt;'Tabelas auxiliares'!$C$240,M739&lt;&gt;'Tabelas auxiliares'!$C$241),"FOLHA DE PESSOAL",IF(R739='Tabelas auxiliares'!$A$241,"CUSTEIO",IF(R739='Tabelas auxiliares'!$A$240,"INVESTIMENTO","ERRO - VERIFICAR"))))</f>
        <v/>
      </c>
      <c r="T739" s="47"/>
    </row>
    <row r="740" spans="18:20" x14ac:dyDescent="0.25">
      <c r="R740" s="33" t="str">
        <f t="shared" si="11"/>
        <v/>
      </c>
      <c r="S740" s="33" t="str">
        <f>IF(M740="","",IF(AND(M740&lt;&gt;'Tabelas auxiliares'!$B$240,M740&lt;&gt;'Tabelas auxiliares'!$B$241,M740&lt;&gt;'Tabelas auxiliares'!$C$240,M740&lt;&gt;'Tabelas auxiliares'!$C$241),"FOLHA DE PESSOAL",IF(R740='Tabelas auxiliares'!$A$241,"CUSTEIO",IF(R740='Tabelas auxiliares'!$A$240,"INVESTIMENTO","ERRO - VERIFICAR"))))</f>
        <v/>
      </c>
      <c r="T740" s="47"/>
    </row>
    <row r="741" spans="18:20" x14ac:dyDescent="0.25">
      <c r="R741" s="33" t="str">
        <f t="shared" si="11"/>
        <v/>
      </c>
      <c r="S741" s="33" t="str">
        <f>IF(M741="","",IF(AND(M741&lt;&gt;'Tabelas auxiliares'!$B$240,M741&lt;&gt;'Tabelas auxiliares'!$B$241,M741&lt;&gt;'Tabelas auxiliares'!$C$240,M741&lt;&gt;'Tabelas auxiliares'!$C$241),"FOLHA DE PESSOAL",IF(R741='Tabelas auxiliares'!$A$241,"CUSTEIO",IF(R741='Tabelas auxiliares'!$A$240,"INVESTIMENTO","ERRO - VERIFICAR"))))</f>
        <v/>
      </c>
      <c r="T741" s="47"/>
    </row>
    <row r="742" spans="18:20" x14ac:dyDescent="0.25">
      <c r="R742" s="33" t="str">
        <f t="shared" si="11"/>
        <v/>
      </c>
      <c r="S742" s="33" t="str">
        <f>IF(M742="","",IF(AND(M742&lt;&gt;'Tabelas auxiliares'!$B$240,M742&lt;&gt;'Tabelas auxiliares'!$B$241,M742&lt;&gt;'Tabelas auxiliares'!$C$240,M742&lt;&gt;'Tabelas auxiliares'!$C$241),"FOLHA DE PESSOAL",IF(R742='Tabelas auxiliares'!$A$241,"CUSTEIO",IF(R742='Tabelas auxiliares'!$A$240,"INVESTIMENTO","ERRO - VERIFICAR"))))</f>
        <v/>
      </c>
      <c r="T742" s="47"/>
    </row>
    <row r="743" spans="18:20" x14ac:dyDescent="0.25">
      <c r="R743" s="33" t="str">
        <f t="shared" si="11"/>
        <v/>
      </c>
      <c r="S743" s="33" t="str">
        <f>IF(M743="","",IF(AND(M743&lt;&gt;'Tabelas auxiliares'!$B$240,M743&lt;&gt;'Tabelas auxiliares'!$B$241,M743&lt;&gt;'Tabelas auxiliares'!$C$240,M743&lt;&gt;'Tabelas auxiliares'!$C$241),"FOLHA DE PESSOAL",IF(R743='Tabelas auxiliares'!$A$241,"CUSTEIO",IF(R743='Tabelas auxiliares'!$A$240,"INVESTIMENTO","ERRO - VERIFICAR"))))</f>
        <v/>
      </c>
      <c r="T743" s="47"/>
    </row>
    <row r="744" spans="18:20" x14ac:dyDescent="0.25">
      <c r="R744" s="33" t="str">
        <f t="shared" si="11"/>
        <v/>
      </c>
      <c r="S744" s="33" t="str">
        <f>IF(M744="","",IF(AND(M744&lt;&gt;'Tabelas auxiliares'!$B$240,M744&lt;&gt;'Tabelas auxiliares'!$B$241,M744&lt;&gt;'Tabelas auxiliares'!$C$240,M744&lt;&gt;'Tabelas auxiliares'!$C$241),"FOLHA DE PESSOAL",IF(R744='Tabelas auxiliares'!$A$241,"CUSTEIO",IF(R744='Tabelas auxiliares'!$A$240,"INVESTIMENTO","ERRO - VERIFICAR"))))</f>
        <v/>
      </c>
      <c r="T744" s="47"/>
    </row>
    <row r="745" spans="18:20" x14ac:dyDescent="0.25">
      <c r="R745" s="33" t="str">
        <f t="shared" si="11"/>
        <v/>
      </c>
      <c r="S745" s="33" t="str">
        <f>IF(M745="","",IF(AND(M745&lt;&gt;'Tabelas auxiliares'!$B$240,M745&lt;&gt;'Tabelas auxiliares'!$B$241,M745&lt;&gt;'Tabelas auxiliares'!$C$240,M745&lt;&gt;'Tabelas auxiliares'!$C$241),"FOLHA DE PESSOAL",IF(R745='Tabelas auxiliares'!$A$241,"CUSTEIO",IF(R745='Tabelas auxiliares'!$A$240,"INVESTIMENTO","ERRO - VERIFICAR"))))</f>
        <v/>
      </c>
      <c r="T745" s="47"/>
    </row>
    <row r="746" spans="18:20" x14ac:dyDescent="0.25">
      <c r="R746" s="33" t="str">
        <f t="shared" si="11"/>
        <v/>
      </c>
      <c r="S746" s="33" t="str">
        <f>IF(M746="","",IF(AND(M746&lt;&gt;'Tabelas auxiliares'!$B$240,M746&lt;&gt;'Tabelas auxiliares'!$B$241,M746&lt;&gt;'Tabelas auxiliares'!$C$240,M746&lt;&gt;'Tabelas auxiliares'!$C$241),"FOLHA DE PESSOAL",IF(R746='Tabelas auxiliares'!$A$241,"CUSTEIO",IF(R746='Tabelas auxiliares'!$A$240,"INVESTIMENTO","ERRO - VERIFICAR"))))</f>
        <v/>
      </c>
      <c r="T746" s="47"/>
    </row>
    <row r="747" spans="18:20" x14ac:dyDescent="0.25">
      <c r="R747" s="33" t="str">
        <f t="shared" si="11"/>
        <v/>
      </c>
      <c r="S747" s="33" t="str">
        <f>IF(M747="","",IF(AND(M747&lt;&gt;'Tabelas auxiliares'!$B$240,M747&lt;&gt;'Tabelas auxiliares'!$B$241,M747&lt;&gt;'Tabelas auxiliares'!$C$240,M747&lt;&gt;'Tabelas auxiliares'!$C$241),"FOLHA DE PESSOAL",IF(R747='Tabelas auxiliares'!$A$241,"CUSTEIO",IF(R747='Tabelas auxiliares'!$A$240,"INVESTIMENTO","ERRO - VERIFICAR"))))</f>
        <v/>
      </c>
      <c r="T747" s="47"/>
    </row>
    <row r="748" spans="18:20" x14ac:dyDescent="0.25">
      <c r="R748" s="33" t="str">
        <f t="shared" si="11"/>
        <v/>
      </c>
      <c r="S748" s="33" t="str">
        <f>IF(M748="","",IF(AND(M748&lt;&gt;'Tabelas auxiliares'!$B$240,M748&lt;&gt;'Tabelas auxiliares'!$B$241,M748&lt;&gt;'Tabelas auxiliares'!$C$240,M748&lt;&gt;'Tabelas auxiliares'!$C$241),"FOLHA DE PESSOAL",IF(R748='Tabelas auxiliares'!$A$241,"CUSTEIO",IF(R748='Tabelas auxiliares'!$A$240,"INVESTIMENTO","ERRO - VERIFICAR"))))</f>
        <v/>
      </c>
      <c r="T748" s="47"/>
    </row>
    <row r="749" spans="18:20" x14ac:dyDescent="0.25">
      <c r="R749" s="33" t="str">
        <f t="shared" si="11"/>
        <v/>
      </c>
      <c r="S749" s="33" t="str">
        <f>IF(M749="","",IF(AND(M749&lt;&gt;'Tabelas auxiliares'!$B$240,M749&lt;&gt;'Tabelas auxiliares'!$B$241,M749&lt;&gt;'Tabelas auxiliares'!$C$240,M749&lt;&gt;'Tabelas auxiliares'!$C$241),"FOLHA DE PESSOAL",IF(R749='Tabelas auxiliares'!$A$241,"CUSTEIO",IF(R749='Tabelas auxiliares'!$A$240,"INVESTIMENTO","ERRO - VERIFICAR"))))</f>
        <v/>
      </c>
      <c r="T749" s="47"/>
    </row>
    <row r="750" spans="18:20" x14ac:dyDescent="0.25">
      <c r="R750" s="33" t="str">
        <f t="shared" si="11"/>
        <v/>
      </c>
      <c r="S750" s="33" t="str">
        <f>IF(M750="","",IF(AND(M750&lt;&gt;'Tabelas auxiliares'!$B$240,M750&lt;&gt;'Tabelas auxiliares'!$B$241,M750&lt;&gt;'Tabelas auxiliares'!$C$240,M750&lt;&gt;'Tabelas auxiliares'!$C$241),"FOLHA DE PESSOAL",IF(R750='Tabelas auxiliares'!$A$241,"CUSTEIO",IF(R750='Tabelas auxiliares'!$A$240,"INVESTIMENTO","ERRO - VERIFICAR"))))</f>
        <v/>
      </c>
      <c r="T750" s="47"/>
    </row>
    <row r="751" spans="18:20" x14ac:dyDescent="0.25">
      <c r="R751" s="33" t="str">
        <f t="shared" si="11"/>
        <v/>
      </c>
      <c r="S751" s="33" t="str">
        <f>IF(M751="","",IF(AND(M751&lt;&gt;'Tabelas auxiliares'!$B$240,M751&lt;&gt;'Tabelas auxiliares'!$B$241,M751&lt;&gt;'Tabelas auxiliares'!$C$240,M751&lt;&gt;'Tabelas auxiliares'!$C$241),"FOLHA DE PESSOAL",IF(R751='Tabelas auxiliares'!$A$241,"CUSTEIO",IF(R751='Tabelas auxiliares'!$A$240,"INVESTIMENTO","ERRO - VERIFICAR"))))</f>
        <v/>
      </c>
      <c r="T751" s="47"/>
    </row>
    <row r="752" spans="18:20" x14ac:dyDescent="0.25">
      <c r="R752" s="33" t="str">
        <f t="shared" si="11"/>
        <v/>
      </c>
      <c r="S752" s="33" t="str">
        <f>IF(M752="","",IF(AND(M752&lt;&gt;'Tabelas auxiliares'!$B$240,M752&lt;&gt;'Tabelas auxiliares'!$B$241,M752&lt;&gt;'Tabelas auxiliares'!$C$240,M752&lt;&gt;'Tabelas auxiliares'!$C$241),"FOLHA DE PESSOAL",IF(R752='Tabelas auxiliares'!$A$241,"CUSTEIO",IF(R752='Tabelas auxiliares'!$A$240,"INVESTIMENTO","ERRO - VERIFICAR"))))</f>
        <v/>
      </c>
      <c r="T752" s="47"/>
    </row>
    <row r="753" spans="18:20" x14ac:dyDescent="0.25">
      <c r="R753" s="33" t="str">
        <f t="shared" si="11"/>
        <v/>
      </c>
      <c r="S753" s="33" t="str">
        <f>IF(M753="","",IF(AND(M753&lt;&gt;'Tabelas auxiliares'!$B$240,M753&lt;&gt;'Tabelas auxiliares'!$B$241,M753&lt;&gt;'Tabelas auxiliares'!$C$240,M753&lt;&gt;'Tabelas auxiliares'!$C$241),"FOLHA DE PESSOAL",IF(R753='Tabelas auxiliares'!$A$241,"CUSTEIO",IF(R753='Tabelas auxiliares'!$A$240,"INVESTIMENTO","ERRO - VERIFICAR"))))</f>
        <v/>
      </c>
      <c r="T753" s="47"/>
    </row>
    <row r="754" spans="18:20" x14ac:dyDescent="0.25">
      <c r="R754" s="33" t="str">
        <f t="shared" si="11"/>
        <v/>
      </c>
      <c r="S754" s="33" t="str">
        <f>IF(M754="","",IF(AND(M754&lt;&gt;'Tabelas auxiliares'!$B$240,M754&lt;&gt;'Tabelas auxiliares'!$B$241,M754&lt;&gt;'Tabelas auxiliares'!$C$240,M754&lt;&gt;'Tabelas auxiliares'!$C$241),"FOLHA DE PESSOAL",IF(R754='Tabelas auxiliares'!$A$241,"CUSTEIO",IF(R754='Tabelas auxiliares'!$A$240,"INVESTIMENTO","ERRO - VERIFICAR"))))</f>
        <v/>
      </c>
      <c r="T754" s="47"/>
    </row>
    <row r="755" spans="18:20" x14ac:dyDescent="0.25">
      <c r="R755" s="33" t="str">
        <f t="shared" si="11"/>
        <v/>
      </c>
      <c r="S755" s="33" t="str">
        <f>IF(M755="","",IF(AND(M755&lt;&gt;'Tabelas auxiliares'!$B$240,M755&lt;&gt;'Tabelas auxiliares'!$B$241,M755&lt;&gt;'Tabelas auxiliares'!$C$240,M755&lt;&gt;'Tabelas auxiliares'!$C$241),"FOLHA DE PESSOAL",IF(R755='Tabelas auxiliares'!$A$241,"CUSTEIO",IF(R755='Tabelas auxiliares'!$A$240,"INVESTIMENTO","ERRO - VERIFICAR"))))</f>
        <v/>
      </c>
      <c r="T755" s="47"/>
    </row>
    <row r="756" spans="18:20" x14ac:dyDescent="0.25">
      <c r="R756" s="33" t="str">
        <f t="shared" si="11"/>
        <v/>
      </c>
      <c r="S756" s="33" t="str">
        <f>IF(M756="","",IF(AND(M756&lt;&gt;'Tabelas auxiliares'!$B$240,M756&lt;&gt;'Tabelas auxiliares'!$B$241,M756&lt;&gt;'Tabelas auxiliares'!$C$240,M756&lt;&gt;'Tabelas auxiliares'!$C$241),"FOLHA DE PESSOAL",IF(R756='Tabelas auxiliares'!$A$241,"CUSTEIO",IF(R756='Tabelas auxiliares'!$A$240,"INVESTIMENTO","ERRO - VERIFICAR"))))</f>
        <v/>
      </c>
      <c r="T756" s="47"/>
    </row>
    <row r="757" spans="18:20" x14ac:dyDescent="0.25">
      <c r="R757" s="33" t="str">
        <f t="shared" si="11"/>
        <v/>
      </c>
      <c r="S757" s="33" t="str">
        <f>IF(M757="","",IF(AND(M757&lt;&gt;'Tabelas auxiliares'!$B$240,M757&lt;&gt;'Tabelas auxiliares'!$B$241,M757&lt;&gt;'Tabelas auxiliares'!$C$240,M757&lt;&gt;'Tabelas auxiliares'!$C$241),"FOLHA DE PESSOAL",IF(R757='Tabelas auxiliares'!$A$241,"CUSTEIO",IF(R757='Tabelas auxiliares'!$A$240,"INVESTIMENTO","ERRO - VERIFICAR"))))</f>
        <v/>
      </c>
      <c r="T757" s="47"/>
    </row>
    <row r="758" spans="18:20" x14ac:dyDescent="0.25">
      <c r="R758" s="33" t="str">
        <f t="shared" si="11"/>
        <v/>
      </c>
      <c r="S758" s="33" t="str">
        <f>IF(M758="","",IF(AND(M758&lt;&gt;'Tabelas auxiliares'!$B$240,M758&lt;&gt;'Tabelas auxiliares'!$B$241,M758&lt;&gt;'Tabelas auxiliares'!$C$240,M758&lt;&gt;'Tabelas auxiliares'!$C$241),"FOLHA DE PESSOAL",IF(R758='Tabelas auxiliares'!$A$241,"CUSTEIO",IF(R758='Tabelas auxiliares'!$A$240,"INVESTIMENTO","ERRO - VERIFICAR"))))</f>
        <v/>
      </c>
      <c r="T758" s="47"/>
    </row>
    <row r="759" spans="18:20" x14ac:dyDescent="0.25">
      <c r="R759" s="33" t="str">
        <f t="shared" si="11"/>
        <v/>
      </c>
      <c r="S759" s="33" t="str">
        <f>IF(M759="","",IF(AND(M759&lt;&gt;'Tabelas auxiliares'!$B$240,M759&lt;&gt;'Tabelas auxiliares'!$B$241,M759&lt;&gt;'Tabelas auxiliares'!$C$240,M759&lt;&gt;'Tabelas auxiliares'!$C$241),"FOLHA DE PESSOAL",IF(R759='Tabelas auxiliares'!$A$241,"CUSTEIO",IF(R759='Tabelas auxiliares'!$A$240,"INVESTIMENTO","ERRO - VERIFICAR"))))</f>
        <v/>
      </c>
      <c r="T759" s="47"/>
    </row>
    <row r="760" spans="18:20" x14ac:dyDescent="0.25">
      <c r="R760" s="33" t="str">
        <f t="shared" si="11"/>
        <v/>
      </c>
      <c r="S760" s="33" t="str">
        <f>IF(M760="","",IF(AND(M760&lt;&gt;'Tabelas auxiliares'!$B$240,M760&lt;&gt;'Tabelas auxiliares'!$B$241,M760&lt;&gt;'Tabelas auxiliares'!$C$240,M760&lt;&gt;'Tabelas auxiliares'!$C$241),"FOLHA DE PESSOAL",IF(R760='Tabelas auxiliares'!$A$241,"CUSTEIO",IF(R760='Tabelas auxiliares'!$A$240,"INVESTIMENTO","ERRO - VERIFICAR"))))</f>
        <v/>
      </c>
      <c r="T760" s="47"/>
    </row>
    <row r="761" spans="18:20" x14ac:dyDescent="0.25">
      <c r="R761" s="33" t="str">
        <f t="shared" si="11"/>
        <v/>
      </c>
      <c r="S761" s="33" t="str">
        <f>IF(M761="","",IF(AND(M761&lt;&gt;'Tabelas auxiliares'!$B$240,M761&lt;&gt;'Tabelas auxiliares'!$B$241,M761&lt;&gt;'Tabelas auxiliares'!$C$240,M761&lt;&gt;'Tabelas auxiliares'!$C$241),"FOLHA DE PESSOAL",IF(R761='Tabelas auxiliares'!$A$241,"CUSTEIO",IF(R761='Tabelas auxiliares'!$A$240,"INVESTIMENTO","ERRO - VERIFICAR"))))</f>
        <v/>
      </c>
      <c r="T761" s="47"/>
    </row>
    <row r="762" spans="18:20" x14ac:dyDescent="0.25">
      <c r="R762" s="33" t="str">
        <f t="shared" si="11"/>
        <v/>
      </c>
      <c r="S762" s="33" t="str">
        <f>IF(M762="","",IF(AND(M762&lt;&gt;'Tabelas auxiliares'!$B$240,M762&lt;&gt;'Tabelas auxiliares'!$B$241,M762&lt;&gt;'Tabelas auxiliares'!$C$240,M762&lt;&gt;'Tabelas auxiliares'!$C$241),"FOLHA DE PESSOAL",IF(R762='Tabelas auxiliares'!$A$241,"CUSTEIO",IF(R762='Tabelas auxiliares'!$A$240,"INVESTIMENTO","ERRO - VERIFICAR"))))</f>
        <v/>
      </c>
      <c r="T762" s="47"/>
    </row>
    <row r="763" spans="18:20" x14ac:dyDescent="0.25">
      <c r="R763" s="33" t="str">
        <f t="shared" si="11"/>
        <v/>
      </c>
      <c r="S763" s="33" t="str">
        <f>IF(M763="","",IF(AND(M763&lt;&gt;'Tabelas auxiliares'!$B$240,M763&lt;&gt;'Tabelas auxiliares'!$B$241,M763&lt;&gt;'Tabelas auxiliares'!$C$240,M763&lt;&gt;'Tabelas auxiliares'!$C$241),"FOLHA DE PESSOAL",IF(R763='Tabelas auxiliares'!$A$241,"CUSTEIO",IF(R763='Tabelas auxiliares'!$A$240,"INVESTIMENTO","ERRO - VERIFICAR"))))</f>
        <v/>
      </c>
      <c r="T763" s="47"/>
    </row>
    <row r="764" spans="18:20" x14ac:dyDescent="0.25">
      <c r="R764" s="33" t="str">
        <f t="shared" si="11"/>
        <v/>
      </c>
      <c r="S764" s="33" t="str">
        <f>IF(M764="","",IF(AND(M764&lt;&gt;'Tabelas auxiliares'!$B$240,M764&lt;&gt;'Tabelas auxiliares'!$B$241,M764&lt;&gt;'Tabelas auxiliares'!$C$240,M764&lt;&gt;'Tabelas auxiliares'!$C$241),"FOLHA DE PESSOAL",IF(R764='Tabelas auxiliares'!$A$241,"CUSTEIO",IF(R764='Tabelas auxiliares'!$A$240,"INVESTIMENTO","ERRO - VERIFICAR"))))</f>
        <v/>
      </c>
      <c r="T764" s="47"/>
    </row>
    <row r="765" spans="18:20" x14ac:dyDescent="0.25">
      <c r="R765" s="33" t="str">
        <f t="shared" si="11"/>
        <v/>
      </c>
      <c r="S765" s="33" t="str">
        <f>IF(M765="","",IF(AND(M765&lt;&gt;'Tabelas auxiliares'!$B$240,M765&lt;&gt;'Tabelas auxiliares'!$B$241,M765&lt;&gt;'Tabelas auxiliares'!$C$240,M765&lt;&gt;'Tabelas auxiliares'!$C$241),"FOLHA DE PESSOAL",IF(R765='Tabelas auxiliares'!$A$241,"CUSTEIO",IF(R765='Tabelas auxiliares'!$A$240,"INVESTIMENTO","ERRO - VERIFICAR"))))</f>
        <v/>
      </c>
      <c r="T765" s="47"/>
    </row>
    <row r="766" spans="18:20" x14ac:dyDescent="0.25">
      <c r="R766" s="33" t="str">
        <f t="shared" si="11"/>
        <v/>
      </c>
      <c r="S766" s="33" t="str">
        <f>IF(M766="","",IF(AND(M766&lt;&gt;'Tabelas auxiliares'!$B$240,M766&lt;&gt;'Tabelas auxiliares'!$B$241,M766&lt;&gt;'Tabelas auxiliares'!$C$240,M766&lt;&gt;'Tabelas auxiliares'!$C$241),"FOLHA DE PESSOAL",IF(R766='Tabelas auxiliares'!$A$241,"CUSTEIO",IF(R766='Tabelas auxiliares'!$A$240,"INVESTIMENTO","ERRO - VERIFICAR"))))</f>
        <v/>
      </c>
      <c r="T766" s="47"/>
    </row>
    <row r="767" spans="18:20" x14ac:dyDescent="0.25">
      <c r="R767" s="33" t="str">
        <f t="shared" si="11"/>
        <v/>
      </c>
      <c r="S767" s="33" t="str">
        <f>IF(M767="","",IF(AND(M767&lt;&gt;'Tabelas auxiliares'!$B$240,M767&lt;&gt;'Tabelas auxiliares'!$B$241,M767&lt;&gt;'Tabelas auxiliares'!$C$240,M767&lt;&gt;'Tabelas auxiliares'!$C$241),"FOLHA DE PESSOAL",IF(R767='Tabelas auxiliares'!$A$241,"CUSTEIO",IF(R767='Tabelas auxiliares'!$A$240,"INVESTIMENTO","ERRO - VERIFICAR"))))</f>
        <v/>
      </c>
      <c r="T767" s="47"/>
    </row>
    <row r="768" spans="18:20" x14ac:dyDescent="0.25">
      <c r="R768" s="33" t="str">
        <f t="shared" si="11"/>
        <v/>
      </c>
      <c r="S768" s="33" t="str">
        <f>IF(M768="","",IF(AND(M768&lt;&gt;'Tabelas auxiliares'!$B$240,M768&lt;&gt;'Tabelas auxiliares'!$B$241,M768&lt;&gt;'Tabelas auxiliares'!$C$240,M768&lt;&gt;'Tabelas auxiliares'!$C$241),"FOLHA DE PESSOAL",IF(R768='Tabelas auxiliares'!$A$241,"CUSTEIO",IF(R768='Tabelas auxiliares'!$A$240,"INVESTIMENTO","ERRO - VERIFICAR"))))</f>
        <v/>
      </c>
      <c r="T768" s="47"/>
    </row>
    <row r="769" spans="18:20" x14ac:dyDescent="0.25">
      <c r="R769" s="33" t="str">
        <f t="shared" si="11"/>
        <v/>
      </c>
      <c r="S769" s="33" t="str">
        <f>IF(M769="","",IF(AND(M769&lt;&gt;'Tabelas auxiliares'!$B$240,M769&lt;&gt;'Tabelas auxiliares'!$B$241,M769&lt;&gt;'Tabelas auxiliares'!$C$240,M769&lt;&gt;'Tabelas auxiliares'!$C$241),"FOLHA DE PESSOAL",IF(R769='Tabelas auxiliares'!$A$241,"CUSTEIO",IF(R769='Tabelas auxiliares'!$A$240,"INVESTIMENTO","ERRO - VERIFICAR"))))</f>
        <v/>
      </c>
      <c r="T769" s="47"/>
    </row>
    <row r="770" spans="18:20" x14ac:dyDescent="0.25">
      <c r="R770" s="33" t="str">
        <f t="shared" si="11"/>
        <v/>
      </c>
      <c r="S770" s="33" t="str">
        <f>IF(M770="","",IF(AND(M770&lt;&gt;'Tabelas auxiliares'!$B$240,M770&lt;&gt;'Tabelas auxiliares'!$B$241,M770&lt;&gt;'Tabelas auxiliares'!$C$240,M770&lt;&gt;'Tabelas auxiliares'!$C$241),"FOLHA DE PESSOAL",IF(R770='Tabelas auxiliares'!$A$241,"CUSTEIO",IF(R770='Tabelas auxiliares'!$A$240,"INVESTIMENTO","ERRO - VERIFICAR"))))</f>
        <v/>
      </c>
      <c r="T770" s="47"/>
    </row>
    <row r="771" spans="18:20" x14ac:dyDescent="0.25">
      <c r="R771" s="33" t="str">
        <f t="shared" si="11"/>
        <v/>
      </c>
      <c r="S771" s="33" t="str">
        <f>IF(M771="","",IF(AND(M771&lt;&gt;'Tabelas auxiliares'!$B$240,M771&lt;&gt;'Tabelas auxiliares'!$B$241,M771&lt;&gt;'Tabelas auxiliares'!$C$240,M771&lt;&gt;'Tabelas auxiliares'!$C$241),"FOLHA DE PESSOAL",IF(R771='Tabelas auxiliares'!$A$241,"CUSTEIO",IF(R771='Tabelas auxiliares'!$A$240,"INVESTIMENTO","ERRO - VERIFICAR"))))</f>
        <v/>
      </c>
      <c r="T771" s="47"/>
    </row>
    <row r="772" spans="18:20" x14ac:dyDescent="0.25">
      <c r="R772" s="33" t="str">
        <f t="shared" ref="R772:R835" si="12">LEFT(O772,1)</f>
        <v/>
      </c>
      <c r="S772" s="33" t="str">
        <f>IF(M772="","",IF(AND(M772&lt;&gt;'Tabelas auxiliares'!$B$240,M772&lt;&gt;'Tabelas auxiliares'!$B$241,M772&lt;&gt;'Tabelas auxiliares'!$C$240,M772&lt;&gt;'Tabelas auxiliares'!$C$241),"FOLHA DE PESSOAL",IF(R772='Tabelas auxiliares'!$A$241,"CUSTEIO",IF(R772='Tabelas auxiliares'!$A$240,"INVESTIMENTO","ERRO - VERIFICAR"))))</f>
        <v/>
      </c>
      <c r="T772" s="47"/>
    </row>
    <row r="773" spans="18:20" x14ac:dyDescent="0.25">
      <c r="R773" s="33" t="str">
        <f t="shared" si="12"/>
        <v/>
      </c>
      <c r="S773" s="33" t="str">
        <f>IF(M773="","",IF(AND(M773&lt;&gt;'Tabelas auxiliares'!$B$240,M773&lt;&gt;'Tabelas auxiliares'!$B$241,M773&lt;&gt;'Tabelas auxiliares'!$C$240,M773&lt;&gt;'Tabelas auxiliares'!$C$241),"FOLHA DE PESSOAL",IF(R773='Tabelas auxiliares'!$A$241,"CUSTEIO",IF(R773='Tabelas auxiliares'!$A$240,"INVESTIMENTO","ERRO - VERIFICAR"))))</f>
        <v/>
      </c>
      <c r="T773" s="47"/>
    </row>
    <row r="774" spans="18:20" x14ac:dyDescent="0.25">
      <c r="R774" s="33" t="str">
        <f t="shared" si="12"/>
        <v/>
      </c>
      <c r="S774" s="33" t="str">
        <f>IF(M774="","",IF(AND(M774&lt;&gt;'Tabelas auxiliares'!$B$240,M774&lt;&gt;'Tabelas auxiliares'!$B$241,M774&lt;&gt;'Tabelas auxiliares'!$C$240,M774&lt;&gt;'Tabelas auxiliares'!$C$241),"FOLHA DE PESSOAL",IF(R774='Tabelas auxiliares'!$A$241,"CUSTEIO",IF(R774='Tabelas auxiliares'!$A$240,"INVESTIMENTO","ERRO - VERIFICAR"))))</f>
        <v/>
      </c>
      <c r="T774" s="47"/>
    </row>
    <row r="775" spans="18:20" x14ac:dyDescent="0.25">
      <c r="R775" s="33" t="str">
        <f t="shared" si="12"/>
        <v/>
      </c>
      <c r="S775" s="33" t="str">
        <f>IF(M775="","",IF(AND(M775&lt;&gt;'Tabelas auxiliares'!$B$240,M775&lt;&gt;'Tabelas auxiliares'!$B$241,M775&lt;&gt;'Tabelas auxiliares'!$C$240,M775&lt;&gt;'Tabelas auxiliares'!$C$241),"FOLHA DE PESSOAL",IF(R775='Tabelas auxiliares'!$A$241,"CUSTEIO",IF(R775='Tabelas auxiliares'!$A$240,"INVESTIMENTO","ERRO - VERIFICAR"))))</f>
        <v/>
      </c>
      <c r="T775" s="47"/>
    </row>
    <row r="776" spans="18:20" x14ac:dyDescent="0.25">
      <c r="R776" s="33" t="str">
        <f t="shared" si="12"/>
        <v/>
      </c>
      <c r="S776" s="33" t="str">
        <f>IF(M776="","",IF(AND(M776&lt;&gt;'Tabelas auxiliares'!$B$240,M776&lt;&gt;'Tabelas auxiliares'!$B$241,M776&lt;&gt;'Tabelas auxiliares'!$C$240,M776&lt;&gt;'Tabelas auxiliares'!$C$241),"FOLHA DE PESSOAL",IF(R776='Tabelas auxiliares'!$A$241,"CUSTEIO",IF(R776='Tabelas auxiliares'!$A$240,"INVESTIMENTO","ERRO - VERIFICAR"))))</f>
        <v/>
      </c>
      <c r="T776" s="47"/>
    </row>
    <row r="777" spans="18:20" x14ac:dyDescent="0.25">
      <c r="R777" s="33" t="str">
        <f t="shared" si="12"/>
        <v/>
      </c>
      <c r="S777" s="33" t="str">
        <f>IF(M777="","",IF(AND(M777&lt;&gt;'Tabelas auxiliares'!$B$240,M777&lt;&gt;'Tabelas auxiliares'!$B$241,M777&lt;&gt;'Tabelas auxiliares'!$C$240,M777&lt;&gt;'Tabelas auxiliares'!$C$241),"FOLHA DE PESSOAL",IF(R777='Tabelas auxiliares'!$A$241,"CUSTEIO",IF(R777='Tabelas auxiliares'!$A$240,"INVESTIMENTO","ERRO - VERIFICAR"))))</f>
        <v/>
      </c>
      <c r="T777" s="47"/>
    </row>
    <row r="778" spans="18:20" x14ac:dyDescent="0.25">
      <c r="R778" s="33" t="str">
        <f t="shared" si="12"/>
        <v/>
      </c>
      <c r="S778" s="33" t="str">
        <f>IF(M778="","",IF(AND(M778&lt;&gt;'Tabelas auxiliares'!$B$240,M778&lt;&gt;'Tabelas auxiliares'!$B$241,M778&lt;&gt;'Tabelas auxiliares'!$C$240,M778&lt;&gt;'Tabelas auxiliares'!$C$241),"FOLHA DE PESSOAL",IF(R778='Tabelas auxiliares'!$A$241,"CUSTEIO",IF(R778='Tabelas auxiliares'!$A$240,"INVESTIMENTO","ERRO - VERIFICAR"))))</f>
        <v/>
      </c>
      <c r="T778" s="47"/>
    </row>
    <row r="779" spans="18:20" x14ac:dyDescent="0.25">
      <c r="R779" s="33" t="str">
        <f t="shared" si="12"/>
        <v/>
      </c>
      <c r="S779" s="33" t="str">
        <f>IF(M779="","",IF(AND(M779&lt;&gt;'Tabelas auxiliares'!$B$240,M779&lt;&gt;'Tabelas auxiliares'!$B$241,M779&lt;&gt;'Tabelas auxiliares'!$C$240,M779&lt;&gt;'Tabelas auxiliares'!$C$241),"FOLHA DE PESSOAL",IF(R779='Tabelas auxiliares'!$A$241,"CUSTEIO",IF(R779='Tabelas auxiliares'!$A$240,"INVESTIMENTO","ERRO - VERIFICAR"))))</f>
        <v/>
      </c>
      <c r="T779" s="47"/>
    </row>
    <row r="780" spans="18:20" x14ac:dyDescent="0.25">
      <c r="R780" s="33" t="str">
        <f t="shared" si="12"/>
        <v/>
      </c>
      <c r="S780" s="33" t="str">
        <f>IF(M780="","",IF(AND(M780&lt;&gt;'Tabelas auxiliares'!$B$240,M780&lt;&gt;'Tabelas auxiliares'!$B$241,M780&lt;&gt;'Tabelas auxiliares'!$C$240,M780&lt;&gt;'Tabelas auxiliares'!$C$241),"FOLHA DE PESSOAL",IF(R780='Tabelas auxiliares'!$A$241,"CUSTEIO",IF(R780='Tabelas auxiliares'!$A$240,"INVESTIMENTO","ERRO - VERIFICAR"))))</f>
        <v/>
      </c>
      <c r="T780" s="47"/>
    </row>
    <row r="781" spans="18:20" x14ac:dyDescent="0.25">
      <c r="R781" s="33" t="str">
        <f t="shared" si="12"/>
        <v/>
      </c>
      <c r="S781" s="33" t="str">
        <f>IF(M781="","",IF(AND(M781&lt;&gt;'Tabelas auxiliares'!$B$240,M781&lt;&gt;'Tabelas auxiliares'!$B$241,M781&lt;&gt;'Tabelas auxiliares'!$C$240,M781&lt;&gt;'Tabelas auxiliares'!$C$241),"FOLHA DE PESSOAL",IF(R781='Tabelas auxiliares'!$A$241,"CUSTEIO",IF(R781='Tabelas auxiliares'!$A$240,"INVESTIMENTO","ERRO - VERIFICAR"))))</f>
        <v/>
      </c>
      <c r="T781" s="47"/>
    </row>
    <row r="782" spans="18:20" x14ac:dyDescent="0.25">
      <c r="R782" s="33" t="str">
        <f t="shared" si="12"/>
        <v/>
      </c>
      <c r="S782" s="33" t="str">
        <f>IF(M782="","",IF(AND(M782&lt;&gt;'Tabelas auxiliares'!$B$240,M782&lt;&gt;'Tabelas auxiliares'!$B$241,M782&lt;&gt;'Tabelas auxiliares'!$C$240,M782&lt;&gt;'Tabelas auxiliares'!$C$241),"FOLHA DE PESSOAL",IF(R782='Tabelas auxiliares'!$A$241,"CUSTEIO",IF(R782='Tabelas auxiliares'!$A$240,"INVESTIMENTO","ERRO - VERIFICAR"))))</f>
        <v/>
      </c>
      <c r="T782" s="47"/>
    </row>
    <row r="783" spans="18:20" x14ac:dyDescent="0.25">
      <c r="R783" s="33" t="str">
        <f t="shared" si="12"/>
        <v/>
      </c>
      <c r="S783" s="33" t="str">
        <f>IF(M783="","",IF(AND(M783&lt;&gt;'Tabelas auxiliares'!$B$240,M783&lt;&gt;'Tabelas auxiliares'!$B$241,M783&lt;&gt;'Tabelas auxiliares'!$C$240,M783&lt;&gt;'Tabelas auxiliares'!$C$241),"FOLHA DE PESSOAL",IF(R783='Tabelas auxiliares'!$A$241,"CUSTEIO",IF(R783='Tabelas auxiliares'!$A$240,"INVESTIMENTO","ERRO - VERIFICAR"))))</f>
        <v/>
      </c>
      <c r="T783" s="47"/>
    </row>
    <row r="784" spans="18:20" x14ac:dyDescent="0.25">
      <c r="R784" s="33" t="str">
        <f t="shared" si="12"/>
        <v/>
      </c>
      <c r="S784" s="33" t="str">
        <f>IF(M784="","",IF(AND(M784&lt;&gt;'Tabelas auxiliares'!$B$240,M784&lt;&gt;'Tabelas auxiliares'!$B$241,M784&lt;&gt;'Tabelas auxiliares'!$C$240,M784&lt;&gt;'Tabelas auxiliares'!$C$241),"FOLHA DE PESSOAL",IF(R784='Tabelas auxiliares'!$A$241,"CUSTEIO",IF(R784='Tabelas auxiliares'!$A$240,"INVESTIMENTO","ERRO - VERIFICAR"))))</f>
        <v/>
      </c>
      <c r="T784" s="47"/>
    </row>
    <row r="785" spans="18:20" x14ac:dyDescent="0.25">
      <c r="R785" s="33" t="str">
        <f t="shared" si="12"/>
        <v/>
      </c>
      <c r="S785" s="33" t="str">
        <f>IF(M785="","",IF(AND(M785&lt;&gt;'Tabelas auxiliares'!$B$240,M785&lt;&gt;'Tabelas auxiliares'!$B$241,M785&lt;&gt;'Tabelas auxiliares'!$C$240,M785&lt;&gt;'Tabelas auxiliares'!$C$241),"FOLHA DE PESSOAL",IF(R785='Tabelas auxiliares'!$A$241,"CUSTEIO",IF(R785='Tabelas auxiliares'!$A$240,"INVESTIMENTO","ERRO - VERIFICAR"))))</f>
        <v/>
      </c>
      <c r="T785" s="47"/>
    </row>
    <row r="786" spans="18:20" x14ac:dyDescent="0.25">
      <c r="R786" s="33" t="str">
        <f t="shared" si="12"/>
        <v/>
      </c>
      <c r="S786" s="33" t="str">
        <f>IF(M786="","",IF(AND(M786&lt;&gt;'Tabelas auxiliares'!$B$240,M786&lt;&gt;'Tabelas auxiliares'!$B$241,M786&lt;&gt;'Tabelas auxiliares'!$C$240,M786&lt;&gt;'Tabelas auxiliares'!$C$241),"FOLHA DE PESSOAL",IF(R786='Tabelas auxiliares'!$A$241,"CUSTEIO",IF(R786='Tabelas auxiliares'!$A$240,"INVESTIMENTO","ERRO - VERIFICAR"))))</f>
        <v/>
      </c>
      <c r="T786" s="47"/>
    </row>
    <row r="787" spans="18:20" x14ac:dyDescent="0.25">
      <c r="R787" s="33" t="str">
        <f t="shared" si="12"/>
        <v/>
      </c>
      <c r="S787" s="33" t="str">
        <f>IF(M787="","",IF(AND(M787&lt;&gt;'Tabelas auxiliares'!$B$240,M787&lt;&gt;'Tabelas auxiliares'!$B$241,M787&lt;&gt;'Tabelas auxiliares'!$C$240,M787&lt;&gt;'Tabelas auxiliares'!$C$241),"FOLHA DE PESSOAL",IF(R787='Tabelas auxiliares'!$A$241,"CUSTEIO",IF(R787='Tabelas auxiliares'!$A$240,"INVESTIMENTO","ERRO - VERIFICAR"))))</f>
        <v/>
      </c>
      <c r="T787" s="47"/>
    </row>
    <row r="788" spans="18:20" x14ac:dyDescent="0.25">
      <c r="R788" s="33" t="str">
        <f t="shared" si="12"/>
        <v/>
      </c>
      <c r="S788" s="33" t="str">
        <f>IF(M788="","",IF(AND(M788&lt;&gt;'Tabelas auxiliares'!$B$240,M788&lt;&gt;'Tabelas auxiliares'!$B$241,M788&lt;&gt;'Tabelas auxiliares'!$C$240,M788&lt;&gt;'Tabelas auxiliares'!$C$241),"FOLHA DE PESSOAL",IF(R788='Tabelas auxiliares'!$A$241,"CUSTEIO",IF(R788='Tabelas auxiliares'!$A$240,"INVESTIMENTO","ERRO - VERIFICAR"))))</f>
        <v/>
      </c>
      <c r="T788" s="47"/>
    </row>
    <row r="789" spans="18:20" x14ac:dyDescent="0.25">
      <c r="R789" s="33" t="str">
        <f t="shared" si="12"/>
        <v/>
      </c>
      <c r="S789" s="33" t="str">
        <f>IF(M789="","",IF(AND(M789&lt;&gt;'Tabelas auxiliares'!$B$240,M789&lt;&gt;'Tabelas auxiliares'!$B$241,M789&lt;&gt;'Tabelas auxiliares'!$C$240,M789&lt;&gt;'Tabelas auxiliares'!$C$241),"FOLHA DE PESSOAL",IF(R789='Tabelas auxiliares'!$A$241,"CUSTEIO",IF(R789='Tabelas auxiliares'!$A$240,"INVESTIMENTO","ERRO - VERIFICAR"))))</f>
        <v/>
      </c>
      <c r="T789" s="47"/>
    </row>
    <row r="790" spans="18:20" x14ac:dyDescent="0.25">
      <c r="R790" s="33" t="str">
        <f t="shared" si="12"/>
        <v/>
      </c>
      <c r="S790" s="33" t="str">
        <f>IF(M790="","",IF(AND(M790&lt;&gt;'Tabelas auxiliares'!$B$240,M790&lt;&gt;'Tabelas auxiliares'!$B$241,M790&lt;&gt;'Tabelas auxiliares'!$C$240,M790&lt;&gt;'Tabelas auxiliares'!$C$241),"FOLHA DE PESSOAL",IF(R790='Tabelas auxiliares'!$A$241,"CUSTEIO",IF(R790='Tabelas auxiliares'!$A$240,"INVESTIMENTO","ERRO - VERIFICAR"))))</f>
        <v/>
      </c>
      <c r="T790" s="47"/>
    </row>
    <row r="791" spans="18:20" x14ac:dyDescent="0.25">
      <c r="R791" s="33" t="str">
        <f t="shared" si="12"/>
        <v/>
      </c>
      <c r="S791" s="33" t="str">
        <f>IF(M791="","",IF(AND(M791&lt;&gt;'Tabelas auxiliares'!$B$240,M791&lt;&gt;'Tabelas auxiliares'!$B$241,M791&lt;&gt;'Tabelas auxiliares'!$C$240,M791&lt;&gt;'Tabelas auxiliares'!$C$241),"FOLHA DE PESSOAL",IF(R791='Tabelas auxiliares'!$A$241,"CUSTEIO",IF(R791='Tabelas auxiliares'!$A$240,"INVESTIMENTO","ERRO - VERIFICAR"))))</f>
        <v/>
      </c>
      <c r="T791" s="47"/>
    </row>
    <row r="792" spans="18:20" x14ac:dyDescent="0.25">
      <c r="R792" s="33" t="str">
        <f t="shared" si="12"/>
        <v/>
      </c>
      <c r="S792" s="33" t="str">
        <f>IF(M792="","",IF(AND(M792&lt;&gt;'Tabelas auxiliares'!$B$240,M792&lt;&gt;'Tabelas auxiliares'!$B$241,M792&lt;&gt;'Tabelas auxiliares'!$C$240,M792&lt;&gt;'Tabelas auxiliares'!$C$241),"FOLHA DE PESSOAL",IF(R792='Tabelas auxiliares'!$A$241,"CUSTEIO",IF(R792='Tabelas auxiliares'!$A$240,"INVESTIMENTO","ERRO - VERIFICAR"))))</f>
        <v/>
      </c>
      <c r="T792" s="47"/>
    </row>
    <row r="793" spans="18:20" x14ac:dyDescent="0.25">
      <c r="R793" s="33" t="str">
        <f t="shared" si="12"/>
        <v/>
      </c>
      <c r="S793" s="33" t="str">
        <f>IF(M793="","",IF(AND(M793&lt;&gt;'Tabelas auxiliares'!$B$240,M793&lt;&gt;'Tabelas auxiliares'!$B$241,M793&lt;&gt;'Tabelas auxiliares'!$C$240,M793&lt;&gt;'Tabelas auxiliares'!$C$241),"FOLHA DE PESSOAL",IF(R793='Tabelas auxiliares'!$A$241,"CUSTEIO",IF(R793='Tabelas auxiliares'!$A$240,"INVESTIMENTO","ERRO - VERIFICAR"))))</f>
        <v/>
      </c>
      <c r="T793" s="47"/>
    </row>
    <row r="794" spans="18:20" x14ac:dyDescent="0.25">
      <c r="R794" s="33" t="str">
        <f t="shared" si="12"/>
        <v/>
      </c>
      <c r="S794" s="33" t="str">
        <f>IF(M794="","",IF(AND(M794&lt;&gt;'Tabelas auxiliares'!$B$240,M794&lt;&gt;'Tabelas auxiliares'!$B$241,M794&lt;&gt;'Tabelas auxiliares'!$C$240,M794&lt;&gt;'Tabelas auxiliares'!$C$241),"FOLHA DE PESSOAL",IF(R794='Tabelas auxiliares'!$A$241,"CUSTEIO",IF(R794='Tabelas auxiliares'!$A$240,"INVESTIMENTO","ERRO - VERIFICAR"))))</f>
        <v/>
      </c>
      <c r="T794" s="47"/>
    </row>
    <row r="795" spans="18:20" x14ac:dyDescent="0.25">
      <c r="R795" s="33" t="str">
        <f t="shared" si="12"/>
        <v/>
      </c>
      <c r="S795" s="33" t="str">
        <f>IF(M795="","",IF(AND(M795&lt;&gt;'Tabelas auxiliares'!$B$240,M795&lt;&gt;'Tabelas auxiliares'!$B$241,M795&lt;&gt;'Tabelas auxiliares'!$C$240,M795&lt;&gt;'Tabelas auxiliares'!$C$241),"FOLHA DE PESSOAL",IF(R795='Tabelas auxiliares'!$A$241,"CUSTEIO",IF(R795='Tabelas auxiliares'!$A$240,"INVESTIMENTO","ERRO - VERIFICAR"))))</f>
        <v/>
      </c>
      <c r="T795" s="47"/>
    </row>
    <row r="796" spans="18:20" x14ac:dyDescent="0.25">
      <c r="R796" s="33" t="str">
        <f t="shared" si="12"/>
        <v/>
      </c>
      <c r="S796" s="33" t="str">
        <f>IF(M796="","",IF(AND(M796&lt;&gt;'Tabelas auxiliares'!$B$240,M796&lt;&gt;'Tabelas auxiliares'!$B$241,M796&lt;&gt;'Tabelas auxiliares'!$C$240,M796&lt;&gt;'Tabelas auxiliares'!$C$241),"FOLHA DE PESSOAL",IF(R796='Tabelas auxiliares'!$A$241,"CUSTEIO",IF(R796='Tabelas auxiliares'!$A$240,"INVESTIMENTO","ERRO - VERIFICAR"))))</f>
        <v/>
      </c>
      <c r="T796" s="47"/>
    </row>
    <row r="797" spans="18:20" x14ac:dyDescent="0.25">
      <c r="R797" s="33" t="str">
        <f t="shared" si="12"/>
        <v/>
      </c>
      <c r="S797" s="33" t="str">
        <f>IF(M797="","",IF(AND(M797&lt;&gt;'Tabelas auxiliares'!$B$240,M797&lt;&gt;'Tabelas auxiliares'!$B$241,M797&lt;&gt;'Tabelas auxiliares'!$C$240,M797&lt;&gt;'Tabelas auxiliares'!$C$241),"FOLHA DE PESSOAL",IF(R797='Tabelas auxiliares'!$A$241,"CUSTEIO",IF(R797='Tabelas auxiliares'!$A$240,"INVESTIMENTO","ERRO - VERIFICAR"))))</f>
        <v/>
      </c>
      <c r="T797" s="47"/>
    </row>
    <row r="798" spans="18:20" x14ac:dyDescent="0.25">
      <c r="R798" s="33" t="str">
        <f t="shared" si="12"/>
        <v/>
      </c>
      <c r="S798" s="33" t="str">
        <f>IF(M798="","",IF(AND(M798&lt;&gt;'Tabelas auxiliares'!$B$240,M798&lt;&gt;'Tabelas auxiliares'!$B$241,M798&lt;&gt;'Tabelas auxiliares'!$C$240,M798&lt;&gt;'Tabelas auxiliares'!$C$241),"FOLHA DE PESSOAL",IF(R798='Tabelas auxiliares'!$A$241,"CUSTEIO",IF(R798='Tabelas auxiliares'!$A$240,"INVESTIMENTO","ERRO - VERIFICAR"))))</f>
        <v/>
      </c>
      <c r="T798" s="47"/>
    </row>
    <row r="799" spans="18:20" x14ac:dyDescent="0.25">
      <c r="R799" s="33" t="str">
        <f t="shared" si="12"/>
        <v/>
      </c>
      <c r="S799" s="33" t="str">
        <f>IF(M799="","",IF(AND(M799&lt;&gt;'Tabelas auxiliares'!$B$240,M799&lt;&gt;'Tabelas auxiliares'!$B$241,M799&lt;&gt;'Tabelas auxiliares'!$C$240,M799&lt;&gt;'Tabelas auxiliares'!$C$241),"FOLHA DE PESSOAL",IF(R799='Tabelas auxiliares'!$A$241,"CUSTEIO",IF(R799='Tabelas auxiliares'!$A$240,"INVESTIMENTO","ERRO - VERIFICAR"))))</f>
        <v/>
      </c>
      <c r="T799" s="47"/>
    </row>
    <row r="800" spans="18:20" x14ac:dyDescent="0.25">
      <c r="R800" s="33" t="str">
        <f t="shared" si="12"/>
        <v/>
      </c>
      <c r="S800" s="33" t="str">
        <f>IF(M800="","",IF(AND(M800&lt;&gt;'Tabelas auxiliares'!$B$240,M800&lt;&gt;'Tabelas auxiliares'!$B$241,M800&lt;&gt;'Tabelas auxiliares'!$C$240,M800&lt;&gt;'Tabelas auxiliares'!$C$241),"FOLHA DE PESSOAL",IF(R800='Tabelas auxiliares'!$A$241,"CUSTEIO",IF(R800='Tabelas auxiliares'!$A$240,"INVESTIMENTO","ERRO - VERIFICAR"))))</f>
        <v/>
      </c>
      <c r="T800" s="47"/>
    </row>
    <row r="801" spans="18:20" x14ac:dyDescent="0.25">
      <c r="R801" s="33" t="str">
        <f t="shared" si="12"/>
        <v/>
      </c>
      <c r="S801" s="33" t="str">
        <f>IF(M801="","",IF(AND(M801&lt;&gt;'Tabelas auxiliares'!$B$240,M801&lt;&gt;'Tabelas auxiliares'!$B$241,M801&lt;&gt;'Tabelas auxiliares'!$C$240,M801&lt;&gt;'Tabelas auxiliares'!$C$241),"FOLHA DE PESSOAL",IF(R801='Tabelas auxiliares'!$A$241,"CUSTEIO",IF(R801='Tabelas auxiliares'!$A$240,"INVESTIMENTO","ERRO - VERIFICAR"))))</f>
        <v/>
      </c>
      <c r="T801" s="47"/>
    </row>
    <row r="802" spans="18:20" x14ac:dyDescent="0.25">
      <c r="R802" s="33" t="str">
        <f t="shared" si="12"/>
        <v/>
      </c>
      <c r="S802" s="33" t="str">
        <f>IF(M802="","",IF(AND(M802&lt;&gt;'Tabelas auxiliares'!$B$240,M802&lt;&gt;'Tabelas auxiliares'!$B$241,M802&lt;&gt;'Tabelas auxiliares'!$C$240,M802&lt;&gt;'Tabelas auxiliares'!$C$241),"FOLHA DE PESSOAL",IF(R802='Tabelas auxiliares'!$A$241,"CUSTEIO",IF(R802='Tabelas auxiliares'!$A$240,"INVESTIMENTO","ERRO - VERIFICAR"))))</f>
        <v/>
      </c>
      <c r="T802" s="47"/>
    </row>
    <row r="803" spans="18:20" x14ac:dyDescent="0.25">
      <c r="R803" s="33" t="str">
        <f t="shared" si="12"/>
        <v/>
      </c>
      <c r="S803" s="33" t="str">
        <f>IF(M803="","",IF(AND(M803&lt;&gt;'Tabelas auxiliares'!$B$240,M803&lt;&gt;'Tabelas auxiliares'!$B$241,M803&lt;&gt;'Tabelas auxiliares'!$C$240,M803&lt;&gt;'Tabelas auxiliares'!$C$241),"FOLHA DE PESSOAL",IF(R803='Tabelas auxiliares'!$A$241,"CUSTEIO",IF(R803='Tabelas auxiliares'!$A$240,"INVESTIMENTO","ERRO - VERIFICAR"))))</f>
        <v/>
      </c>
      <c r="T803" s="47"/>
    </row>
    <row r="804" spans="18:20" x14ac:dyDescent="0.25">
      <c r="R804" s="33" t="str">
        <f t="shared" si="12"/>
        <v/>
      </c>
      <c r="S804" s="33" t="str">
        <f>IF(M804="","",IF(AND(M804&lt;&gt;'Tabelas auxiliares'!$B$240,M804&lt;&gt;'Tabelas auxiliares'!$B$241,M804&lt;&gt;'Tabelas auxiliares'!$C$240,M804&lt;&gt;'Tabelas auxiliares'!$C$241),"FOLHA DE PESSOAL",IF(R804='Tabelas auxiliares'!$A$241,"CUSTEIO",IF(R804='Tabelas auxiliares'!$A$240,"INVESTIMENTO","ERRO - VERIFICAR"))))</f>
        <v/>
      </c>
      <c r="T804" s="47"/>
    </row>
    <row r="805" spans="18:20" x14ac:dyDescent="0.25">
      <c r="R805" s="33" t="str">
        <f t="shared" si="12"/>
        <v/>
      </c>
      <c r="S805" s="33" t="str">
        <f>IF(M805="","",IF(AND(M805&lt;&gt;'Tabelas auxiliares'!$B$240,M805&lt;&gt;'Tabelas auxiliares'!$B$241,M805&lt;&gt;'Tabelas auxiliares'!$C$240,M805&lt;&gt;'Tabelas auxiliares'!$C$241),"FOLHA DE PESSOAL",IF(R805='Tabelas auxiliares'!$A$241,"CUSTEIO",IF(R805='Tabelas auxiliares'!$A$240,"INVESTIMENTO","ERRO - VERIFICAR"))))</f>
        <v/>
      </c>
      <c r="T805" s="47"/>
    </row>
    <row r="806" spans="18:20" x14ac:dyDescent="0.25">
      <c r="R806" s="33" t="str">
        <f t="shared" si="12"/>
        <v/>
      </c>
      <c r="S806" s="33" t="str">
        <f>IF(M806="","",IF(AND(M806&lt;&gt;'Tabelas auxiliares'!$B$240,M806&lt;&gt;'Tabelas auxiliares'!$B$241,M806&lt;&gt;'Tabelas auxiliares'!$C$240,M806&lt;&gt;'Tabelas auxiliares'!$C$241),"FOLHA DE PESSOAL",IF(R806='Tabelas auxiliares'!$A$241,"CUSTEIO",IF(R806='Tabelas auxiliares'!$A$240,"INVESTIMENTO","ERRO - VERIFICAR"))))</f>
        <v/>
      </c>
      <c r="T806" s="47"/>
    </row>
    <row r="807" spans="18:20" x14ac:dyDescent="0.25">
      <c r="R807" s="33" t="str">
        <f t="shared" si="12"/>
        <v/>
      </c>
      <c r="S807" s="33" t="str">
        <f>IF(M807="","",IF(AND(M807&lt;&gt;'Tabelas auxiliares'!$B$240,M807&lt;&gt;'Tabelas auxiliares'!$B$241,M807&lt;&gt;'Tabelas auxiliares'!$C$240,M807&lt;&gt;'Tabelas auxiliares'!$C$241),"FOLHA DE PESSOAL",IF(R807='Tabelas auxiliares'!$A$241,"CUSTEIO",IF(R807='Tabelas auxiliares'!$A$240,"INVESTIMENTO","ERRO - VERIFICAR"))))</f>
        <v/>
      </c>
      <c r="T807" s="47"/>
    </row>
    <row r="808" spans="18:20" x14ac:dyDescent="0.25">
      <c r="R808" s="33" t="str">
        <f t="shared" si="12"/>
        <v/>
      </c>
      <c r="S808" s="33" t="str">
        <f>IF(M808="","",IF(AND(M808&lt;&gt;'Tabelas auxiliares'!$B$240,M808&lt;&gt;'Tabelas auxiliares'!$B$241,M808&lt;&gt;'Tabelas auxiliares'!$C$240,M808&lt;&gt;'Tabelas auxiliares'!$C$241),"FOLHA DE PESSOAL",IF(R808='Tabelas auxiliares'!$A$241,"CUSTEIO",IF(R808='Tabelas auxiliares'!$A$240,"INVESTIMENTO","ERRO - VERIFICAR"))))</f>
        <v/>
      </c>
      <c r="T808" s="47"/>
    </row>
    <row r="809" spans="18:20" x14ac:dyDescent="0.25">
      <c r="R809" s="33" t="str">
        <f t="shared" si="12"/>
        <v/>
      </c>
      <c r="S809" s="33" t="str">
        <f>IF(M809="","",IF(AND(M809&lt;&gt;'Tabelas auxiliares'!$B$240,M809&lt;&gt;'Tabelas auxiliares'!$B$241,M809&lt;&gt;'Tabelas auxiliares'!$C$240,M809&lt;&gt;'Tabelas auxiliares'!$C$241),"FOLHA DE PESSOAL",IF(R809='Tabelas auxiliares'!$A$241,"CUSTEIO",IF(R809='Tabelas auxiliares'!$A$240,"INVESTIMENTO","ERRO - VERIFICAR"))))</f>
        <v/>
      </c>
      <c r="T809" s="47"/>
    </row>
    <row r="810" spans="18:20" x14ac:dyDescent="0.25">
      <c r="R810" s="33" t="str">
        <f t="shared" si="12"/>
        <v/>
      </c>
      <c r="S810" s="33" t="str">
        <f>IF(M810="","",IF(AND(M810&lt;&gt;'Tabelas auxiliares'!$B$240,M810&lt;&gt;'Tabelas auxiliares'!$B$241,M810&lt;&gt;'Tabelas auxiliares'!$C$240,M810&lt;&gt;'Tabelas auxiliares'!$C$241),"FOLHA DE PESSOAL",IF(R810='Tabelas auxiliares'!$A$241,"CUSTEIO",IF(R810='Tabelas auxiliares'!$A$240,"INVESTIMENTO","ERRO - VERIFICAR"))))</f>
        <v/>
      </c>
      <c r="T810" s="47"/>
    </row>
    <row r="811" spans="18:20" x14ac:dyDescent="0.25">
      <c r="R811" s="33" t="str">
        <f t="shared" si="12"/>
        <v/>
      </c>
      <c r="S811" s="33" t="str">
        <f>IF(M811="","",IF(AND(M811&lt;&gt;'Tabelas auxiliares'!$B$240,M811&lt;&gt;'Tabelas auxiliares'!$B$241,M811&lt;&gt;'Tabelas auxiliares'!$C$240,M811&lt;&gt;'Tabelas auxiliares'!$C$241),"FOLHA DE PESSOAL",IF(R811='Tabelas auxiliares'!$A$241,"CUSTEIO",IF(R811='Tabelas auxiliares'!$A$240,"INVESTIMENTO","ERRO - VERIFICAR"))))</f>
        <v/>
      </c>
      <c r="T811" s="47"/>
    </row>
    <row r="812" spans="18:20" x14ac:dyDescent="0.25">
      <c r="R812" s="33" t="str">
        <f t="shared" si="12"/>
        <v/>
      </c>
      <c r="S812" s="33" t="str">
        <f>IF(M812="","",IF(AND(M812&lt;&gt;'Tabelas auxiliares'!$B$240,M812&lt;&gt;'Tabelas auxiliares'!$B$241,M812&lt;&gt;'Tabelas auxiliares'!$C$240,M812&lt;&gt;'Tabelas auxiliares'!$C$241),"FOLHA DE PESSOAL",IF(R812='Tabelas auxiliares'!$A$241,"CUSTEIO",IF(R812='Tabelas auxiliares'!$A$240,"INVESTIMENTO","ERRO - VERIFICAR"))))</f>
        <v/>
      </c>
      <c r="T812" s="47"/>
    </row>
    <row r="813" spans="18:20" x14ac:dyDescent="0.25">
      <c r="R813" s="33" t="str">
        <f t="shared" si="12"/>
        <v/>
      </c>
      <c r="S813" s="33" t="str">
        <f>IF(M813="","",IF(AND(M813&lt;&gt;'Tabelas auxiliares'!$B$240,M813&lt;&gt;'Tabelas auxiliares'!$B$241,M813&lt;&gt;'Tabelas auxiliares'!$C$240,M813&lt;&gt;'Tabelas auxiliares'!$C$241),"FOLHA DE PESSOAL",IF(R813='Tabelas auxiliares'!$A$241,"CUSTEIO",IF(R813='Tabelas auxiliares'!$A$240,"INVESTIMENTO","ERRO - VERIFICAR"))))</f>
        <v/>
      </c>
      <c r="T813" s="47"/>
    </row>
    <row r="814" spans="18:20" x14ac:dyDescent="0.25">
      <c r="R814" s="33" t="str">
        <f t="shared" si="12"/>
        <v/>
      </c>
      <c r="S814" s="33" t="str">
        <f>IF(M814="","",IF(AND(M814&lt;&gt;'Tabelas auxiliares'!$B$240,M814&lt;&gt;'Tabelas auxiliares'!$B$241,M814&lt;&gt;'Tabelas auxiliares'!$C$240,M814&lt;&gt;'Tabelas auxiliares'!$C$241),"FOLHA DE PESSOAL",IF(R814='Tabelas auxiliares'!$A$241,"CUSTEIO",IF(R814='Tabelas auxiliares'!$A$240,"INVESTIMENTO","ERRO - VERIFICAR"))))</f>
        <v/>
      </c>
      <c r="T814" s="47"/>
    </row>
    <row r="815" spans="18:20" x14ac:dyDescent="0.25">
      <c r="R815" s="33" t="str">
        <f t="shared" si="12"/>
        <v/>
      </c>
      <c r="S815" s="33" t="str">
        <f>IF(M815="","",IF(AND(M815&lt;&gt;'Tabelas auxiliares'!$B$240,M815&lt;&gt;'Tabelas auxiliares'!$B$241,M815&lt;&gt;'Tabelas auxiliares'!$C$240,M815&lt;&gt;'Tabelas auxiliares'!$C$241),"FOLHA DE PESSOAL",IF(R815='Tabelas auxiliares'!$A$241,"CUSTEIO",IF(R815='Tabelas auxiliares'!$A$240,"INVESTIMENTO","ERRO - VERIFICAR"))))</f>
        <v/>
      </c>
      <c r="T815" s="47"/>
    </row>
    <row r="816" spans="18:20" x14ac:dyDescent="0.25">
      <c r="R816" s="33" t="str">
        <f t="shared" si="12"/>
        <v/>
      </c>
      <c r="S816" s="33" t="str">
        <f>IF(M816="","",IF(AND(M816&lt;&gt;'Tabelas auxiliares'!$B$240,M816&lt;&gt;'Tabelas auxiliares'!$B$241,M816&lt;&gt;'Tabelas auxiliares'!$C$240,M816&lt;&gt;'Tabelas auxiliares'!$C$241),"FOLHA DE PESSOAL",IF(R816='Tabelas auxiliares'!$A$241,"CUSTEIO",IF(R816='Tabelas auxiliares'!$A$240,"INVESTIMENTO","ERRO - VERIFICAR"))))</f>
        <v/>
      </c>
      <c r="T816" s="47"/>
    </row>
    <row r="817" spans="18:20" x14ac:dyDescent="0.25">
      <c r="R817" s="33" t="str">
        <f t="shared" si="12"/>
        <v/>
      </c>
      <c r="S817" s="33" t="str">
        <f>IF(M817="","",IF(AND(M817&lt;&gt;'Tabelas auxiliares'!$B$240,M817&lt;&gt;'Tabelas auxiliares'!$B$241,M817&lt;&gt;'Tabelas auxiliares'!$C$240,M817&lt;&gt;'Tabelas auxiliares'!$C$241),"FOLHA DE PESSOAL",IF(R817='Tabelas auxiliares'!$A$241,"CUSTEIO",IF(R817='Tabelas auxiliares'!$A$240,"INVESTIMENTO","ERRO - VERIFICAR"))))</f>
        <v/>
      </c>
      <c r="T817" s="47"/>
    </row>
    <row r="818" spans="18:20" x14ac:dyDescent="0.25">
      <c r="R818" s="33" t="str">
        <f t="shared" si="12"/>
        <v/>
      </c>
      <c r="S818" s="33" t="str">
        <f>IF(M818="","",IF(AND(M818&lt;&gt;'Tabelas auxiliares'!$B$240,M818&lt;&gt;'Tabelas auxiliares'!$B$241,M818&lt;&gt;'Tabelas auxiliares'!$C$240,M818&lt;&gt;'Tabelas auxiliares'!$C$241),"FOLHA DE PESSOAL",IF(R818='Tabelas auxiliares'!$A$241,"CUSTEIO",IF(R818='Tabelas auxiliares'!$A$240,"INVESTIMENTO","ERRO - VERIFICAR"))))</f>
        <v/>
      </c>
      <c r="T818" s="47"/>
    </row>
    <row r="819" spans="18:20" x14ac:dyDescent="0.25">
      <c r="R819" s="33" t="str">
        <f t="shared" si="12"/>
        <v/>
      </c>
      <c r="S819" s="33" t="str">
        <f>IF(M819="","",IF(AND(M819&lt;&gt;'Tabelas auxiliares'!$B$240,M819&lt;&gt;'Tabelas auxiliares'!$B$241,M819&lt;&gt;'Tabelas auxiliares'!$C$240,M819&lt;&gt;'Tabelas auxiliares'!$C$241),"FOLHA DE PESSOAL",IF(R819='Tabelas auxiliares'!$A$241,"CUSTEIO",IF(R819='Tabelas auxiliares'!$A$240,"INVESTIMENTO","ERRO - VERIFICAR"))))</f>
        <v/>
      </c>
      <c r="T819" s="47"/>
    </row>
    <row r="820" spans="18:20" x14ac:dyDescent="0.25">
      <c r="R820" s="33" t="str">
        <f t="shared" si="12"/>
        <v/>
      </c>
      <c r="S820" s="33" t="str">
        <f>IF(M820="","",IF(AND(M820&lt;&gt;'Tabelas auxiliares'!$B$240,M820&lt;&gt;'Tabelas auxiliares'!$B$241,M820&lt;&gt;'Tabelas auxiliares'!$C$240,M820&lt;&gt;'Tabelas auxiliares'!$C$241),"FOLHA DE PESSOAL",IF(R820='Tabelas auxiliares'!$A$241,"CUSTEIO",IF(R820='Tabelas auxiliares'!$A$240,"INVESTIMENTO","ERRO - VERIFICAR"))))</f>
        <v/>
      </c>
      <c r="T820" s="47"/>
    </row>
    <row r="821" spans="18:20" x14ac:dyDescent="0.25">
      <c r="R821" s="33" t="str">
        <f t="shared" si="12"/>
        <v/>
      </c>
      <c r="S821" s="33" t="str">
        <f>IF(M821="","",IF(AND(M821&lt;&gt;'Tabelas auxiliares'!$B$240,M821&lt;&gt;'Tabelas auxiliares'!$B$241,M821&lt;&gt;'Tabelas auxiliares'!$C$240,M821&lt;&gt;'Tabelas auxiliares'!$C$241),"FOLHA DE PESSOAL",IF(R821='Tabelas auxiliares'!$A$241,"CUSTEIO",IF(R821='Tabelas auxiliares'!$A$240,"INVESTIMENTO","ERRO - VERIFICAR"))))</f>
        <v/>
      </c>
      <c r="T821" s="47"/>
    </row>
    <row r="822" spans="18:20" x14ac:dyDescent="0.25">
      <c r="R822" s="33" t="str">
        <f t="shared" si="12"/>
        <v/>
      </c>
      <c r="S822" s="33" t="str">
        <f>IF(M822="","",IF(AND(M822&lt;&gt;'Tabelas auxiliares'!$B$240,M822&lt;&gt;'Tabelas auxiliares'!$B$241,M822&lt;&gt;'Tabelas auxiliares'!$C$240,M822&lt;&gt;'Tabelas auxiliares'!$C$241),"FOLHA DE PESSOAL",IF(R822='Tabelas auxiliares'!$A$241,"CUSTEIO",IF(R822='Tabelas auxiliares'!$A$240,"INVESTIMENTO","ERRO - VERIFICAR"))))</f>
        <v/>
      </c>
      <c r="T822" s="47"/>
    </row>
    <row r="823" spans="18:20" x14ac:dyDescent="0.25">
      <c r="R823" s="33" t="str">
        <f t="shared" si="12"/>
        <v/>
      </c>
      <c r="S823" s="33" t="str">
        <f>IF(M823="","",IF(AND(M823&lt;&gt;'Tabelas auxiliares'!$B$240,M823&lt;&gt;'Tabelas auxiliares'!$B$241,M823&lt;&gt;'Tabelas auxiliares'!$C$240,M823&lt;&gt;'Tabelas auxiliares'!$C$241),"FOLHA DE PESSOAL",IF(R823='Tabelas auxiliares'!$A$241,"CUSTEIO",IF(R823='Tabelas auxiliares'!$A$240,"INVESTIMENTO","ERRO - VERIFICAR"))))</f>
        <v/>
      </c>
      <c r="T823" s="47"/>
    </row>
    <row r="824" spans="18:20" x14ac:dyDescent="0.25">
      <c r="R824" s="33" t="str">
        <f t="shared" si="12"/>
        <v/>
      </c>
      <c r="S824" s="33" t="str">
        <f>IF(M824="","",IF(AND(M824&lt;&gt;'Tabelas auxiliares'!$B$240,M824&lt;&gt;'Tabelas auxiliares'!$B$241,M824&lt;&gt;'Tabelas auxiliares'!$C$240,M824&lt;&gt;'Tabelas auxiliares'!$C$241),"FOLHA DE PESSOAL",IF(R824='Tabelas auxiliares'!$A$241,"CUSTEIO",IF(R824='Tabelas auxiliares'!$A$240,"INVESTIMENTO","ERRO - VERIFICAR"))))</f>
        <v/>
      </c>
      <c r="T824" s="47"/>
    </row>
    <row r="825" spans="18:20" x14ac:dyDescent="0.25">
      <c r="R825" s="33" t="str">
        <f t="shared" si="12"/>
        <v/>
      </c>
      <c r="S825" s="33" t="str">
        <f>IF(M825="","",IF(AND(M825&lt;&gt;'Tabelas auxiliares'!$B$240,M825&lt;&gt;'Tabelas auxiliares'!$B$241,M825&lt;&gt;'Tabelas auxiliares'!$C$240,M825&lt;&gt;'Tabelas auxiliares'!$C$241),"FOLHA DE PESSOAL",IF(R825='Tabelas auxiliares'!$A$241,"CUSTEIO",IF(R825='Tabelas auxiliares'!$A$240,"INVESTIMENTO","ERRO - VERIFICAR"))))</f>
        <v/>
      </c>
      <c r="T825" s="47"/>
    </row>
    <row r="826" spans="18:20" x14ac:dyDescent="0.25">
      <c r="R826" s="33" t="str">
        <f t="shared" si="12"/>
        <v/>
      </c>
      <c r="S826" s="33" t="str">
        <f>IF(M826="","",IF(AND(M826&lt;&gt;'Tabelas auxiliares'!$B$240,M826&lt;&gt;'Tabelas auxiliares'!$B$241,M826&lt;&gt;'Tabelas auxiliares'!$C$240,M826&lt;&gt;'Tabelas auxiliares'!$C$241),"FOLHA DE PESSOAL",IF(R826='Tabelas auxiliares'!$A$241,"CUSTEIO",IF(R826='Tabelas auxiliares'!$A$240,"INVESTIMENTO","ERRO - VERIFICAR"))))</f>
        <v/>
      </c>
      <c r="T826" s="47"/>
    </row>
    <row r="827" spans="18:20" x14ac:dyDescent="0.25">
      <c r="R827" s="33" t="str">
        <f t="shared" si="12"/>
        <v/>
      </c>
      <c r="S827" s="33" t="str">
        <f>IF(M827="","",IF(AND(M827&lt;&gt;'Tabelas auxiliares'!$B$240,M827&lt;&gt;'Tabelas auxiliares'!$B$241,M827&lt;&gt;'Tabelas auxiliares'!$C$240,M827&lt;&gt;'Tabelas auxiliares'!$C$241),"FOLHA DE PESSOAL",IF(R827='Tabelas auxiliares'!$A$241,"CUSTEIO",IF(R827='Tabelas auxiliares'!$A$240,"INVESTIMENTO","ERRO - VERIFICAR"))))</f>
        <v/>
      </c>
      <c r="T827" s="47"/>
    </row>
    <row r="828" spans="18:20" x14ac:dyDescent="0.25">
      <c r="R828" s="33" t="str">
        <f t="shared" si="12"/>
        <v/>
      </c>
      <c r="S828" s="33" t="str">
        <f>IF(M828="","",IF(AND(M828&lt;&gt;'Tabelas auxiliares'!$B$240,M828&lt;&gt;'Tabelas auxiliares'!$B$241,M828&lt;&gt;'Tabelas auxiliares'!$C$240,M828&lt;&gt;'Tabelas auxiliares'!$C$241),"FOLHA DE PESSOAL",IF(R828='Tabelas auxiliares'!$A$241,"CUSTEIO",IF(R828='Tabelas auxiliares'!$A$240,"INVESTIMENTO","ERRO - VERIFICAR"))))</f>
        <v/>
      </c>
      <c r="T828" s="47"/>
    </row>
    <row r="829" spans="18:20" x14ac:dyDescent="0.25">
      <c r="R829" s="33" t="str">
        <f t="shared" si="12"/>
        <v/>
      </c>
      <c r="S829" s="33" t="str">
        <f>IF(M829="","",IF(AND(M829&lt;&gt;'Tabelas auxiliares'!$B$240,M829&lt;&gt;'Tabelas auxiliares'!$B$241,M829&lt;&gt;'Tabelas auxiliares'!$C$240,M829&lt;&gt;'Tabelas auxiliares'!$C$241),"FOLHA DE PESSOAL",IF(R829='Tabelas auxiliares'!$A$241,"CUSTEIO",IF(R829='Tabelas auxiliares'!$A$240,"INVESTIMENTO","ERRO - VERIFICAR"))))</f>
        <v/>
      </c>
      <c r="T829" s="47"/>
    </row>
    <row r="830" spans="18:20" x14ac:dyDescent="0.25">
      <c r="R830" s="33" t="str">
        <f t="shared" si="12"/>
        <v/>
      </c>
      <c r="S830" s="33" t="str">
        <f>IF(M830="","",IF(AND(M830&lt;&gt;'Tabelas auxiliares'!$B$240,M830&lt;&gt;'Tabelas auxiliares'!$B$241,M830&lt;&gt;'Tabelas auxiliares'!$C$240,M830&lt;&gt;'Tabelas auxiliares'!$C$241),"FOLHA DE PESSOAL",IF(R830='Tabelas auxiliares'!$A$241,"CUSTEIO",IF(R830='Tabelas auxiliares'!$A$240,"INVESTIMENTO","ERRO - VERIFICAR"))))</f>
        <v/>
      </c>
      <c r="T830" s="47"/>
    </row>
    <row r="831" spans="18:20" x14ac:dyDescent="0.25">
      <c r="R831" s="33" t="str">
        <f t="shared" si="12"/>
        <v/>
      </c>
      <c r="S831" s="33" t="str">
        <f>IF(M831="","",IF(AND(M831&lt;&gt;'Tabelas auxiliares'!$B$240,M831&lt;&gt;'Tabelas auxiliares'!$B$241,M831&lt;&gt;'Tabelas auxiliares'!$C$240,M831&lt;&gt;'Tabelas auxiliares'!$C$241),"FOLHA DE PESSOAL",IF(R831='Tabelas auxiliares'!$A$241,"CUSTEIO",IF(R831='Tabelas auxiliares'!$A$240,"INVESTIMENTO","ERRO - VERIFICAR"))))</f>
        <v/>
      </c>
      <c r="T831" s="47"/>
    </row>
    <row r="832" spans="18:20" x14ac:dyDescent="0.25">
      <c r="R832" s="33" t="str">
        <f t="shared" si="12"/>
        <v/>
      </c>
      <c r="S832" s="33" t="str">
        <f>IF(M832="","",IF(AND(M832&lt;&gt;'Tabelas auxiliares'!$B$240,M832&lt;&gt;'Tabelas auxiliares'!$B$241,M832&lt;&gt;'Tabelas auxiliares'!$C$240,M832&lt;&gt;'Tabelas auxiliares'!$C$241),"FOLHA DE PESSOAL",IF(R832='Tabelas auxiliares'!$A$241,"CUSTEIO",IF(R832='Tabelas auxiliares'!$A$240,"INVESTIMENTO","ERRO - VERIFICAR"))))</f>
        <v/>
      </c>
      <c r="T832" s="47"/>
    </row>
    <row r="833" spans="18:20" x14ac:dyDescent="0.25">
      <c r="R833" s="33" t="str">
        <f t="shared" si="12"/>
        <v/>
      </c>
      <c r="S833" s="33" t="str">
        <f>IF(M833="","",IF(AND(M833&lt;&gt;'Tabelas auxiliares'!$B$240,M833&lt;&gt;'Tabelas auxiliares'!$B$241,M833&lt;&gt;'Tabelas auxiliares'!$C$240,M833&lt;&gt;'Tabelas auxiliares'!$C$241),"FOLHA DE PESSOAL",IF(R833='Tabelas auxiliares'!$A$241,"CUSTEIO",IF(R833='Tabelas auxiliares'!$A$240,"INVESTIMENTO","ERRO - VERIFICAR"))))</f>
        <v/>
      </c>
      <c r="T833" s="47"/>
    </row>
    <row r="834" spans="18:20" x14ac:dyDescent="0.25">
      <c r="R834" s="33" t="str">
        <f t="shared" si="12"/>
        <v/>
      </c>
      <c r="S834" s="33" t="str">
        <f>IF(M834="","",IF(AND(M834&lt;&gt;'Tabelas auxiliares'!$B$240,M834&lt;&gt;'Tabelas auxiliares'!$B$241,M834&lt;&gt;'Tabelas auxiliares'!$C$240,M834&lt;&gt;'Tabelas auxiliares'!$C$241),"FOLHA DE PESSOAL",IF(R834='Tabelas auxiliares'!$A$241,"CUSTEIO",IF(R834='Tabelas auxiliares'!$A$240,"INVESTIMENTO","ERRO - VERIFICAR"))))</f>
        <v/>
      </c>
      <c r="T834" s="47"/>
    </row>
    <row r="835" spans="18:20" x14ac:dyDescent="0.25">
      <c r="R835" s="33" t="str">
        <f t="shared" si="12"/>
        <v/>
      </c>
      <c r="S835" s="33" t="str">
        <f>IF(M835="","",IF(AND(M835&lt;&gt;'Tabelas auxiliares'!$B$240,M835&lt;&gt;'Tabelas auxiliares'!$B$241,M835&lt;&gt;'Tabelas auxiliares'!$C$240,M835&lt;&gt;'Tabelas auxiliares'!$C$241),"FOLHA DE PESSOAL",IF(R835='Tabelas auxiliares'!$A$241,"CUSTEIO",IF(R835='Tabelas auxiliares'!$A$240,"INVESTIMENTO","ERRO - VERIFICAR"))))</f>
        <v/>
      </c>
      <c r="T835" s="47"/>
    </row>
    <row r="836" spans="18:20" x14ac:dyDescent="0.25">
      <c r="R836" s="33" t="str">
        <f t="shared" ref="R836:R899" si="13">LEFT(O836,1)</f>
        <v/>
      </c>
      <c r="S836" s="33" t="str">
        <f>IF(M836="","",IF(AND(M836&lt;&gt;'Tabelas auxiliares'!$B$240,M836&lt;&gt;'Tabelas auxiliares'!$B$241,M836&lt;&gt;'Tabelas auxiliares'!$C$240,M836&lt;&gt;'Tabelas auxiliares'!$C$241),"FOLHA DE PESSOAL",IF(R836='Tabelas auxiliares'!$A$241,"CUSTEIO",IF(R836='Tabelas auxiliares'!$A$240,"INVESTIMENTO","ERRO - VERIFICAR"))))</f>
        <v/>
      </c>
      <c r="T836" s="47"/>
    </row>
    <row r="837" spans="18:20" x14ac:dyDescent="0.25">
      <c r="R837" s="33" t="str">
        <f t="shared" si="13"/>
        <v/>
      </c>
      <c r="S837" s="33" t="str">
        <f>IF(M837="","",IF(AND(M837&lt;&gt;'Tabelas auxiliares'!$B$240,M837&lt;&gt;'Tabelas auxiliares'!$B$241,M837&lt;&gt;'Tabelas auxiliares'!$C$240,M837&lt;&gt;'Tabelas auxiliares'!$C$241),"FOLHA DE PESSOAL",IF(R837='Tabelas auxiliares'!$A$241,"CUSTEIO",IF(R837='Tabelas auxiliares'!$A$240,"INVESTIMENTO","ERRO - VERIFICAR"))))</f>
        <v/>
      </c>
      <c r="T837" s="47"/>
    </row>
    <row r="838" spans="18:20" x14ac:dyDescent="0.25">
      <c r="R838" s="33" t="str">
        <f t="shared" si="13"/>
        <v/>
      </c>
      <c r="S838" s="33" t="str">
        <f>IF(M838="","",IF(AND(M838&lt;&gt;'Tabelas auxiliares'!$B$240,M838&lt;&gt;'Tabelas auxiliares'!$B$241,M838&lt;&gt;'Tabelas auxiliares'!$C$240,M838&lt;&gt;'Tabelas auxiliares'!$C$241),"FOLHA DE PESSOAL",IF(R838='Tabelas auxiliares'!$A$241,"CUSTEIO",IF(R838='Tabelas auxiliares'!$A$240,"INVESTIMENTO","ERRO - VERIFICAR"))))</f>
        <v/>
      </c>
      <c r="T838" s="47"/>
    </row>
    <row r="839" spans="18:20" x14ac:dyDescent="0.25">
      <c r="R839" s="33" t="str">
        <f t="shared" si="13"/>
        <v/>
      </c>
      <c r="S839" s="33" t="str">
        <f>IF(M839="","",IF(AND(M839&lt;&gt;'Tabelas auxiliares'!$B$240,M839&lt;&gt;'Tabelas auxiliares'!$B$241,M839&lt;&gt;'Tabelas auxiliares'!$C$240,M839&lt;&gt;'Tabelas auxiliares'!$C$241),"FOLHA DE PESSOAL",IF(R839='Tabelas auxiliares'!$A$241,"CUSTEIO",IF(R839='Tabelas auxiliares'!$A$240,"INVESTIMENTO","ERRO - VERIFICAR"))))</f>
        <v/>
      </c>
      <c r="T839" s="47"/>
    </row>
    <row r="840" spans="18:20" x14ac:dyDescent="0.25">
      <c r="R840" s="33" t="str">
        <f t="shared" si="13"/>
        <v/>
      </c>
      <c r="S840" s="33" t="str">
        <f>IF(M840="","",IF(AND(M840&lt;&gt;'Tabelas auxiliares'!$B$240,M840&lt;&gt;'Tabelas auxiliares'!$B$241,M840&lt;&gt;'Tabelas auxiliares'!$C$240,M840&lt;&gt;'Tabelas auxiliares'!$C$241),"FOLHA DE PESSOAL",IF(R840='Tabelas auxiliares'!$A$241,"CUSTEIO",IF(R840='Tabelas auxiliares'!$A$240,"INVESTIMENTO","ERRO - VERIFICAR"))))</f>
        <v/>
      </c>
      <c r="T840" s="47"/>
    </row>
    <row r="841" spans="18:20" x14ac:dyDescent="0.25">
      <c r="R841" s="33" t="str">
        <f t="shared" si="13"/>
        <v/>
      </c>
      <c r="S841" s="33" t="str">
        <f>IF(M841="","",IF(AND(M841&lt;&gt;'Tabelas auxiliares'!$B$240,M841&lt;&gt;'Tabelas auxiliares'!$B$241,M841&lt;&gt;'Tabelas auxiliares'!$C$240,M841&lt;&gt;'Tabelas auxiliares'!$C$241),"FOLHA DE PESSOAL",IF(R841='Tabelas auxiliares'!$A$241,"CUSTEIO",IF(R841='Tabelas auxiliares'!$A$240,"INVESTIMENTO","ERRO - VERIFICAR"))))</f>
        <v/>
      </c>
      <c r="T841" s="47"/>
    </row>
    <row r="842" spans="18:20" x14ac:dyDescent="0.25">
      <c r="R842" s="33" t="str">
        <f t="shared" si="13"/>
        <v/>
      </c>
      <c r="S842" s="33" t="str">
        <f>IF(M842="","",IF(AND(M842&lt;&gt;'Tabelas auxiliares'!$B$240,M842&lt;&gt;'Tabelas auxiliares'!$B$241,M842&lt;&gt;'Tabelas auxiliares'!$C$240,M842&lt;&gt;'Tabelas auxiliares'!$C$241),"FOLHA DE PESSOAL",IF(R842='Tabelas auxiliares'!$A$241,"CUSTEIO",IF(R842='Tabelas auxiliares'!$A$240,"INVESTIMENTO","ERRO - VERIFICAR"))))</f>
        <v/>
      </c>
      <c r="T842" s="47"/>
    </row>
    <row r="843" spans="18:20" x14ac:dyDescent="0.25">
      <c r="R843" s="33" t="str">
        <f t="shared" si="13"/>
        <v/>
      </c>
      <c r="S843" s="33" t="str">
        <f>IF(M843="","",IF(AND(M843&lt;&gt;'Tabelas auxiliares'!$B$240,M843&lt;&gt;'Tabelas auxiliares'!$B$241,M843&lt;&gt;'Tabelas auxiliares'!$C$240,M843&lt;&gt;'Tabelas auxiliares'!$C$241),"FOLHA DE PESSOAL",IF(R843='Tabelas auxiliares'!$A$241,"CUSTEIO",IF(R843='Tabelas auxiliares'!$A$240,"INVESTIMENTO","ERRO - VERIFICAR"))))</f>
        <v/>
      </c>
      <c r="T843" s="47"/>
    </row>
    <row r="844" spans="18:20" x14ac:dyDescent="0.25">
      <c r="R844" s="33" t="str">
        <f t="shared" si="13"/>
        <v/>
      </c>
      <c r="S844" s="33" t="str">
        <f>IF(M844="","",IF(AND(M844&lt;&gt;'Tabelas auxiliares'!$B$240,M844&lt;&gt;'Tabelas auxiliares'!$B$241,M844&lt;&gt;'Tabelas auxiliares'!$C$240,M844&lt;&gt;'Tabelas auxiliares'!$C$241),"FOLHA DE PESSOAL",IF(R844='Tabelas auxiliares'!$A$241,"CUSTEIO",IF(R844='Tabelas auxiliares'!$A$240,"INVESTIMENTO","ERRO - VERIFICAR"))))</f>
        <v/>
      </c>
      <c r="T844" s="47"/>
    </row>
    <row r="845" spans="18:20" x14ac:dyDescent="0.25">
      <c r="R845" s="33" t="str">
        <f t="shared" si="13"/>
        <v/>
      </c>
      <c r="S845" s="33" t="str">
        <f>IF(M845="","",IF(AND(M845&lt;&gt;'Tabelas auxiliares'!$B$240,M845&lt;&gt;'Tabelas auxiliares'!$B$241,M845&lt;&gt;'Tabelas auxiliares'!$C$240,M845&lt;&gt;'Tabelas auxiliares'!$C$241),"FOLHA DE PESSOAL",IF(R845='Tabelas auxiliares'!$A$241,"CUSTEIO",IF(R845='Tabelas auxiliares'!$A$240,"INVESTIMENTO","ERRO - VERIFICAR"))))</f>
        <v/>
      </c>
      <c r="T845" s="47"/>
    </row>
    <row r="846" spans="18:20" x14ac:dyDescent="0.25">
      <c r="R846" s="33" t="str">
        <f t="shared" si="13"/>
        <v/>
      </c>
      <c r="S846" s="33" t="str">
        <f>IF(M846="","",IF(AND(M846&lt;&gt;'Tabelas auxiliares'!$B$240,M846&lt;&gt;'Tabelas auxiliares'!$B$241,M846&lt;&gt;'Tabelas auxiliares'!$C$240,M846&lt;&gt;'Tabelas auxiliares'!$C$241),"FOLHA DE PESSOAL",IF(R846='Tabelas auxiliares'!$A$241,"CUSTEIO",IF(R846='Tabelas auxiliares'!$A$240,"INVESTIMENTO","ERRO - VERIFICAR"))))</f>
        <v/>
      </c>
      <c r="T846" s="47"/>
    </row>
    <row r="847" spans="18:20" x14ac:dyDescent="0.25">
      <c r="R847" s="33" t="str">
        <f t="shared" si="13"/>
        <v/>
      </c>
      <c r="S847" s="33" t="str">
        <f>IF(M847="","",IF(AND(M847&lt;&gt;'Tabelas auxiliares'!$B$240,M847&lt;&gt;'Tabelas auxiliares'!$B$241,M847&lt;&gt;'Tabelas auxiliares'!$C$240,M847&lt;&gt;'Tabelas auxiliares'!$C$241),"FOLHA DE PESSOAL",IF(R847='Tabelas auxiliares'!$A$241,"CUSTEIO",IF(R847='Tabelas auxiliares'!$A$240,"INVESTIMENTO","ERRO - VERIFICAR"))))</f>
        <v/>
      </c>
      <c r="T847" s="47"/>
    </row>
    <row r="848" spans="18:20" x14ac:dyDescent="0.25">
      <c r="R848" s="33" t="str">
        <f t="shared" si="13"/>
        <v/>
      </c>
      <c r="S848" s="33" t="str">
        <f>IF(M848="","",IF(AND(M848&lt;&gt;'Tabelas auxiliares'!$B$240,M848&lt;&gt;'Tabelas auxiliares'!$B$241,M848&lt;&gt;'Tabelas auxiliares'!$C$240,M848&lt;&gt;'Tabelas auxiliares'!$C$241),"FOLHA DE PESSOAL",IF(R848='Tabelas auxiliares'!$A$241,"CUSTEIO",IF(R848='Tabelas auxiliares'!$A$240,"INVESTIMENTO","ERRO - VERIFICAR"))))</f>
        <v/>
      </c>
      <c r="T848" s="47"/>
    </row>
    <row r="849" spans="18:20" x14ac:dyDescent="0.25">
      <c r="R849" s="33" t="str">
        <f t="shared" si="13"/>
        <v/>
      </c>
      <c r="S849" s="33" t="str">
        <f>IF(M849="","",IF(AND(M849&lt;&gt;'Tabelas auxiliares'!$B$240,M849&lt;&gt;'Tabelas auxiliares'!$B$241,M849&lt;&gt;'Tabelas auxiliares'!$C$240,M849&lt;&gt;'Tabelas auxiliares'!$C$241),"FOLHA DE PESSOAL",IF(R849='Tabelas auxiliares'!$A$241,"CUSTEIO",IF(R849='Tabelas auxiliares'!$A$240,"INVESTIMENTO","ERRO - VERIFICAR"))))</f>
        <v/>
      </c>
      <c r="T849" s="47"/>
    </row>
    <row r="850" spans="18:20" x14ac:dyDescent="0.25">
      <c r="R850" s="33" t="str">
        <f t="shared" si="13"/>
        <v/>
      </c>
      <c r="S850" s="33" t="str">
        <f>IF(M850="","",IF(AND(M850&lt;&gt;'Tabelas auxiliares'!$B$240,M850&lt;&gt;'Tabelas auxiliares'!$B$241,M850&lt;&gt;'Tabelas auxiliares'!$C$240,M850&lt;&gt;'Tabelas auxiliares'!$C$241),"FOLHA DE PESSOAL",IF(R850='Tabelas auxiliares'!$A$241,"CUSTEIO",IF(R850='Tabelas auxiliares'!$A$240,"INVESTIMENTO","ERRO - VERIFICAR"))))</f>
        <v/>
      </c>
      <c r="T850" s="47"/>
    </row>
    <row r="851" spans="18:20" x14ac:dyDescent="0.25">
      <c r="R851" s="33" t="str">
        <f t="shared" si="13"/>
        <v/>
      </c>
      <c r="S851" s="33" t="str">
        <f>IF(M851="","",IF(AND(M851&lt;&gt;'Tabelas auxiliares'!$B$240,M851&lt;&gt;'Tabelas auxiliares'!$B$241,M851&lt;&gt;'Tabelas auxiliares'!$C$240,M851&lt;&gt;'Tabelas auxiliares'!$C$241),"FOLHA DE PESSOAL",IF(R851='Tabelas auxiliares'!$A$241,"CUSTEIO",IF(R851='Tabelas auxiliares'!$A$240,"INVESTIMENTO","ERRO - VERIFICAR"))))</f>
        <v/>
      </c>
      <c r="T851" s="47"/>
    </row>
    <row r="852" spans="18:20" x14ac:dyDescent="0.25">
      <c r="R852" s="33" t="str">
        <f t="shared" si="13"/>
        <v/>
      </c>
      <c r="S852" s="33" t="str">
        <f>IF(M852="","",IF(AND(M852&lt;&gt;'Tabelas auxiliares'!$B$240,M852&lt;&gt;'Tabelas auxiliares'!$B$241,M852&lt;&gt;'Tabelas auxiliares'!$C$240,M852&lt;&gt;'Tabelas auxiliares'!$C$241),"FOLHA DE PESSOAL",IF(R852='Tabelas auxiliares'!$A$241,"CUSTEIO",IF(R852='Tabelas auxiliares'!$A$240,"INVESTIMENTO","ERRO - VERIFICAR"))))</f>
        <v/>
      </c>
      <c r="T852" s="47"/>
    </row>
    <row r="853" spans="18:20" x14ac:dyDescent="0.25">
      <c r="R853" s="33" t="str">
        <f t="shared" si="13"/>
        <v/>
      </c>
      <c r="S853" s="33" t="str">
        <f>IF(M853="","",IF(AND(M853&lt;&gt;'Tabelas auxiliares'!$B$240,M853&lt;&gt;'Tabelas auxiliares'!$B$241,M853&lt;&gt;'Tabelas auxiliares'!$C$240,M853&lt;&gt;'Tabelas auxiliares'!$C$241),"FOLHA DE PESSOAL",IF(R853='Tabelas auxiliares'!$A$241,"CUSTEIO",IF(R853='Tabelas auxiliares'!$A$240,"INVESTIMENTO","ERRO - VERIFICAR"))))</f>
        <v/>
      </c>
      <c r="T853" s="47"/>
    </row>
    <row r="854" spans="18:20" x14ac:dyDescent="0.25">
      <c r="R854" s="33" t="str">
        <f t="shared" si="13"/>
        <v/>
      </c>
      <c r="S854" s="33" t="str">
        <f>IF(M854="","",IF(AND(M854&lt;&gt;'Tabelas auxiliares'!$B$240,M854&lt;&gt;'Tabelas auxiliares'!$B$241,M854&lt;&gt;'Tabelas auxiliares'!$C$240,M854&lt;&gt;'Tabelas auxiliares'!$C$241),"FOLHA DE PESSOAL",IF(R854='Tabelas auxiliares'!$A$241,"CUSTEIO",IF(R854='Tabelas auxiliares'!$A$240,"INVESTIMENTO","ERRO - VERIFICAR"))))</f>
        <v/>
      </c>
      <c r="T854" s="47"/>
    </row>
    <row r="855" spans="18:20" x14ac:dyDescent="0.25">
      <c r="R855" s="33" t="str">
        <f t="shared" si="13"/>
        <v/>
      </c>
      <c r="S855" s="33" t="str">
        <f>IF(M855="","",IF(AND(M855&lt;&gt;'Tabelas auxiliares'!$B$240,M855&lt;&gt;'Tabelas auxiliares'!$B$241,M855&lt;&gt;'Tabelas auxiliares'!$C$240,M855&lt;&gt;'Tabelas auxiliares'!$C$241),"FOLHA DE PESSOAL",IF(R855='Tabelas auxiliares'!$A$241,"CUSTEIO",IF(R855='Tabelas auxiliares'!$A$240,"INVESTIMENTO","ERRO - VERIFICAR"))))</f>
        <v/>
      </c>
      <c r="T855" s="47"/>
    </row>
    <row r="856" spans="18:20" x14ac:dyDescent="0.25">
      <c r="R856" s="33" t="str">
        <f t="shared" si="13"/>
        <v/>
      </c>
      <c r="S856" s="33" t="str">
        <f>IF(M856="","",IF(AND(M856&lt;&gt;'Tabelas auxiliares'!$B$240,M856&lt;&gt;'Tabelas auxiliares'!$B$241,M856&lt;&gt;'Tabelas auxiliares'!$C$240,M856&lt;&gt;'Tabelas auxiliares'!$C$241),"FOLHA DE PESSOAL",IF(R856='Tabelas auxiliares'!$A$241,"CUSTEIO",IF(R856='Tabelas auxiliares'!$A$240,"INVESTIMENTO","ERRO - VERIFICAR"))))</f>
        <v/>
      </c>
      <c r="T856" s="47"/>
    </row>
    <row r="857" spans="18:20" x14ac:dyDescent="0.25">
      <c r="R857" s="33" t="str">
        <f t="shared" si="13"/>
        <v/>
      </c>
      <c r="S857" s="33" t="str">
        <f>IF(M857="","",IF(AND(M857&lt;&gt;'Tabelas auxiliares'!$B$240,M857&lt;&gt;'Tabelas auxiliares'!$B$241,M857&lt;&gt;'Tabelas auxiliares'!$C$240,M857&lt;&gt;'Tabelas auxiliares'!$C$241),"FOLHA DE PESSOAL",IF(R857='Tabelas auxiliares'!$A$241,"CUSTEIO",IF(R857='Tabelas auxiliares'!$A$240,"INVESTIMENTO","ERRO - VERIFICAR"))))</f>
        <v/>
      </c>
      <c r="T857" s="47"/>
    </row>
    <row r="858" spans="18:20" x14ac:dyDescent="0.25">
      <c r="R858" s="33" t="str">
        <f t="shared" si="13"/>
        <v/>
      </c>
      <c r="S858" s="33" t="str">
        <f>IF(M858="","",IF(AND(M858&lt;&gt;'Tabelas auxiliares'!$B$240,M858&lt;&gt;'Tabelas auxiliares'!$B$241,M858&lt;&gt;'Tabelas auxiliares'!$C$240,M858&lt;&gt;'Tabelas auxiliares'!$C$241),"FOLHA DE PESSOAL",IF(R858='Tabelas auxiliares'!$A$241,"CUSTEIO",IF(R858='Tabelas auxiliares'!$A$240,"INVESTIMENTO","ERRO - VERIFICAR"))))</f>
        <v/>
      </c>
      <c r="T858" s="47"/>
    </row>
    <row r="859" spans="18:20" x14ac:dyDescent="0.25">
      <c r="R859" s="33" t="str">
        <f t="shared" si="13"/>
        <v/>
      </c>
      <c r="S859" s="33" t="str">
        <f>IF(M859="","",IF(AND(M859&lt;&gt;'Tabelas auxiliares'!$B$240,M859&lt;&gt;'Tabelas auxiliares'!$B$241,M859&lt;&gt;'Tabelas auxiliares'!$C$240,M859&lt;&gt;'Tabelas auxiliares'!$C$241),"FOLHA DE PESSOAL",IF(R859='Tabelas auxiliares'!$A$241,"CUSTEIO",IF(R859='Tabelas auxiliares'!$A$240,"INVESTIMENTO","ERRO - VERIFICAR"))))</f>
        <v/>
      </c>
      <c r="T859" s="47"/>
    </row>
    <row r="860" spans="18:20" x14ac:dyDescent="0.25">
      <c r="R860" s="33" t="str">
        <f t="shared" si="13"/>
        <v/>
      </c>
      <c r="S860" s="33" t="str">
        <f>IF(M860="","",IF(AND(M860&lt;&gt;'Tabelas auxiliares'!$B$240,M860&lt;&gt;'Tabelas auxiliares'!$B$241,M860&lt;&gt;'Tabelas auxiliares'!$C$240,M860&lt;&gt;'Tabelas auxiliares'!$C$241),"FOLHA DE PESSOAL",IF(R860='Tabelas auxiliares'!$A$241,"CUSTEIO",IF(R860='Tabelas auxiliares'!$A$240,"INVESTIMENTO","ERRO - VERIFICAR"))))</f>
        <v/>
      </c>
      <c r="T860" s="47"/>
    </row>
    <row r="861" spans="18:20" x14ac:dyDescent="0.25">
      <c r="R861" s="33" t="str">
        <f t="shared" si="13"/>
        <v/>
      </c>
      <c r="S861" s="33" t="str">
        <f>IF(M861="","",IF(AND(M861&lt;&gt;'Tabelas auxiliares'!$B$240,M861&lt;&gt;'Tabelas auxiliares'!$B$241,M861&lt;&gt;'Tabelas auxiliares'!$C$240,M861&lt;&gt;'Tabelas auxiliares'!$C$241),"FOLHA DE PESSOAL",IF(R861='Tabelas auxiliares'!$A$241,"CUSTEIO",IF(R861='Tabelas auxiliares'!$A$240,"INVESTIMENTO","ERRO - VERIFICAR"))))</f>
        <v/>
      </c>
      <c r="T861" s="47"/>
    </row>
    <row r="862" spans="18:20" x14ac:dyDescent="0.25">
      <c r="R862" s="33" t="str">
        <f t="shared" si="13"/>
        <v/>
      </c>
      <c r="S862" s="33" t="str">
        <f>IF(M862="","",IF(AND(M862&lt;&gt;'Tabelas auxiliares'!$B$240,M862&lt;&gt;'Tabelas auxiliares'!$B$241,M862&lt;&gt;'Tabelas auxiliares'!$C$240,M862&lt;&gt;'Tabelas auxiliares'!$C$241),"FOLHA DE PESSOAL",IF(R862='Tabelas auxiliares'!$A$241,"CUSTEIO",IF(R862='Tabelas auxiliares'!$A$240,"INVESTIMENTO","ERRO - VERIFICAR"))))</f>
        <v/>
      </c>
      <c r="T862" s="47"/>
    </row>
    <row r="863" spans="18:20" x14ac:dyDescent="0.25">
      <c r="R863" s="33" t="str">
        <f t="shared" si="13"/>
        <v/>
      </c>
      <c r="S863" s="33" t="str">
        <f>IF(M863="","",IF(AND(M863&lt;&gt;'Tabelas auxiliares'!$B$240,M863&lt;&gt;'Tabelas auxiliares'!$B$241,M863&lt;&gt;'Tabelas auxiliares'!$C$240,M863&lt;&gt;'Tabelas auxiliares'!$C$241),"FOLHA DE PESSOAL",IF(R863='Tabelas auxiliares'!$A$241,"CUSTEIO",IF(R863='Tabelas auxiliares'!$A$240,"INVESTIMENTO","ERRO - VERIFICAR"))))</f>
        <v/>
      </c>
      <c r="T863" s="47"/>
    </row>
    <row r="864" spans="18:20" x14ac:dyDescent="0.25">
      <c r="R864" s="33" t="str">
        <f t="shared" si="13"/>
        <v/>
      </c>
      <c r="S864" s="33" t="str">
        <f>IF(M864="","",IF(AND(M864&lt;&gt;'Tabelas auxiliares'!$B$240,M864&lt;&gt;'Tabelas auxiliares'!$B$241,M864&lt;&gt;'Tabelas auxiliares'!$C$240,M864&lt;&gt;'Tabelas auxiliares'!$C$241),"FOLHA DE PESSOAL",IF(R864='Tabelas auxiliares'!$A$241,"CUSTEIO",IF(R864='Tabelas auxiliares'!$A$240,"INVESTIMENTO","ERRO - VERIFICAR"))))</f>
        <v/>
      </c>
      <c r="T864" s="47"/>
    </row>
    <row r="865" spans="18:20" x14ac:dyDescent="0.25">
      <c r="R865" s="33" t="str">
        <f t="shared" si="13"/>
        <v/>
      </c>
      <c r="S865" s="33" t="str">
        <f>IF(M865="","",IF(AND(M865&lt;&gt;'Tabelas auxiliares'!$B$240,M865&lt;&gt;'Tabelas auxiliares'!$B$241,M865&lt;&gt;'Tabelas auxiliares'!$C$240,M865&lt;&gt;'Tabelas auxiliares'!$C$241),"FOLHA DE PESSOAL",IF(R865='Tabelas auxiliares'!$A$241,"CUSTEIO",IF(R865='Tabelas auxiliares'!$A$240,"INVESTIMENTO","ERRO - VERIFICAR"))))</f>
        <v/>
      </c>
      <c r="T865" s="47"/>
    </row>
    <row r="866" spans="18:20" x14ac:dyDescent="0.25">
      <c r="R866" s="33" t="str">
        <f t="shared" si="13"/>
        <v/>
      </c>
      <c r="S866" s="33" t="str">
        <f>IF(M866="","",IF(AND(M866&lt;&gt;'Tabelas auxiliares'!$B$240,M866&lt;&gt;'Tabelas auxiliares'!$B$241,M866&lt;&gt;'Tabelas auxiliares'!$C$240,M866&lt;&gt;'Tabelas auxiliares'!$C$241),"FOLHA DE PESSOAL",IF(R866='Tabelas auxiliares'!$A$241,"CUSTEIO",IF(R866='Tabelas auxiliares'!$A$240,"INVESTIMENTO","ERRO - VERIFICAR"))))</f>
        <v/>
      </c>
      <c r="T866" s="47"/>
    </row>
    <row r="867" spans="18:20" x14ac:dyDescent="0.25">
      <c r="R867" s="33" t="str">
        <f t="shared" si="13"/>
        <v/>
      </c>
      <c r="S867" s="33" t="str">
        <f>IF(M867="","",IF(AND(M867&lt;&gt;'Tabelas auxiliares'!$B$240,M867&lt;&gt;'Tabelas auxiliares'!$B$241,M867&lt;&gt;'Tabelas auxiliares'!$C$240,M867&lt;&gt;'Tabelas auxiliares'!$C$241),"FOLHA DE PESSOAL",IF(R867='Tabelas auxiliares'!$A$241,"CUSTEIO",IF(R867='Tabelas auxiliares'!$A$240,"INVESTIMENTO","ERRO - VERIFICAR"))))</f>
        <v/>
      </c>
      <c r="T867" s="47"/>
    </row>
    <row r="868" spans="18:20" x14ac:dyDescent="0.25">
      <c r="R868" s="33" t="str">
        <f t="shared" si="13"/>
        <v/>
      </c>
      <c r="S868" s="33" t="str">
        <f>IF(M868="","",IF(AND(M868&lt;&gt;'Tabelas auxiliares'!$B$240,M868&lt;&gt;'Tabelas auxiliares'!$B$241,M868&lt;&gt;'Tabelas auxiliares'!$C$240,M868&lt;&gt;'Tabelas auxiliares'!$C$241),"FOLHA DE PESSOAL",IF(R868='Tabelas auxiliares'!$A$241,"CUSTEIO",IF(R868='Tabelas auxiliares'!$A$240,"INVESTIMENTO","ERRO - VERIFICAR"))))</f>
        <v/>
      </c>
      <c r="T868" s="47"/>
    </row>
    <row r="869" spans="18:20" x14ac:dyDescent="0.25">
      <c r="R869" s="33" t="str">
        <f t="shared" si="13"/>
        <v/>
      </c>
      <c r="S869" s="33" t="str">
        <f>IF(M869="","",IF(AND(M869&lt;&gt;'Tabelas auxiliares'!$B$240,M869&lt;&gt;'Tabelas auxiliares'!$B$241,M869&lt;&gt;'Tabelas auxiliares'!$C$240,M869&lt;&gt;'Tabelas auxiliares'!$C$241),"FOLHA DE PESSOAL",IF(R869='Tabelas auxiliares'!$A$241,"CUSTEIO",IF(R869='Tabelas auxiliares'!$A$240,"INVESTIMENTO","ERRO - VERIFICAR"))))</f>
        <v/>
      </c>
      <c r="T869" s="47"/>
    </row>
    <row r="870" spans="18:20" x14ac:dyDescent="0.25">
      <c r="R870" s="33" t="str">
        <f t="shared" si="13"/>
        <v/>
      </c>
      <c r="S870" s="33" t="str">
        <f>IF(M870="","",IF(AND(M870&lt;&gt;'Tabelas auxiliares'!$B$240,M870&lt;&gt;'Tabelas auxiliares'!$B$241,M870&lt;&gt;'Tabelas auxiliares'!$C$240,M870&lt;&gt;'Tabelas auxiliares'!$C$241),"FOLHA DE PESSOAL",IF(R870='Tabelas auxiliares'!$A$241,"CUSTEIO",IF(R870='Tabelas auxiliares'!$A$240,"INVESTIMENTO","ERRO - VERIFICAR"))))</f>
        <v/>
      </c>
      <c r="T870" s="47"/>
    </row>
    <row r="871" spans="18:20" x14ac:dyDescent="0.25">
      <c r="R871" s="33" t="str">
        <f t="shared" si="13"/>
        <v/>
      </c>
      <c r="S871" s="33" t="str">
        <f>IF(M871="","",IF(AND(M871&lt;&gt;'Tabelas auxiliares'!$B$240,M871&lt;&gt;'Tabelas auxiliares'!$B$241,M871&lt;&gt;'Tabelas auxiliares'!$C$240,M871&lt;&gt;'Tabelas auxiliares'!$C$241),"FOLHA DE PESSOAL",IF(R871='Tabelas auxiliares'!$A$241,"CUSTEIO",IF(R871='Tabelas auxiliares'!$A$240,"INVESTIMENTO","ERRO - VERIFICAR"))))</f>
        <v/>
      </c>
      <c r="T871" s="47"/>
    </row>
    <row r="872" spans="18:20" x14ac:dyDescent="0.25">
      <c r="R872" s="33" t="str">
        <f t="shared" si="13"/>
        <v/>
      </c>
      <c r="S872" s="33" t="str">
        <f>IF(M872="","",IF(AND(M872&lt;&gt;'Tabelas auxiliares'!$B$240,M872&lt;&gt;'Tabelas auxiliares'!$B$241,M872&lt;&gt;'Tabelas auxiliares'!$C$240,M872&lt;&gt;'Tabelas auxiliares'!$C$241),"FOLHA DE PESSOAL",IF(R872='Tabelas auxiliares'!$A$241,"CUSTEIO",IF(R872='Tabelas auxiliares'!$A$240,"INVESTIMENTO","ERRO - VERIFICAR"))))</f>
        <v/>
      </c>
      <c r="T872" s="47"/>
    </row>
    <row r="873" spans="18:20" x14ac:dyDescent="0.25">
      <c r="R873" s="33" t="str">
        <f t="shared" si="13"/>
        <v/>
      </c>
      <c r="S873" s="33" t="str">
        <f>IF(M873="","",IF(AND(M873&lt;&gt;'Tabelas auxiliares'!$B$240,M873&lt;&gt;'Tabelas auxiliares'!$B$241,M873&lt;&gt;'Tabelas auxiliares'!$C$240,M873&lt;&gt;'Tabelas auxiliares'!$C$241),"FOLHA DE PESSOAL",IF(R873='Tabelas auxiliares'!$A$241,"CUSTEIO",IF(R873='Tabelas auxiliares'!$A$240,"INVESTIMENTO","ERRO - VERIFICAR"))))</f>
        <v/>
      </c>
      <c r="T873" s="47"/>
    </row>
    <row r="874" spans="18:20" x14ac:dyDescent="0.25">
      <c r="R874" s="33" t="str">
        <f t="shared" si="13"/>
        <v/>
      </c>
      <c r="S874" s="33" t="str">
        <f>IF(M874="","",IF(AND(M874&lt;&gt;'Tabelas auxiliares'!$B$240,M874&lt;&gt;'Tabelas auxiliares'!$B$241,M874&lt;&gt;'Tabelas auxiliares'!$C$240,M874&lt;&gt;'Tabelas auxiliares'!$C$241),"FOLHA DE PESSOAL",IF(R874='Tabelas auxiliares'!$A$241,"CUSTEIO",IF(R874='Tabelas auxiliares'!$A$240,"INVESTIMENTO","ERRO - VERIFICAR"))))</f>
        <v/>
      </c>
      <c r="T874" s="47"/>
    </row>
    <row r="875" spans="18:20" x14ac:dyDescent="0.25">
      <c r="R875" s="33" t="str">
        <f t="shared" si="13"/>
        <v/>
      </c>
      <c r="S875" s="33" t="str">
        <f>IF(M875="","",IF(AND(M875&lt;&gt;'Tabelas auxiliares'!$B$240,M875&lt;&gt;'Tabelas auxiliares'!$B$241,M875&lt;&gt;'Tabelas auxiliares'!$C$240,M875&lt;&gt;'Tabelas auxiliares'!$C$241),"FOLHA DE PESSOAL",IF(R875='Tabelas auxiliares'!$A$241,"CUSTEIO",IF(R875='Tabelas auxiliares'!$A$240,"INVESTIMENTO","ERRO - VERIFICAR"))))</f>
        <v/>
      </c>
      <c r="T875" s="47"/>
    </row>
    <row r="876" spans="18:20" x14ac:dyDescent="0.25">
      <c r="R876" s="33" t="str">
        <f t="shared" si="13"/>
        <v/>
      </c>
      <c r="S876" s="33" t="str">
        <f>IF(M876="","",IF(AND(M876&lt;&gt;'Tabelas auxiliares'!$B$240,M876&lt;&gt;'Tabelas auxiliares'!$B$241,M876&lt;&gt;'Tabelas auxiliares'!$C$240,M876&lt;&gt;'Tabelas auxiliares'!$C$241),"FOLHA DE PESSOAL",IF(R876='Tabelas auxiliares'!$A$241,"CUSTEIO",IF(R876='Tabelas auxiliares'!$A$240,"INVESTIMENTO","ERRO - VERIFICAR"))))</f>
        <v/>
      </c>
      <c r="T876" s="47"/>
    </row>
    <row r="877" spans="18:20" x14ac:dyDescent="0.25">
      <c r="R877" s="33" t="str">
        <f t="shared" si="13"/>
        <v/>
      </c>
      <c r="S877" s="33" t="str">
        <f>IF(M877="","",IF(AND(M877&lt;&gt;'Tabelas auxiliares'!$B$240,M877&lt;&gt;'Tabelas auxiliares'!$B$241,M877&lt;&gt;'Tabelas auxiliares'!$C$240,M877&lt;&gt;'Tabelas auxiliares'!$C$241),"FOLHA DE PESSOAL",IF(R877='Tabelas auxiliares'!$A$241,"CUSTEIO",IF(R877='Tabelas auxiliares'!$A$240,"INVESTIMENTO","ERRO - VERIFICAR"))))</f>
        <v/>
      </c>
      <c r="T877" s="47"/>
    </row>
    <row r="878" spans="18:20" x14ac:dyDescent="0.25">
      <c r="R878" s="33" t="str">
        <f t="shared" si="13"/>
        <v/>
      </c>
      <c r="S878" s="33" t="str">
        <f>IF(M878="","",IF(AND(M878&lt;&gt;'Tabelas auxiliares'!$B$240,M878&lt;&gt;'Tabelas auxiliares'!$B$241,M878&lt;&gt;'Tabelas auxiliares'!$C$240,M878&lt;&gt;'Tabelas auxiliares'!$C$241),"FOLHA DE PESSOAL",IF(R878='Tabelas auxiliares'!$A$241,"CUSTEIO",IF(R878='Tabelas auxiliares'!$A$240,"INVESTIMENTO","ERRO - VERIFICAR"))))</f>
        <v/>
      </c>
      <c r="T878" s="47"/>
    </row>
    <row r="879" spans="18:20" x14ac:dyDescent="0.25">
      <c r="R879" s="33" t="str">
        <f t="shared" si="13"/>
        <v/>
      </c>
      <c r="S879" s="33" t="str">
        <f>IF(M879="","",IF(AND(M879&lt;&gt;'Tabelas auxiliares'!$B$240,M879&lt;&gt;'Tabelas auxiliares'!$B$241,M879&lt;&gt;'Tabelas auxiliares'!$C$240,M879&lt;&gt;'Tabelas auxiliares'!$C$241),"FOLHA DE PESSOAL",IF(R879='Tabelas auxiliares'!$A$241,"CUSTEIO",IF(R879='Tabelas auxiliares'!$A$240,"INVESTIMENTO","ERRO - VERIFICAR"))))</f>
        <v/>
      </c>
      <c r="T879" s="47"/>
    </row>
    <row r="880" spans="18:20" x14ac:dyDescent="0.25">
      <c r="R880" s="33" t="str">
        <f t="shared" si="13"/>
        <v/>
      </c>
      <c r="S880" s="33" t="str">
        <f>IF(M880="","",IF(AND(M880&lt;&gt;'Tabelas auxiliares'!$B$240,M880&lt;&gt;'Tabelas auxiliares'!$B$241,M880&lt;&gt;'Tabelas auxiliares'!$C$240,M880&lt;&gt;'Tabelas auxiliares'!$C$241),"FOLHA DE PESSOAL",IF(R880='Tabelas auxiliares'!$A$241,"CUSTEIO",IF(R880='Tabelas auxiliares'!$A$240,"INVESTIMENTO","ERRO - VERIFICAR"))))</f>
        <v/>
      </c>
      <c r="T880" s="47"/>
    </row>
    <row r="881" spans="18:20" x14ac:dyDescent="0.25">
      <c r="R881" s="33" t="str">
        <f t="shared" si="13"/>
        <v/>
      </c>
      <c r="S881" s="33" t="str">
        <f>IF(M881="","",IF(AND(M881&lt;&gt;'Tabelas auxiliares'!$B$240,M881&lt;&gt;'Tabelas auxiliares'!$B$241,M881&lt;&gt;'Tabelas auxiliares'!$C$240,M881&lt;&gt;'Tabelas auxiliares'!$C$241),"FOLHA DE PESSOAL",IF(R881='Tabelas auxiliares'!$A$241,"CUSTEIO",IF(R881='Tabelas auxiliares'!$A$240,"INVESTIMENTO","ERRO - VERIFICAR"))))</f>
        <v/>
      </c>
      <c r="T881" s="47"/>
    </row>
    <row r="882" spans="18:20" x14ac:dyDescent="0.25">
      <c r="R882" s="33" t="str">
        <f t="shared" si="13"/>
        <v/>
      </c>
      <c r="S882" s="33" t="str">
        <f>IF(M882="","",IF(AND(M882&lt;&gt;'Tabelas auxiliares'!$B$240,M882&lt;&gt;'Tabelas auxiliares'!$B$241,M882&lt;&gt;'Tabelas auxiliares'!$C$240,M882&lt;&gt;'Tabelas auxiliares'!$C$241),"FOLHA DE PESSOAL",IF(R882='Tabelas auxiliares'!$A$241,"CUSTEIO",IF(R882='Tabelas auxiliares'!$A$240,"INVESTIMENTO","ERRO - VERIFICAR"))))</f>
        <v/>
      </c>
      <c r="T882" s="47"/>
    </row>
    <row r="883" spans="18:20" x14ac:dyDescent="0.25">
      <c r="R883" s="33" t="str">
        <f t="shared" si="13"/>
        <v/>
      </c>
      <c r="S883" s="33" t="str">
        <f>IF(M883="","",IF(AND(M883&lt;&gt;'Tabelas auxiliares'!$B$240,M883&lt;&gt;'Tabelas auxiliares'!$B$241,M883&lt;&gt;'Tabelas auxiliares'!$C$240,M883&lt;&gt;'Tabelas auxiliares'!$C$241),"FOLHA DE PESSOAL",IF(R883='Tabelas auxiliares'!$A$241,"CUSTEIO",IF(R883='Tabelas auxiliares'!$A$240,"INVESTIMENTO","ERRO - VERIFICAR"))))</f>
        <v/>
      </c>
      <c r="T883" s="47"/>
    </row>
    <row r="884" spans="18:20" x14ac:dyDescent="0.25">
      <c r="R884" s="33" t="str">
        <f t="shared" si="13"/>
        <v/>
      </c>
      <c r="S884" s="33" t="str">
        <f>IF(M884="","",IF(AND(M884&lt;&gt;'Tabelas auxiliares'!$B$240,M884&lt;&gt;'Tabelas auxiliares'!$B$241,M884&lt;&gt;'Tabelas auxiliares'!$C$240,M884&lt;&gt;'Tabelas auxiliares'!$C$241),"FOLHA DE PESSOAL",IF(R884='Tabelas auxiliares'!$A$241,"CUSTEIO",IF(R884='Tabelas auxiliares'!$A$240,"INVESTIMENTO","ERRO - VERIFICAR"))))</f>
        <v/>
      </c>
      <c r="T884" s="47"/>
    </row>
    <row r="885" spans="18:20" x14ac:dyDescent="0.25">
      <c r="R885" s="33" t="str">
        <f t="shared" si="13"/>
        <v/>
      </c>
      <c r="S885" s="33" t="str">
        <f>IF(M885="","",IF(AND(M885&lt;&gt;'Tabelas auxiliares'!$B$240,M885&lt;&gt;'Tabelas auxiliares'!$B$241,M885&lt;&gt;'Tabelas auxiliares'!$C$240,M885&lt;&gt;'Tabelas auxiliares'!$C$241),"FOLHA DE PESSOAL",IF(R885='Tabelas auxiliares'!$A$241,"CUSTEIO",IF(R885='Tabelas auxiliares'!$A$240,"INVESTIMENTO","ERRO - VERIFICAR"))))</f>
        <v/>
      </c>
      <c r="T885" s="47"/>
    </row>
    <row r="886" spans="18:20" x14ac:dyDescent="0.25">
      <c r="R886" s="33" t="str">
        <f t="shared" si="13"/>
        <v/>
      </c>
      <c r="S886" s="33" t="str">
        <f>IF(M886="","",IF(AND(M886&lt;&gt;'Tabelas auxiliares'!$B$240,M886&lt;&gt;'Tabelas auxiliares'!$B$241,M886&lt;&gt;'Tabelas auxiliares'!$C$240,M886&lt;&gt;'Tabelas auxiliares'!$C$241),"FOLHA DE PESSOAL",IF(R886='Tabelas auxiliares'!$A$241,"CUSTEIO",IF(R886='Tabelas auxiliares'!$A$240,"INVESTIMENTO","ERRO - VERIFICAR"))))</f>
        <v/>
      </c>
      <c r="T886" s="47"/>
    </row>
    <row r="887" spans="18:20" x14ac:dyDescent="0.25">
      <c r="R887" s="33" t="str">
        <f t="shared" si="13"/>
        <v/>
      </c>
      <c r="S887" s="33" t="str">
        <f>IF(M887="","",IF(AND(M887&lt;&gt;'Tabelas auxiliares'!$B$240,M887&lt;&gt;'Tabelas auxiliares'!$B$241,M887&lt;&gt;'Tabelas auxiliares'!$C$240,M887&lt;&gt;'Tabelas auxiliares'!$C$241),"FOLHA DE PESSOAL",IF(R887='Tabelas auxiliares'!$A$241,"CUSTEIO",IF(R887='Tabelas auxiliares'!$A$240,"INVESTIMENTO","ERRO - VERIFICAR"))))</f>
        <v/>
      </c>
      <c r="T887" s="47"/>
    </row>
    <row r="888" spans="18:20" x14ac:dyDescent="0.25">
      <c r="R888" s="33" t="str">
        <f t="shared" si="13"/>
        <v/>
      </c>
      <c r="S888" s="33" t="str">
        <f>IF(M888="","",IF(AND(M888&lt;&gt;'Tabelas auxiliares'!$B$240,M888&lt;&gt;'Tabelas auxiliares'!$B$241,M888&lt;&gt;'Tabelas auxiliares'!$C$240,M888&lt;&gt;'Tabelas auxiliares'!$C$241),"FOLHA DE PESSOAL",IF(R888='Tabelas auxiliares'!$A$241,"CUSTEIO",IF(R888='Tabelas auxiliares'!$A$240,"INVESTIMENTO","ERRO - VERIFICAR"))))</f>
        <v/>
      </c>
      <c r="T888" s="47"/>
    </row>
    <row r="889" spans="18:20" x14ac:dyDescent="0.25">
      <c r="R889" s="33" t="str">
        <f t="shared" si="13"/>
        <v/>
      </c>
      <c r="S889" s="33" t="str">
        <f>IF(M889="","",IF(AND(M889&lt;&gt;'Tabelas auxiliares'!$B$240,M889&lt;&gt;'Tabelas auxiliares'!$B$241,M889&lt;&gt;'Tabelas auxiliares'!$C$240,M889&lt;&gt;'Tabelas auxiliares'!$C$241),"FOLHA DE PESSOAL",IF(R889='Tabelas auxiliares'!$A$241,"CUSTEIO",IF(R889='Tabelas auxiliares'!$A$240,"INVESTIMENTO","ERRO - VERIFICAR"))))</f>
        <v/>
      </c>
      <c r="T889" s="47"/>
    </row>
    <row r="890" spans="18:20" x14ac:dyDescent="0.25">
      <c r="R890" s="33" t="str">
        <f t="shared" si="13"/>
        <v/>
      </c>
      <c r="S890" s="33" t="str">
        <f>IF(M890="","",IF(AND(M890&lt;&gt;'Tabelas auxiliares'!$B$240,M890&lt;&gt;'Tabelas auxiliares'!$B$241,M890&lt;&gt;'Tabelas auxiliares'!$C$240,M890&lt;&gt;'Tabelas auxiliares'!$C$241),"FOLHA DE PESSOAL",IF(R890='Tabelas auxiliares'!$A$241,"CUSTEIO",IF(R890='Tabelas auxiliares'!$A$240,"INVESTIMENTO","ERRO - VERIFICAR"))))</f>
        <v/>
      </c>
      <c r="T890" s="47"/>
    </row>
    <row r="891" spans="18:20" x14ac:dyDescent="0.25">
      <c r="R891" s="33" t="str">
        <f t="shared" si="13"/>
        <v/>
      </c>
      <c r="S891" s="33" t="str">
        <f>IF(M891="","",IF(AND(M891&lt;&gt;'Tabelas auxiliares'!$B$240,M891&lt;&gt;'Tabelas auxiliares'!$B$241,M891&lt;&gt;'Tabelas auxiliares'!$C$240,M891&lt;&gt;'Tabelas auxiliares'!$C$241),"FOLHA DE PESSOAL",IF(R891='Tabelas auxiliares'!$A$241,"CUSTEIO",IF(R891='Tabelas auxiliares'!$A$240,"INVESTIMENTO","ERRO - VERIFICAR"))))</f>
        <v/>
      </c>
      <c r="T891" s="47"/>
    </row>
    <row r="892" spans="18:20" x14ac:dyDescent="0.25">
      <c r="R892" s="33" t="str">
        <f t="shared" si="13"/>
        <v/>
      </c>
      <c r="S892" s="33" t="str">
        <f>IF(M892="","",IF(AND(M892&lt;&gt;'Tabelas auxiliares'!$B$240,M892&lt;&gt;'Tabelas auxiliares'!$B$241,M892&lt;&gt;'Tabelas auxiliares'!$C$240,M892&lt;&gt;'Tabelas auxiliares'!$C$241),"FOLHA DE PESSOAL",IF(R892='Tabelas auxiliares'!$A$241,"CUSTEIO",IF(R892='Tabelas auxiliares'!$A$240,"INVESTIMENTO","ERRO - VERIFICAR"))))</f>
        <v/>
      </c>
      <c r="T892" s="47"/>
    </row>
    <row r="893" spans="18:20" x14ac:dyDescent="0.25">
      <c r="R893" s="33" t="str">
        <f t="shared" si="13"/>
        <v/>
      </c>
      <c r="S893" s="33" t="str">
        <f>IF(M893="","",IF(AND(M893&lt;&gt;'Tabelas auxiliares'!$B$240,M893&lt;&gt;'Tabelas auxiliares'!$B$241,M893&lt;&gt;'Tabelas auxiliares'!$C$240,M893&lt;&gt;'Tabelas auxiliares'!$C$241),"FOLHA DE PESSOAL",IF(R893='Tabelas auxiliares'!$A$241,"CUSTEIO",IF(R893='Tabelas auxiliares'!$A$240,"INVESTIMENTO","ERRO - VERIFICAR"))))</f>
        <v/>
      </c>
      <c r="T893" s="47"/>
    </row>
    <row r="894" spans="18:20" x14ac:dyDescent="0.25">
      <c r="R894" s="33" t="str">
        <f t="shared" si="13"/>
        <v/>
      </c>
      <c r="S894" s="33" t="str">
        <f>IF(M894="","",IF(AND(M894&lt;&gt;'Tabelas auxiliares'!$B$240,M894&lt;&gt;'Tabelas auxiliares'!$B$241,M894&lt;&gt;'Tabelas auxiliares'!$C$240,M894&lt;&gt;'Tabelas auxiliares'!$C$241),"FOLHA DE PESSOAL",IF(R894='Tabelas auxiliares'!$A$241,"CUSTEIO",IF(R894='Tabelas auxiliares'!$A$240,"INVESTIMENTO","ERRO - VERIFICAR"))))</f>
        <v/>
      </c>
      <c r="T894" s="47"/>
    </row>
    <row r="895" spans="18:20" x14ac:dyDescent="0.25">
      <c r="R895" s="33" t="str">
        <f t="shared" si="13"/>
        <v/>
      </c>
      <c r="S895" s="33" t="str">
        <f>IF(M895="","",IF(AND(M895&lt;&gt;'Tabelas auxiliares'!$B$240,M895&lt;&gt;'Tabelas auxiliares'!$B$241,M895&lt;&gt;'Tabelas auxiliares'!$C$240,M895&lt;&gt;'Tabelas auxiliares'!$C$241),"FOLHA DE PESSOAL",IF(R895='Tabelas auxiliares'!$A$241,"CUSTEIO",IF(R895='Tabelas auxiliares'!$A$240,"INVESTIMENTO","ERRO - VERIFICAR"))))</f>
        <v/>
      </c>
      <c r="T895" s="47"/>
    </row>
    <row r="896" spans="18:20" x14ac:dyDescent="0.25">
      <c r="R896" s="33" t="str">
        <f t="shared" si="13"/>
        <v/>
      </c>
      <c r="S896" s="33" t="str">
        <f>IF(M896="","",IF(AND(M896&lt;&gt;'Tabelas auxiliares'!$B$240,M896&lt;&gt;'Tabelas auxiliares'!$B$241,M896&lt;&gt;'Tabelas auxiliares'!$C$240,M896&lt;&gt;'Tabelas auxiliares'!$C$241),"FOLHA DE PESSOAL",IF(R896='Tabelas auxiliares'!$A$241,"CUSTEIO",IF(R896='Tabelas auxiliares'!$A$240,"INVESTIMENTO","ERRO - VERIFICAR"))))</f>
        <v/>
      </c>
      <c r="T896" s="47"/>
    </row>
    <row r="897" spans="18:20" x14ac:dyDescent="0.25">
      <c r="R897" s="33" t="str">
        <f t="shared" si="13"/>
        <v/>
      </c>
      <c r="S897" s="33" t="str">
        <f>IF(M897="","",IF(AND(M897&lt;&gt;'Tabelas auxiliares'!$B$240,M897&lt;&gt;'Tabelas auxiliares'!$B$241,M897&lt;&gt;'Tabelas auxiliares'!$C$240,M897&lt;&gt;'Tabelas auxiliares'!$C$241),"FOLHA DE PESSOAL",IF(R897='Tabelas auxiliares'!$A$241,"CUSTEIO",IF(R897='Tabelas auxiliares'!$A$240,"INVESTIMENTO","ERRO - VERIFICAR"))))</f>
        <v/>
      </c>
      <c r="T897" s="47"/>
    </row>
    <row r="898" spans="18:20" x14ac:dyDescent="0.25">
      <c r="R898" s="33" t="str">
        <f t="shared" si="13"/>
        <v/>
      </c>
      <c r="S898" s="33" t="str">
        <f>IF(M898="","",IF(AND(M898&lt;&gt;'Tabelas auxiliares'!$B$240,M898&lt;&gt;'Tabelas auxiliares'!$B$241,M898&lt;&gt;'Tabelas auxiliares'!$C$240,M898&lt;&gt;'Tabelas auxiliares'!$C$241),"FOLHA DE PESSOAL",IF(R898='Tabelas auxiliares'!$A$241,"CUSTEIO",IF(R898='Tabelas auxiliares'!$A$240,"INVESTIMENTO","ERRO - VERIFICAR"))))</f>
        <v/>
      </c>
      <c r="T898" s="47"/>
    </row>
    <row r="899" spans="18:20" x14ac:dyDescent="0.25">
      <c r="R899" s="33" t="str">
        <f t="shared" si="13"/>
        <v/>
      </c>
      <c r="S899" s="33" t="str">
        <f>IF(M899="","",IF(AND(M899&lt;&gt;'Tabelas auxiliares'!$B$240,M899&lt;&gt;'Tabelas auxiliares'!$B$241,M899&lt;&gt;'Tabelas auxiliares'!$C$240,M899&lt;&gt;'Tabelas auxiliares'!$C$241),"FOLHA DE PESSOAL",IF(R899='Tabelas auxiliares'!$A$241,"CUSTEIO",IF(R899='Tabelas auxiliares'!$A$240,"INVESTIMENTO","ERRO - VERIFICAR"))))</f>
        <v/>
      </c>
      <c r="T899" s="47"/>
    </row>
    <row r="900" spans="18:20" x14ac:dyDescent="0.25">
      <c r="R900" s="33" t="str">
        <f t="shared" ref="R900:R963" si="14">LEFT(O900,1)</f>
        <v/>
      </c>
      <c r="S900" s="33" t="str">
        <f>IF(M900="","",IF(AND(M900&lt;&gt;'Tabelas auxiliares'!$B$240,M900&lt;&gt;'Tabelas auxiliares'!$B$241,M900&lt;&gt;'Tabelas auxiliares'!$C$240,M900&lt;&gt;'Tabelas auxiliares'!$C$241),"FOLHA DE PESSOAL",IF(R900='Tabelas auxiliares'!$A$241,"CUSTEIO",IF(R900='Tabelas auxiliares'!$A$240,"INVESTIMENTO","ERRO - VERIFICAR"))))</f>
        <v/>
      </c>
      <c r="T900" s="47"/>
    </row>
    <row r="901" spans="18:20" x14ac:dyDescent="0.25">
      <c r="R901" s="33" t="str">
        <f t="shared" si="14"/>
        <v/>
      </c>
      <c r="S901" s="33" t="str">
        <f>IF(M901="","",IF(AND(M901&lt;&gt;'Tabelas auxiliares'!$B$240,M901&lt;&gt;'Tabelas auxiliares'!$B$241,M901&lt;&gt;'Tabelas auxiliares'!$C$240,M901&lt;&gt;'Tabelas auxiliares'!$C$241),"FOLHA DE PESSOAL",IF(R901='Tabelas auxiliares'!$A$241,"CUSTEIO",IF(R901='Tabelas auxiliares'!$A$240,"INVESTIMENTO","ERRO - VERIFICAR"))))</f>
        <v/>
      </c>
      <c r="T901" s="47"/>
    </row>
    <row r="902" spans="18:20" x14ac:dyDescent="0.25">
      <c r="R902" s="33" t="str">
        <f t="shared" si="14"/>
        <v/>
      </c>
      <c r="S902" s="33" t="str">
        <f>IF(M902="","",IF(AND(M902&lt;&gt;'Tabelas auxiliares'!$B$240,M902&lt;&gt;'Tabelas auxiliares'!$B$241,M902&lt;&gt;'Tabelas auxiliares'!$C$240,M902&lt;&gt;'Tabelas auxiliares'!$C$241),"FOLHA DE PESSOAL",IF(R902='Tabelas auxiliares'!$A$241,"CUSTEIO",IF(R902='Tabelas auxiliares'!$A$240,"INVESTIMENTO","ERRO - VERIFICAR"))))</f>
        <v/>
      </c>
      <c r="T902" s="47"/>
    </row>
    <row r="903" spans="18:20" x14ac:dyDescent="0.25">
      <c r="R903" s="33" t="str">
        <f t="shared" si="14"/>
        <v/>
      </c>
      <c r="S903" s="33" t="str">
        <f>IF(M903="","",IF(AND(M903&lt;&gt;'Tabelas auxiliares'!$B$240,M903&lt;&gt;'Tabelas auxiliares'!$B$241,M903&lt;&gt;'Tabelas auxiliares'!$C$240,M903&lt;&gt;'Tabelas auxiliares'!$C$241),"FOLHA DE PESSOAL",IF(R903='Tabelas auxiliares'!$A$241,"CUSTEIO",IF(R903='Tabelas auxiliares'!$A$240,"INVESTIMENTO","ERRO - VERIFICAR"))))</f>
        <v/>
      </c>
      <c r="T903" s="47"/>
    </row>
    <row r="904" spans="18:20" x14ac:dyDescent="0.25">
      <c r="R904" s="33" t="str">
        <f t="shared" si="14"/>
        <v/>
      </c>
      <c r="S904" s="33" t="str">
        <f>IF(M904="","",IF(AND(M904&lt;&gt;'Tabelas auxiliares'!$B$240,M904&lt;&gt;'Tabelas auxiliares'!$B$241,M904&lt;&gt;'Tabelas auxiliares'!$C$240,M904&lt;&gt;'Tabelas auxiliares'!$C$241),"FOLHA DE PESSOAL",IF(R904='Tabelas auxiliares'!$A$241,"CUSTEIO",IF(R904='Tabelas auxiliares'!$A$240,"INVESTIMENTO","ERRO - VERIFICAR"))))</f>
        <v/>
      </c>
      <c r="T904" s="47"/>
    </row>
    <row r="905" spans="18:20" x14ac:dyDescent="0.25">
      <c r="R905" s="33" t="str">
        <f t="shared" si="14"/>
        <v/>
      </c>
      <c r="S905" s="33" t="str">
        <f>IF(M905="","",IF(AND(M905&lt;&gt;'Tabelas auxiliares'!$B$240,M905&lt;&gt;'Tabelas auxiliares'!$B$241,M905&lt;&gt;'Tabelas auxiliares'!$C$240,M905&lt;&gt;'Tabelas auxiliares'!$C$241),"FOLHA DE PESSOAL",IF(R905='Tabelas auxiliares'!$A$241,"CUSTEIO",IF(R905='Tabelas auxiliares'!$A$240,"INVESTIMENTO","ERRO - VERIFICAR"))))</f>
        <v/>
      </c>
      <c r="T905" s="47"/>
    </row>
    <row r="906" spans="18:20" x14ac:dyDescent="0.25">
      <c r="R906" s="33" t="str">
        <f t="shared" si="14"/>
        <v/>
      </c>
      <c r="S906" s="33" t="str">
        <f>IF(M906="","",IF(AND(M906&lt;&gt;'Tabelas auxiliares'!$B$240,M906&lt;&gt;'Tabelas auxiliares'!$B$241,M906&lt;&gt;'Tabelas auxiliares'!$C$240,M906&lt;&gt;'Tabelas auxiliares'!$C$241),"FOLHA DE PESSOAL",IF(R906='Tabelas auxiliares'!$A$241,"CUSTEIO",IF(R906='Tabelas auxiliares'!$A$240,"INVESTIMENTO","ERRO - VERIFICAR"))))</f>
        <v/>
      </c>
      <c r="T906" s="47"/>
    </row>
    <row r="907" spans="18:20" x14ac:dyDescent="0.25">
      <c r="R907" s="33" t="str">
        <f t="shared" si="14"/>
        <v/>
      </c>
      <c r="S907" s="33" t="str">
        <f>IF(M907="","",IF(AND(M907&lt;&gt;'Tabelas auxiliares'!$B$240,M907&lt;&gt;'Tabelas auxiliares'!$B$241,M907&lt;&gt;'Tabelas auxiliares'!$C$240,M907&lt;&gt;'Tabelas auxiliares'!$C$241),"FOLHA DE PESSOAL",IF(R907='Tabelas auxiliares'!$A$241,"CUSTEIO",IF(R907='Tabelas auxiliares'!$A$240,"INVESTIMENTO","ERRO - VERIFICAR"))))</f>
        <v/>
      </c>
      <c r="T907" s="47"/>
    </row>
    <row r="908" spans="18:20" x14ac:dyDescent="0.25">
      <c r="R908" s="33" t="str">
        <f t="shared" si="14"/>
        <v/>
      </c>
      <c r="S908" s="33" t="str">
        <f>IF(M908="","",IF(AND(M908&lt;&gt;'Tabelas auxiliares'!$B$240,M908&lt;&gt;'Tabelas auxiliares'!$B$241,M908&lt;&gt;'Tabelas auxiliares'!$C$240,M908&lt;&gt;'Tabelas auxiliares'!$C$241),"FOLHA DE PESSOAL",IF(R908='Tabelas auxiliares'!$A$241,"CUSTEIO",IF(R908='Tabelas auxiliares'!$A$240,"INVESTIMENTO","ERRO - VERIFICAR"))))</f>
        <v/>
      </c>
      <c r="T908" s="47"/>
    </row>
    <row r="909" spans="18:20" x14ac:dyDescent="0.25">
      <c r="R909" s="33" t="str">
        <f t="shared" si="14"/>
        <v/>
      </c>
      <c r="S909" s="33" t="str">
        <f>IF(M909="","",IF(AND(M909&lt;&gt;'Tabelas auxiliares'!$B$240,M909&lt;&gt;'Tabelas auxiliares'!$B$241,M909&lt;&gt;'Tabelas auxiliares'!$C$240,M909&lt;&gt;'Tabelas auxiliares'!$C$241),"FOLHA DE PESSOAL",IF(R909='Tabelas auxiliares'!$A$241,"CUSTEIO",IF(R909='Tabelas auxiliares'!$A$240,"INVESTIMENTO","ERRO - VERIFICAR"))))</f>
        <v/>
      </c>
      <c r="T909" s="47"/>
    </row>
    <row r="910" spans="18:20" x14ac:dyDescent="0.25">
      <c r="R910" s="33" t="str">
        <f t="shared" si="14"/>
        <v/>
      </c>
      <c r="S910" s="33" t="str">
        <f>IF(M910="","",IF(AND(M910&lt;&gt;'Tabelas auxiliares'!$B$240,M910&lt;&gt;'Tabelas auxiliares'!$B$241,M910&lt;&gt;'Tabelas auxiliares'!$C$240,M910&lt;&gt;'Tabelas auxiliares'!$C$241),"FOLHA DE PESSOAL",IF(R910='Tabelas auxiliares'!$A$241,"CUSTEIO",IF(R910='Tabelas auxiliares'!$A$240,"INVESTIMENTO","ERRO - VERIFICAR"))))</f>
        <v/>
      </c>
      <c r="T910" s="47"/>
    </row>
    <row r="911" spans="18:20" x14ac:dyDescent="0.25">
      <c r="R911" s="33" t="str">
        <f t="shared" si="14"/>
        <v/>
      </c>
      <c r="S911" s="33" t="str">
        <f>IF(M911="","",IF(AND(M911&lt;&gt;'Tabelas auxiliares'!$B$240,M911&lt;&gt;'Tabelas auxiliares'!$B$241,M911&lt;&gt;'Tabelas auxiliares'!$C$240,M911&lt;&gt;'Tabelas auxiliares'!$C$241),"FOLHA DE PESSOAL",IF(R911='Tabelas auxiliares'!$A$241,"CUSTEIO",IF(R911='Tabelas auxiliares'!$A$240,"INVESTIMENTO","ERRO - VERIFICAR"))))</f>
        <v/>
      </c>
      <c r="T911" s="47"/>
    </row>
    <row r="912" spans="18:20" x14ac:dyDescent="0.25">
      <c r="R912" s="33" t="str">
        <f t="shared" si="14"/>
        <v/>
      </c>
      <c r="S912" s="33" t="str">
        <f>IF(M912="","",IF(AND(M912&lt;&gt;'Tabelas auxiliares'!$B$240,M912&lt;&gt;'Tabelas auxiliares'!$B$241,M912&lt;&gt;'Tabelas auxiliares'!$C$240,M912&lt;&gt;'Tabelas auxiliares'!$C$241),"FOLHA DE PESSOAL",IF(R912='Tabelas auxiliares'!$A$241,"CUSTEIO",IF(R912='Tabelas auxiliares'!$A$240,"INVESTIMENTO","ERRO - VERIFICAR"))))</f>
        <v/>
      </c>
      <c r="T912" s="47"/>
    </row>
    <row r="913" spans="18:20" x14ac:dyDescent="0.25">
      <c r="R913" s="33" t="str">
        <f t="shared" si="14"/>
        <v/>
      </c>
      <c r="S913" s="33" t="str">
        <f>IF(M913="","",IF(AND(M913&lt;&gt;'Tabelas auxiliares'!$B$240,M913&lt;&gt;'Tabelas auxiliares'!$B$241,M913&lt;&gt;'Tabelas auxiliares'!$C$240,M913&lt;&gt;'Tabelas auxiliares'!$C$241),"FOLHA DE PESSOAL",IF(R913='Tabelas auxiliares'!$A$241,"CUSTEIO",IF(R913='Tabelas auxiliares'!$A$240,"INVESTIMENTO","ERRO - VERIFICAR"))))</f>
        <v/>
      </c>
      <c r="T913" s="47"/>
    </row>
    <row r="914" spans="18:20" x14ac:dyDescent="0.25">
      <c r="R914" s="33" t="str">
        <f t="shared" si="14"/>
        <v/>
      </c>
      <c r="S914" s="33" t="str">
        <f>IF(M914="","",IF(AND(M914&lt;&gt;'Tabelas auxiliares'!$B$240,M914&lt;&gt;'Tabelas auxiliares'!$B$241,M914&lt;&gt;'Tabelas auxiliares'!$C$240,M914&lt;&gt;'Tabelas auxiliares'!$C$241),"FOLHA DE PESSOAL",IF(R914='Tabelas auxiliares'!$A$241,"CUSTEIO",IF(R914='Tabelas auxiliares'!$A$240,"INVESTIMENTO","ERRO - VERIFICAR"))))</f>
        <v/>
      </c>
      <c r="T914" s="47"/>
    </row>
    <row r="915" spans="18:20" x14ac:dyDescent="0.25">
      <c r="R915" s="33" t="str">
        <f t="shared" si="14"/>
        <v/>
      </c>
      <c r="S915" s="33" t="str">
        <f>IF(M915="","",IF(AND(M915&lt;&gt;'Tabelas auxiliares'!$B$240,M915&lt;&gt;'Tabelas auxiliares'!$B$241,M915&lt;&gt;'Tabelas auxiliares'!$C$240,M915&lt;&gt;'Tabelas auxiliares'!$C$241),"FOLHA DE PESSOAL",IF(R915='Tabelas auxiliares'!$A$241,"CUSTEIO",IF(R915='Tabelas auxiliares'!$A$240,"INVESTIMENTO","ERRO - VERIFICAR"))))</f>
        <v/>
      </c>
      <c r="T915" s="47"/>
    </row>
    <row r="916" spans="18:20" x14ac:dyDescent="0.25">
      <c r="R916" s="33" t="str">
        <f t="shared" si="14"/>
        <v/>
      </c>
      <c r="S916" s="33" t="str">
        <f>IF(M916="","",IF(AND(M916&lt;&gt;'Tabelas auxiliares'!$B$240,M916&lt;&gt;'Tabelas auxiliares'!$B$241,M916&lt;&gt;'Tabelas auxiliares'!$C$240,M916&lt;&gt;'Tabelas auxiliares'!$C$241),"FOLHA DE PESSOAL",IF(R916='Tabelas auxiliares'!$A$241,"CUSTEIO",IF(R916='Tabelas auxiliares'!$A$240,"INVESTIMENTO","ERRO - VERIFICAR"))))</f>
        <v/>
      </c>
      <c r="T916" s="47"/>
    </row>
    <row r="917" spans="18:20" x14ac:dyDescent="0.25">
      <c r="R917" s="33" t="str">
        <f t="shared" si="14"/>
        <v/>
      </c>
      <c r="S917" s="33" t="str">
        <f>IF(M917="","",IF(AND(M917&lt;&gt;'Tabelas auxiliares'!$B$240,M917&lt;&gt;'Tabelas auxiliares'!$B$241,M917&lt;&gt;'Tabelas auxiliares'!$C$240,M917&lt;&gt;'Tabelas auxiliares'!$C$241),"FOLHA DE PESSOAL",IF(R917='Tabelas auxiliares'!$A$241,"CUSTEIO",IF(R917='Tabelas auxiliares'!$A$240,"INVESTIMENTO","ERRO - VERIFICAR"))))</f>
        <v/>
      </c>
      <c r="T917" s="47"/>
    </row>
    <row r="918" spans="18:20" x14ac:dyDescent="0.25">
      <c r="R918" s="33" t="str">
        <f t="shared" si="14"/>
        <v/>
      </c>
      <c r="S918" s="33" t="str">
        <f>IF(M918="","",IF(AND(M918&lt;&gt;'Tabelas auxiliares'!$B$240,M918&lt;&gt;'Tabelas auxiliares'!$B$241,M918&lt;&gt;'Tabelas auxiliares'!$C$240,M918&lt;&gt;'Tabelas auxiliares'!$C$241),"FOLHA DE PESSOAL",IF(R918='Tabelas auxiliares'!$A$241,"CUSTEIO",IF(R918='Tabelas auxiliares'!$A$240,"INVESTIMENTO","ERRO - VERIFICAR"))))</f>
        <v/>
      </c>
      <c r="T918" s="47"/>
    </row>
    <row r="919" spans="18:20" x14ac:dyDescent="0.25">
      <c r="R919" s="33" t="str">
        <f t="shared" si="14"/>
        <v/>
      </c>
      <c r="S919" s="33" t="str">
        <f>IF(M919="","",IF(AND(M919&lt;&gt;'Tabelas auxiliares'!$B$240,M919&lt;&gt;'Tabelas auxiliares'!$B$241,M919&lt;&gt;'Tabelas auxiliares'!$C$240,M919&lt;&gt;'Tabelas auxiliares'!$C$241),"FOLHA DE PESSOAL",IF(R919='Tabelas auxiliares'!$A$241,"CUSTEIO",IF(R919='Tabelas auxiliares'!$A$240,"INVESTIMENTO","ERRO - VERIFICAR"))))</f>
        <v/>
      </c>
      <c r="T919" s="47"/>
    </row>
    <row r="920" spans="18:20" x14ac:dyDescent="0.25">
      <c r="R920" s="33" t="str">
        <f t="shared" si="14"/>
        <v/>
      </c>
      <c r="S920" s="33" t="str">
        <f>IF(M920="","",IF(AND(M920&lt;&gt;'Tabelas auxiliares'!$B$240,M920&lt;&gt;'Tabelas auxiliares'!$B$241,M920&lt;&gt;'Tabelas auxiliares'!$C$240,M920&lt;&gt;'Tabelas auxiliares'!$C$241),"FOLHA DE PESSOAL",IF(R920='Tabelas auxiliares'!$A$241,"CUSTEIO",IF(R920='Tabelas auxiliares'!$A$240,"INVESTIMENTO","ERRO - VERIFICAR"))))</f>
        <v/>
      </c>
      <c r="T920" s="47"/>
    </row>
    <row r="921" spans="18:20" x14ac:dyDescent="0.25">
      <c r="R921" s="33" t="str">
        <f t="shared" si="14"/>
        <v/>
      </c>
      <c r="S921" s="33" t="str">
        <f>IF(M921="","",IF(AND(M921&lt;&gt;'Tabelas auxiliares'!$B$240,M921&lt;&gt;'Tabelas auxiliares'!$B$241,M921&lt;&gt;'Tabelas auxiliares'!$C$240,M921&lt;&gt;'Tabelas auxiliares'!$C$241),"FOLHA DE PESSOAL",IF(R921='Tabelas auxiliares'!$A$241,"CUSTEIO",IF(R921='Tabelas auxiliares'!$A$240,"INVESTIMENTO","ERRO - VERIFICAR"))))</f>
        <v/>
      </c>
      <c r="T921" s="47"/>
    </row>
    <row r="922" spans="18:20" x14ac:dyDescent="0.25">
      <c r="R922" s="33" t="str">
        <f t="shared" si="14"/>
        <v/>
      </c>
      <c r="S922" s="33" t="str">
        <f>IF(M922="","",IF(AND(M922&lt;&gt;'Tabelas auxiliares'!$B$240,M922&lt;&gt;'Tabelas auxiliares'!$B$241,M922&lt;&gt;'Tabelas auxiliares'!$C$240,M922&lt;&gt;'Tabelas auxiliares'!$C$241),"FOLHA DE PESSOAL",IF(R922='Tabelas auxiliares'!$A$241,"CUSTEIO",IF(R922='Tabelas auxiliares'!$A$240,"INVESTIMENTO","ERRO - VERIFICAR"))))</f>
        <v/>
      </c>
      <c r="T922" s="47"/>
    </row>
    <row r="923" spans="18:20" x14ac:dyDescent="0.25">
      <c r="R923" s="33" t="str">
        <f t="shared" si="14"/>
        <v/>
      </c>
      <c r="S923" s="33" t="str">
        <f>IF(M923="","",IF(AND(M923&lt;&gt;'Tabelas auxiliares'!$B$240,M923&lt;&gt;'Tabelas auxiliares'!$B$241,M923&lt;&gt;'Tabelas auxiliares'!$C$240,M923&lt;&gt;'Tabelas auxiliares'!$C$241),"FOLHA DE PESSOAL",IF(R923='Tabelas auxiliares'!$A$241,"CUSTEIO",IF(R923='Tabelas auxiliares'!$A$240,"INVESTIMENTO","ERRO - VERIFICAR"))))</f>
        <v/>
      </c>
      <c r="T923" s="47"/>
    </row>
    <row r="924" spans="18:20" x14ac:dyDescent="0.25">
      <c r="R924" s="33" t="str">
        <f t="shared" si="14"/>
        <v/>
      </c>
      <c r="S924" s="33" t="str">
        <f>IF(M924="","",IF(AND(M924&lt;&gt;'Tabelas auxiliares'!$B$240,M924&lt;&gt;'Tabelas auxiliares'!$B$241,M924&lt;&gt;'Tabelas auxiliares'!$C$240,M924&lt;&gt;'Tabelas auxiliares'!$C$241),"FOLHA DE PESSOAL",IF(R924='Tabelas auxiliares'!$A$241,"CUSTEIO",IF(R924='Tabelas auxiliares'!$A$240,"INVESTIMENTO","ERRO - VERIFICAR"))))</f>
        <v/>
      </c>
      <c r="T924" s="47"/>
    </row>
    <row r="925" spans="18:20" x14ac:dyDescent="0.25">
      <c r="R925" s="33" t="str">
        <f t="shared" si="14"/>
        <v/>
      </c>
      <c r="S925" s="33" t="str">
        <f>IF(M925="","",IF(AND(M925&lt;&gt;'Tabelas auxiliares'!$B$240,M925&lt;&gt;'Tabelas auxiliares'!$B$241,M925&lt;&gt;'Tabelas auxiliares'!$C$240,M925&lt;&gt;'Tabelas auxiliares'!$C$241),"FOLHA DE PESSOAL",IF(R925='Tabelas auxiliares'!$A$241,"CUSTEIO",IF(R925='Tabelas auxiliares'!$A$240,"INVESTIMENTO","ERRO - VERIFICAR"))))</f>
        <v/>
      </c>
      <c r="T925" s="47"/>
    </row>
    <row r="926" spans="18:20" x14ac:dyDescent="0.25">
      <c r="R926" s="33" t="str">
        <f t="shared" si="14"/>
        <v/>
      </c>
      <c r="S926" s="33" t="str">
        <f>IF(M926="","",IF(AND(M926&lt;&gt;'Tabelas auxiliares'!$B$240,M926&lt;&gt;'Tabelas auxiliares'!$B$241,M926&lt;&gt;'Tabelas auxiliares'!$C$240,M926&lt;&gt;'Tabelas auxiliares'!$C$241),"FOLHA DE PESSOAL",IF(R926='Tabelas auxiliares'!$A$241,"CUSTEIO",IF(R926='Tabelas auxiliares'!$A$240,"INVESTIMENTO","ERRO - VERIFICAR"))))</f>
        <v/>
      </c>
      <c r="T926" s="47"/>
    </row>
    <row r="927" spans="18:20" x14ac:dyDescent="0.25">
      <c r="R927" s="33" t="str">
        <f t="shared" si="14"/>
        <v/>
      </c>
      <c r="S927" s="33" t="str">
        <f>IF(M927="","",IF(AND(M927&lt;&gt;'Tabelas auxiliares'!$B$240,M927&lt;&gt;'Tabelas auxiliares'!$B$241,M927&lt;&gt;'Tabelas auxiliares'!$C$240,M927&lt;&gt;'Tabelas auxiliares'!$C$241),"FOLHA DE PESSOAL",IF(R927='Tabelas auxiliares'!$A$241,"CUSTEIO",IF(R927='Tabelas auxiliares'!$A$240,"INVESTIMENTO","ERRO - VERIFICAR"))))</f>
        <v/>
      </c>
      <c r="T927" s="47"/>
    </row>
    <row r="928" spans="18:20" x14ac:dyDescent="0.25">
      <c r="R928" s="33" t="str">
        <f t="shared" si="14"/>
        <v/>
      </c>
      <c r="S928" s="33" t="str">
        <f>IF(M928="","",IF(AND(M928&lt;&gt;'Tabelas auxiliares'!$B$240,M928&lt;&gt;'Tabelas auxiliares'!$B$241,M928&lt;&gt;'Tabelas auxiliares'!$C$240,M928&lt;&gt;'Tabelas auxiliares'!$C$241),"FOLHA DE PESSOAL",IF(R928='Tabelas auxiliares'!$A$241,"CUSTEIO",IF(R928='Tabelas auxiliares'!$A$240,"INVESTIMENTO","ERRO - VERIFICAR"))))</f>
        <v/>
      </c>
      <c r="T928" s="47"/>
    </row>
    <row r="929" spans="18:20" x14ac:dyDescent="0.25">
      <c r="R929" s="33" t="str">
        <f t="shared" si="14"/>
        <v/>
      </c>
      <c r="S929" s="33" t="str">
        <f>IF(M929="","",IF(AND(M929&lt;&gt;'Tabelas auxiliares'!$B$240,M929&lt;&gt;'Tabelas auxiliares'!$B$241,M929&lt;&gt;'Tabelas auxiliares'!$C$240,M929&lt;&gt;'Tabelas auxiliares'!$C$241),"FOLHA DE PESSOAL",IF(R929='Tabelas auxiliares'!$A$241,"CUSTEIO",IF(R929='Tabelas auxiliares'!$A$240,"INVESTIMENTO","ERRO - VERIFICAR"))))</f>
        <v/>
      </c>
      <c r="T929" s="47"/>
    </row>
    <row r="930" spans="18:20" x14ac:dyDescent="0.25">
      <c r="R930" s="33" t="str">
        <f t="shared" si="14"/>
        <v/>
      </c>
      <c r="S930" s="33" t="str">
        <f>IF(M930="","",IF(AND(M930&lt;&gt;'Tabelas auxiliares'!$B$240,M930&lt;&gt;'Tabelas auxiliares'!$B$241,M930&lt;&gt;'Tabelas auxiliares'!$C$240,M930&lt;&gt;'Tabelas auxiliares'!$C$241),"FOLHA DE PESSOAL",IF(R930='Tabelas auxiliares'!$A$241,"CUSTEIO",IF(R930='Tabelas auxiliares'!$A$240,"INVESTIMENTO","ERRO - VERIFICAR"))))</f>
        <v/>
      </c>
      <c r="T930" s="47"/>
    </row>
    <row r="931" spans="18:20" x14ac:dyDescent="0.25">
      <c r="R931" s="33" t="str">
        <f t="shared" si="14"/>
        <v/>
      </c>
      <c r="S931" s="33" t="str">
        <f>IF(M931="","",IF(AND(M931&lt;&gt;'Tabelas auxiliares'!$B$240,M931&lt;&gt;'Tabelas auxiliares'!$B$241,M931&lt;&gt;'Tabelas auxiliares'!$C$240,M931&lt;&gt;'Tabelas auxiliares'!$C$241),"FOLHA DE PESSOAL",IF(R931='Tabelas auxiliares'!$A$241,"CUSTEIO",IF(R931='Tabelas auxiliares'!$A$240,"INVESTIMENTO","ERRO - VERIFICAR"))))</f>
        <v/>
      </c>
      <c r="T931" s="47"/>
    </row>
    <row r="932" spans="18:20" x14ac:dyDescent="0.25">
      <c r="R932" s="33" t="str">
        <f t="shared" si="14"/>
        <v/>
      </c>
      <c r="S932" s="33" t="str">
        <f>IF(M932="","",IF(AND(M932&lt;&gt;'Tabelas auxiliares'!$B$240,M932&lt;&gt;'Tabelas auxiliares'!$B$241,M932&lt;&gt;'Tabelas auxiliares'!$C$240,M932&lt;&gt;'Tabelas auxiliares'!$C$241),"FOLHA DE PESSOAL",IF(R932='Tabelas auxiliares'!$A$241,"CUSTEIO",IF(R932='Tabelas auxiliares'!$A$240,"INVESTIMENTO","ERRO - VERIFICAR"))))</f>
        <v/>
      </c>
      <c r="T932" s="47"/>
    </row>
    <row r="933" spans="18:20" x14ac:dyDescent="0.25">
      <c r="R933" s="33" t="str">
        <f t="shared" si="14"/>
        <v/>
      </c>
      <c r="S933" s="33" t="str">
        <f>IF(M933="","",IF(AND(M933&lt;&gt;'Tabelas auxiliares'!$B$240,M933&lt;&gt;'Tabelas auxiliares'!$B$241,M933&lt;&gt;'Tabelas auxiliares'!$C$240,M933&lt;&gt;'Tabelas auxiliares'!$C$241),"FOLHA DE PESSOAL",IF(R933='Tabelas auxiliares'!$A$241,"CUSTEIO",IF(R933='Tabelas auxiliares'!$A$240,"INVESTIMENTO","ERRO - VERIFICAR"))))</f>
        <v/>
      </c>
      <c r="T933" s="47"/>
    </row>
    <row r="934" spans="18:20" x14ac:dyDescent="0.25">
      <c r="R934" s="33" t="str">
        <f t="shared" si="14"/>
        <v/>
      </c>
      <c r="S934" s="33" t="str">
        <f>IF(M934="","",IF(AND(M934&lt;&gt;'Tabelas auxiliares'!$B$240,M934&lt;&gt;'Tabelas auxiliares'!$B$241,M934&lt;&gt;'Tabelas auxiliares'!$C$240,M934&lt;&gt;'Tabelas auxiliares'!$C$241),"FOLHA DE PESSOAL",IF(R934='Tabelas auxiliares'!$A$241,"CUSTEIO",IF(R934='Tabelas auxiliares'!$A$240,"INVESTIMENTO","ERRO - VERIFICAR"))))</f>
        <v/>
      </c>
      <c r="T934" s="47"/>
    </row>
    <row r="935" spans="18:20" x14ac:dyDescent="0.25">
      <c r="R935" s="33" t="str">
        <f t="shared" si="14"/>
        <v/>
      </c>
      <c r="S935" s="33" t="str">
        <f>IF(M935="","",IF(AND(M935&lt;&gt;'Tabelas auxiliares'!$B$240,M935&lt;&gt;'Tabelas auxiliares'!$B$241,M935&lt;&gt;'Tabelas auxiliares'!$C$240,M935&lt;&gt;'Tabelas auxiliares'!$C$241),"FOLHA DE PESSOAL",IF(R935='Tabelas auxiliares'!$A$241,"CUSTEIO",IF(R935='Tabelas auxiliares'!$A$240,"INVESTIMENTO","ERRO - VERIFICAR"))))</f>
        <v/>
      </c>
      <c r="T935" s="47"/>
    </row>
    <row r="936" spans="18:20" x14ac:dyDescent="0.25">
      <c r="R936" s="33" t="str">
        <f t="shared" si="14"/>
        <v/>
      </c>
      <c r="S936" s="33" t="str">
        <f>IF(M936="","",IF(AND(M936&lt;&gt;'Tabelas auxiliares'!$B$240,M936&lt;&gt;'Tabelas auxiliares'!$B$241,M936&lt;&gt;'Tabelas auxiliares'!$C$240,M936&lt;&gt;'Tabelas auxiliares'!$C$241),"FOLHA DE PESSOAL",IF(R936='Tabelas auxiliares'!$A$241,"CUSTEIO",IF(R936='Tabelas auxiliares'!$A$240,"INVESTIMENTO","ERRO - VERIFICAR"))))</f>
        <v/>
      </c>
      <c r="T936" s="47"/>
    </row>
    <row r="937" spans="18:20" x14ac:dyDescent="0.25">
      <c r="R937" s="33" t="str">
        <f t="shared" si="14"/>
        <v/>
      </c>
      <c r="S937" s="33" t="str">
        <f>IF(M937="","",IF(AND(M937&lt;&gt;'Tabelas auxiliares'!$B$240,M937&lt;&gt;'Tabelas auxiliares'!$B$241,M937&lt;&gt;'Tabelas auxiliares'!$C$240,M937&lt;&gt;'Tabelas auxiliares'!$C$241),"FOLHA DE PESSOAL",IF(R937='Tabelas auxiliares'!$A$241,"CUSTEIO",IF(R937='Tabelas auxiliares'!$A$240,"INVESTIMENTO","ERRO - VERIFICAR"))))</f>
        <v/>
      </c>
      <c r="T937" s="47"/>
    </row>
    <row r="938" spans="18:20" x14ac:dyDescent="0.25">
      <c r="R938" s="33" t="str">
        <f t="shared" si="14"/>
        <v/>
      </c>
      <c r="S938" s="33" t="str">
        <f>IF(M938="","",IF(AND(M938&lt;&gt;'Tabelas auxiliares'!$B$240,M938&lt;&gt;'Tabelas auxiliares'!$B$241,M938&lt;&gt;'Tabelas auxiliares'!$C$240,M938&lt;&gt;'Tabelas auxiliares'!$C$241),"FOLHA DE PESSOAL",IF(R938='Tabelas auxiliares'!$A$241,"CUSTEIO",IF(R938='Tabelas auxiliares'!$A$240,"INVESTIMENTO","ERRO - VERIFICAR"))))</f>
        <v/>
      </c>
      <c r="T938" s="47"/>
    </row>
    <row r="939" spans="18:20" x14ac:dyDescent="0.25">
      <c r="R939" s="33" t="str">
        <f t="shared" si="14"/>
        <v/>
      </c>
      <c r="S939" s="33" t="str">
        <f>IF(M939="","",IF(AND(M939&lt;&gt;'Tabelas auxiliares'!$B$240,M939&lt;&gt;'Tabelas auxiliares'!$B$241,M939&lt;&gt;'Tabelas auxiliares'!$C$240,M939&lt;&gt;'Tabelas auxiliares'!$C$241),"FOLHA DE PESSOAL",IF(R939='Tabelas auxiliares'!$A$241,"CUSTEIO",IF(R939='Tabelas auxiliares'!$A$240,"INVESTIMENTO","ERRO - VERIFICAR"))))</f>
        <v/>
      </c>
      <c r="T939" s="47"/>
    </row>
    <row r="940" spans="18:20" x14ac:dyDescent="0.25">
      <c r="R940" s="33" t="str">
        <f t="shared" si="14"/>
        <v/>
      </c>
      <c r="S940" s="33" t="str">
        <f>IF(M940="","",IF(AND(M940&lt;&gt;'Tabelas auxiliares'!$B$240,M940&lt;&gt;'Tabelas auxiliares'!$B$241,M940&lt;&gt;'Tabelas auxiliares'!$C$240,M940&lt;&gt;'Tabelas auxiliares'!$C$241),"FOLHA DE PESSOAL",IF(R940='Tabelas auxiliares'!$A$241,"CUSTEIO",IF(R940='Tabelas auxiliares'!$A$240,"INVESTIMENTO","ERRO - VERIFICAR"))))</f>
        <v/>
      </c>
      <c r="T940" s="47"/>
    </row>
    <row r="941" spans="18:20" x14ac:dyDescent="0.25">
      <c r="R941" s="33" t="str">
        <f t="shared" si="14"/>
        <v/>
      </c>
      <c r="S941" s="33" t="str">
        <f>IF(M941="","",IF(AND(M941&lt;&gt;'Tabelas auxiliares'!$B$240,M941&lt;&gt;'Tabelas auxiliares'!$B$241,M941&lt;&gt;'Tabelas auxiliares'!$C$240,M941&lt;&gt;'Tabelas auxiliares'!$C$241),"FOLHA DE PESSOAL",IF(R941='Tabelas auxiliares'!$A$241,"CUSTEIO",IF(R941='Tabelas auxiliares'!$A$240,"INVESTIMENTO","ERRO - VERIFICAR"))))</f>
        <v/>
      </c>
      <c r="T941" s="47"/>
    </row>
    <row r="942" spans="18:20" x14ac:dyDescent="0.25">
      <c r="R942" s="33" t="str">
        <f t="shared" si="14"/>
        <v/>
      </c>
      <c r="S942" s="33" t="str">
        <f>IF(M942="","",IF(AND(M942&lt;&gt;'Tabelas auxiliares'!$B$240,M942&lt;&gt;'Tabelas auxiliares'!$B$241,M942&lt;&gt;'Tabelas auxiliares'!$C$240,M942&lt;&gt;'Tabelas auxiliares'!$C$241),"FOLHA DE PESSOAL",IF(R942='Tabelas auxiliares'!$A$241,"CUSTEIO",IF(R942='Tabelas auxiliares'!$A$240,"INVESTIMENTO","ERRO - VERIFICAR"))))</f>
        <v/>
      </c>
      <c r="T942" s="47"/>
    </row>
    <row r="943" spans="18:20" x14ac:dyDescent="0.25">
      <c r="R943" s="33" t="str">
        <f t="shared" si="14"/>
        <v/>
      </c>
      <c r="S943" s="33" t="str">
        <f>IF(M943="","",IF(AND(M943&lt;&gt;'Tabelas auxiliares'!$B$240,M943&lt;&gt;'Tabelas auxiliares'!$B$241,M943&lt;&gt;'Tabelas auxiliares'!$C$240,M943&lt;&gt;'Tabelas auxiliares'!$C$241),"FOLHA DE PESSOAL",IF(R943='Tabelas auxiliares'!$A$241,"CUSTEIO",IF(R943='Tabelas auxiliares'!$A$240,"INVESTIMENTO","ERRO - VERIFICAR"))))</f>
        <v/>
      </c>
      <c r="T943" s="47"/>
    </row>
    <row r="944" spans="18:20" x14ac:dyDescent="0.25">
      <c r="R944" s="33" t="str">
        <f t="shared" si="14"/>
        <v/>
      </c>
      <c r="S944" s="33" t="str">
        <f>IF(M944="","",IF(AND(M944&lt;&gt;'Tabelas auxiliares'!$B$240,M944&lt;&gt;'Tabelas auxiliares'!$B$241,M944&lt;&gt;'Tabelas auxiliares'!$C$240,M944&lt;&gt;'Tabelas auxiliares'!$C$241),"FOLHA DE PESSOAL",IF(R944='Tabelas auxiliares'!$A$241,"CUSTEIO",IF(R944='Tabelas auxiliares'!$A$240,"INVESTIMENTO","ERRO - VERIFICAR"))))</f>
        <v/>
      </c>
      <c r="T944" s="47"/>
    </row>
    <row r="945" spans="18:20" x14ac:dyDescent="0.25">
      <c r="R945" s="33" t="str">
        <f t="shared" si="14"/>
        <v/>
      </c>
      <c r="S945" s="33" t="str">
        <f>IF(M945="","",IF(AND(M945&lt;&gt;'Tabelas auxiliares'!$B$240,M945&lt;&gt;'Tabelas auxiliares'!$B$241,M945&lt;&gt;'Tabelas auxiliares'!$C$240,M945&lt;&gt;'Tabelas auxiliares'!$C$241),"FOLHA DE PESSOAL",IF(R945='Tabelas auxiliares'!$A$241,"CUSTEIO",IF(R945='Tabelas auxiliares'!$A$240,"INVESTIMENTO","ERRO - VERIFICAR"))))</f>
        <v/>
      </c>
      <c r="T945" s="47"/>
    </row>
    <row r="946" spans="18:20" x14ac:dyDescent="0.25">
      <c r="R946" s="33" t="str">
        <f t="shared" si="14"/>
        <v/>
      </c>
      <c r="S946" s="33" t="str">
        <f>IF(M946="","",IF(AND(M946&lt;&gt;'Tabelas auxiliares'!$B$240,M946&lt;&gt;'Tabelas auxiliares'!$B$241,M946&lt;&gt;'Tabelas auxiliares'!$C$240,M946&lt;&gt;'Tabelas auxiliares'!$C$241),"FOLHA DE PESSOAL",IF(R946='Tabelas auxiliares'!$A$241,"CUSTEIO",IF(R946='Tabelas auxiliares'!$A$240,"INVESTIMENTO","ERRO - VERIFICAR"))))</f>
        <v/>
      </c>
      <c r="T946" s="47"/>
    </row>
    <row r="947" spans="18:20" x14ac:dyDescent="0.25">
      <c r="R947" s="33" t="str">
        <f t="shared" si="14"/>
        <v/>
      </c>
      <c r="S947" s="33" t="str">
        <f>IF(M947="","",IF(AND(M947&lt;&gt;'Tabelas auxiliares'!$B$240,M947&lt;&gt;'Tabelas auxiliares'!$B$241,M947&lt;&gt;'Tabelas auxiliares'!$C$240,M947&lt;&gt;'Tabelas auxiliares'!$C$241),"FOLHA DE PESSOAL",IF(R947='Tabelas auxiliares'!$A$241,"CUSTEIO",IF(R947='Tabelas auxiliares'!$A$240,"INVESTIMENTO","ERRO - VERIFICAR"))))</f>
        <v/>
      </c>
      <c r="T947" s="47"/>
    </row>
    <row r="948" spans="18:20" x14ac:dyDescent="0.25">
      <c r="R948" s="33" t="str">
        <f t="shared" si="14"/>
        <v/>
      </c>
      <c r="S948" s="33" t="str">
        <f>IF(M948="","",IF(AND(M948&lt;&gt;'Tabelas auxiliares'!$B$240,M948&lt;&gt;'Tabelas auxiliares'!$B$241,M948&lt;&gt;'Tabelas auxiliares'!$C$240,M948&lt;&gt;'Tabelas auxiliares'!$C$241),"FOLHA DE PESSOAL",IF(R948='Tabelas auxiliares'!$A$241,"CUSTEIO",IF(R948='Tabelas auxiliares'!$A$240,"INVESTIMENTO","ERRO - VERIFICAR"))))</f>
        <v/>
      </c>
      <c r="T948" s="47"/>
    </row>
    <row r="949" spans="18:20" x14ac:dyDescent="0.25">
      <c r="R949" s="33" t="str">
        <f t="shared" si="14"/>
        <v/>
      </c>
      <c r="S949" s="33" t="str">
        <f>IF(M949="","",IF(AND(M949&lt;&gt;'Tabelas auxiliares'!$B$240,M949&lt;&gt;'Tabelas auxiliares'!$B$241,M949&lt;&gt;'Tabelas auxiliares'!$C$240,M949&lt;&gt;'Tabelas auxiliares'!$C$241),"FOLHA DE PESSOAL",IF(R949='Tabelas auxiliares'!$A$241,"CUSTEIO",IF(R949='Tabelas auxiliares'!$A$240,"INVESTIMENTO","ERRO - VERIFICAR"))))</f>
        <v/>
      </c>
      <c r="T949" s="47"/>
    </row>
    <row r="950" spans="18:20" x14ac:dyDescent="0.25">
      <c r="R950" s="33" t="str">
        <f t="shared" si="14"/>
        <v/>
      </c>
      <c r="S950" s="33" t="str">
        <f>IF(M950="","",IF(AND(M950&lt;&gt;'Tabelas auxiliares'!$B$240,M950&lt;&gt;'Tabelas auxiliares'!$B$241,M950&lt;&gt;'Tabelas auxiliares'!$C$240,M950&lt;&gt;'Tabelas auxiliares'!$C$241),"FOLHA DE PESSOAL",IF(R950='Tabelas auxiliares'!$A$241,"CUSTEIO",IF(R950='Tabelas auxiliares'!$A$240,"INVESTIMENTO","ERRO - VERIFICAR"))))</f>
        <v/>
      </c>
      <c r="T950" s="47"/>
    </row>
    <row r="951" spans="18:20" x14ac:dyDescent="0.25">
      <c r="R951" s="33" t="str">
        <f t="shared" si="14"/>
        <v/>
      </c>
      <c r="S951" s="33" t="str">
        <f>IF(M951="","",IF(AND(M951&lt;&gt;'Tabelas auxiliares'!$B$240,M951&lt;&gt;'Tabelas auxiliares'!$B$241,M951&lt;&gt;'Tabelas auxiliares'!$C$240,M951&lt;&gt;'Tabelas auxiliares'!$C$241),"FOLHA DE PESSOAL",IF(R951='Tabelas auxiliares'!$A$241,"CUSTEIO",IF(R951='Tabelas auxiliares'!$A$240,"INVESTIMENTO","ERRO - VERIFICAR"))))</f>
        <v/>
      </c>
      <c r="T951" s="47"/>
    </row>
    <row r="952" spans="18:20" x14ac:dyDescent="0.25">
      <c r="R952" s="33" t="str">
        <f t="shared" si="14"/>
        <v/>
      </c>
      <c r="S952" s="33" t="str">
        <f>IF(M952="","",IF(AND(M952&lt;&gt;'Tabelas auxiliares'!$B$240,M952&lt;&gt;'Tabelas auxiliares'!$B$241,M952&lt;&gt;'Tabelas auxiliares'!$C$240,M952&lt;&gt;'Tabelas auxiliares'!$C$241),"FOLHA DE PESSOAL",IF(R952='Tabelas auxiliares'!$A$241,"CUSTEIO",IF(R952='Tabelas auxiliares'!$A$240,"INVESTIMENTO","ERRO - VERIFICAR"))))</f>
        <v/>
      </c>
      <c r="T952" s="47"/>
    </row>
    <row r="953" spans="18:20" x14ac:dyDescent="0.25">
      <c r="R953" s="33" t="str">
        <f t="shared" si="14"/>
        <v/>
      </c>
      <c r="S953" s="33" t="str">
        <f>IF(M953="","",IF(AND(M953&lt;&gt;'Tabelas auxiliares'!$B$240,M953&lt;&gt;'Tabelas auxiliares'!$B$241,M953&lt;&gt;'Tabelas auxiliares'!$C$240,M953&lt;&gt;'Tabelas auxiliares'!$C$241),"FOLHA DE PESSOAL",IF(R953='Tabelas auxiliares'!$A$241,"CUSTEIO",IF(R953='Tabelas auxiliares'!$A$240,"INVESTIMENTO","ERRO - VERIFICAR"))))</f>
        <v/>
      </c>
      <c r="T953" s="47"/>
    </row>
    <row r="954" spans="18:20" x14ac:dyDescent="0.25">
      <c r="R954" s="33" t="str">
        <f t="shared" si="14"/>
        <v/>
      </c>
      <c r="S954" s="33" t="str">
        <f>IF(M954="","",IF(AND(M954&lt;&gt;'Tabelas auxiliares'!$B$240,M954&lt;&gt;'Tabelas auxiliares'!$B$241,M954&lt;&gt;'Tabelas auxiliares'!$C$240,M954&lt;&gt;'Tabelas auxiliares'!$C$241),"FOLHA DE PESSOAL",IF(R954='Tabelas auxiliares'!$A$241,"CUSTEIO",IF(R954='Tabelas auxiliares'!$A$240,"INVESTIMENTO","ERRO - VERIFICAR"))))</f>
        <v/>
      </c>
      <c r="T954" s="47"/>
    </row>
    <row r="955" spans="18:20" x14ac:dyDescent="0.25">
      <c r="R955" s="33" t="str">
        <f t="shared" si="14"/>
        <v/>
      </c>
      <c r="S955" s="33" t="str">
        <f>IF(M955="","",IF(AND(M955&lt;&gt;'Tabelas auxiliares'!$B$240,M955&lt;&gt;'Tabelas auxiliares'!$B$241,M955&lt;&gt;'Tabelas auxiliares'!$C$240,M955&lt;&gt;'Tabelas auxiliares'!$C$241),"FOLHA DE PESSOAL",IF(R955='Tabelas auxiliares'!$A$241,"CUSTEIO",IF(R955='Tabelas auxiliares'!$A$240,"INVESTIMENTO","ERRO - VERIFICAR"))))</f>
        <v/>
      </c>
      <c r="T955" s="47"/>
    </row>
    <row r="956" spans="18:20" x14ac:dyDescent="0.25">
      <c r="R956" s="33" t="str">
        <f t="shared" si="14"/>
        <v/>
      </c>
      <c r="S956" s="33" t="str">
        <f>IF(M956="","",IF(AND(M956&lt;&gt;'Tabelas auxiliares'!$B$240,M956&lt;&gt;'Tabelas auxiliares'!$B$241,M956&lt;&gt;'Tabelas auxiliares'!$C$240,M956&lt;&gt;'Tabelas auxiliares'!$C$241),"FOLHA DE PESSOAL",IF(R956='Tabelas auxiliares'!$A$241,"CUSTEIO",IF(R956='Tabelas auxiliares'!$A$240,"INVESTIMENTO","ERRO - VERIFICAR"))))</f>
        <v/>
      </c>
      <c r="T956" s="47"/>
    </row>
    <row r="957" spans="18:20" x14ac:dyDescent="0.25">
      <c r="R957" s="33" t="str">
        <f t="shared" si="14"/>
        <v/>
      </c>
      <c r="S957" s="33" t="str">
        <f>IF(M957="","",IF(AND(M957&lt;&gt;'Tabelas auxiliares'!$B$240,M957&lt;&gt;'Tabelas auxiliares'!$B$241,M957&lt;&gt;'Tabelas auxiliares'!$C$240,M957&lt;&gt;'Tabelas auxiliares'!$C$241),"FOLHA DE PESSOAL",IF(R957='Tabelas auxiliares'!$A$241,"CUSTEIO",IF(R957='Tabelas auxiliares'!$A$240,"INVESTIMENTO","ERRO - VERIFICAR"))))</f>
        <v/>
      </c>
      <c r="T957" s="47"/>
    </row>
    <row r="958" spans="18:20" x14ac:dyDescent="0.25">
      <c r="R958" s="33" t="str">
        <f t="shared" si="14"/>
        <v/>
      </c>
      <c r="S958" s="33" t="str">
        <f>IF(M958="","",IF(AND(M958&lt;&gt;'Tabelas auxiliares'!$B$240,M958&lt;&gt;'Tabelas auxiliares'!$B$241,M958&lt;&gt;'Tabelas auxiliares'!$C$240,M958&lt;&gt;'Tabelas auxiliares'!$C$241),"FOLHA DE PESSOAL",IF(R958='Tabelas auxiliares'!$A$241,"CUSTEIO",IF(R958='Tabelas auxiliares'!$A$240,"INVESTIMENTO","ERRO - VERIFICAR"))))</f>
        <v/>
      </c>
      <c r="T958" s="47"/>
    </row>
    <row r="959" spans="18:20" x14ac:dyDescent="0.25">
      <c r="R959" s="33" t="str">
        <f t="shared" si="14"/>
        <v/>
      </c>
      <c r="S959" s="33" t="str">
        <f>IF(M959="","",IF(AND(M959&lt;&gt;'Tabelas auxiliares'!$B$240,M959&lt;&gt;'Tabelas auxiliares'!$B$241,M959&lt;&gt;'Tabelas auxiliares'!$C$240,M959&lt;&gt;'Tabelas auxiliares'!$C$241),"FOLHA DE PESSOAL",IF(R959='Tabelas auxiliares'!$A$241,"CUSTEIO",IF(R959='Tabelas auxiliares'!$A$240,"INVESTIMENTO","ERRO - VERIFICAR"))))</f>
        <v/>
      </c>
      <c r="T959" s="47"/>
    </row>
    <row r="960" spans="18:20" x14ac:dyDescent="0.25">
      <c r="R960" s="33" t="str">
        <f t="shared" si="14"/>
        <v/>
      </c>
      <c r="S960" s="33" t="str">
        <f>IF(M960="","",IF(AND(M960&lt;&gt;'Tabelas auxiliares'!$B$240,M960&lt;&gt;'Tabelas auxiliares'!$B$241,M960&lt;&gt;'Tabelas auxiliares'!$C$240,M960&lt;&gt;'Tabelas auxiliares'!$C$241),"FOLHA DE PESSOAL",IF(R960='Tabelas auxiliares'!$A$241,"CUSTEIO",IF(R960='Tabelas auxiliares'!$A$240,"INVESTIMENTO","ERRO - VERIFICAR"))))</f>
        <v/>
      </c>
      <c r="T960" s="47"/>
    </row>
    <row r="961" spans="18:20" x14ac:dyDescent="0.25">
      <c r="R961" s="33" t="str">
        <f t="shared" si="14"/>
        <v/>
      </c>
      <c r="S961" s="33" t="str">
        <f>IF(M961="","",IF(AND(M961&lt;&gt;'Tabelas auxiliares'!$B$240,M961&lt;&gt;'Tabelas auxiliares'!$B$241,M961&lt;&gt;'Tabelas auxiliares'!$C$240,M961&lt;&gt;'Tabelas auxiliares'!$C$241),"FOLHA DE PESSOAL",IF(R961='Tabelas auxiliares'!$A$241,"CUSTEIO",IF(R961='Tabelas auxiliares'!$A$240,"INVESTIMENTO","ERRO - VERIFICAR"))))</f>
        <v/>
      </c>
      <c r="T961" s="47"/>
    </row>
    <row r="962" spans="18:20" x14ac:dyDescent="0.25">
      <c r="R962" s="33" t="str">
        <f t="shared" si="14"/>
        <v/>
      </c>
      <c r="S962" s="33" t="str">
        <f>IF(M962="","",IF(AND(M962&lt;&gt;'Tabelas auxiliares'!$B$240,M962&lt;&gt;'Tabelas auxiliares'!$B$241,M962&lt;&gt;'Tabelas auxiliares'!$C$240,M962&lt;&gt;'Tabelas auxiliares'!$C$241),"FOLHA DE PESSOAL",IF(R962='Tabelas auxiliares'!$A$241,"CUSTEIO",IF(R962='Tabelas auxiliares'!$A$240,"INVESTIMENTO","ERRO - VERIFICAR"))))</f>
        <v/>
      </c>
      <c r="T962" s="47"/>
    </row>
    <row r="963" spans="18:20" x14ac:dyDescent="0.25">
      <c r="R963" s="33" t="str">
        <f t="shared" si="14"/>
        <v/>
      </c>
      <c r="S963" s="33" t="str">
        <f>IF(M963="","",IF(AND(M963&lt;&gt;'Tabelas auxiliares'!$B$240,M963&lt;&gt;'Tabelas auxiliares'!$B$241,M963&lt;&gt;'Tabelas auxiliares'!$C$240,M963&lt;&gt;'Tabelas auxiliares'!$C$241),"FOLHA DE PESSOAL",IF(R963='Tabelas auxiliares'!$A$241,"CUSTEIO",IF(R963='Tabelas auxiliares'!$A$240,"INVESTIMENTO","ERRO - VERIFICAR"))))</f>
        <v/>
      </c>
      <c r="T963" s="47"/>
    </row>
    <row r="964" spans="18:20" x14ac:dyDescent="0.25">
      <c r="R964" s="33" t="str">
        <f t="shared" ref="R964:R1000" si="15">LEFT(O964,1)</f>
        <v/>
      </c>
      <c r="S964" s="33" t="str">
        <f>IF(M964="","",IF(AND(M964&lt;&gt;'Tabelas auxiliares'!$B$240,M964&lt;&gt;'Tabelas auxiliares'!$B$241,M964&lt;&gt;'Tabelas auxiliares'!$C$240,M964&lt;&gt;'Tabelas auxiliares'!$C$241),"FOLHA DE PESSOAL",IF(R964='Tabelas auxiliares'!$A$241,"CUSTEIO",IF(R964='Tabelas auxiliares'!$A$240,"INVESTIMENTO","ERRO - VERIFICAR"))))</f>
        <v/>
      </c>
      <c r="T964" s="47"/>
    </row>
    <row r="965" spans="18:20" x14ac:dyDescent="0.25">
      <c r="R965" s="33" t="str">
        <f t="shared" si="15"/>
        <v/>
      </c>
      <c r="S965" s="33" t="str">
        <f>IF(M965="","",IF(AND(M965&lt;&gt;'Tabelas auxiliares'!$B$240,M965&lt;&gt;'Tabelas auxiliares'!$B$241,M965&lt;&gt;'Tabelas auxiliares'!$C$240,M965&lt;&gt;'Tabelas auxiliares'!$C$241),"FOLHA DE PESSOAL",IF(R965='Tabelas auxiliares'!$A$241,"CUSTEIO",IF(R965='Tabelas auxiliares'!$A$240,"INVESTIMENTO","ERRO - VERIFICAR"))))</f>
        <v/>
      </c>
      <c r="T965" s="47"/>
    </row>
    <row r="966" spans="18:20" x14ac:dyDescent="0.25">
      <c r="R966" s="33" t="str">
        <f t="shared" si="15"/>
        <v/>
      </c>
      <c r="S966" s="33" t="str">
        <f>IF(M966="","",IF(AND(M966&lt;&gt;'Tabelas auxiliares'!$B$240,M966&lt;&gt;'Tabelas auxiliares'!$B$241,M966&lt;&gt;'Tabelas auxiliares'!$C$240,M966&lt;&gt;'Tabelas auxiliares'!$C$241),"FOLHA DE PESSOAL",IF(R966='Tabelas auxiliares'!$A$241,"CUSTEIO",IF(R966='Tabelas auxiliares'!$A$240,"INVESTIMENTO","ERRO - VERIFICAR"))))</f>
        <v/>
      </c>
      <c r="T966" s="47"/>
    </row>
    <row r="967" spans="18:20" x14ac:dyDescent="0.25">
      <c r="R967" s="33" t="str">
        <f t="shared" si="15"/>
        <v/>
      </c>
      <c r="S967" s="33" t="str">
        <f>IF(M967="","",IF(AND(M967&lt;&gt;'Tabelas auxiliares'!$B$240,M967&lt;&gt;'Tabelas auxiliares'!$B$241,M967&lt;&gt;'Tabelas auxiliares'!$C$240,M967&lt;&gt;'Tabelas auxiliares'!$C$241),"FOLHA DE PESSOAL",IF(R967='Tabelas auxiliares'!$A$241,"CUSTEIO",IF(R967='Tabelas auxiliares'!$A$240,"INVESTIMENTO","ERRO - VERIFICAR"))))</f>
        <v/>
      </c>
      <c r="T967" s="47"/>
    </row>
    <row r="968" spans="18:20" x14ac:dyDescent="0.25">
      <c r="R968" s="33" t="str">
        <f t="shared" si="15"/>
        <v/>
      </c>
      <c r="S968" s="33" t="str">
        <f>IF(M968="","",IF(AND(M968&lt;&gt;'Tabelas auxiliares'!$B$240,M968&lt;&gt;'Tabelas auxiliares'!$B$241,M968&lt;&gt;'Tabelas auxiliares'!$C$240,M968&lt;&gt;'Tabelas auxiliares'!$C$241),"FOLHA DE PESSOAL",IF(R968='Tabelas auxiliares'!$A$241,"CUSTEIO",IF(R968='Tabelas auxiliares'!$A$240,"INVESTIMENTO","ERRO - VERIFICAR"))))</f>
        <v/>
      </c>
      <c r="T968" s="47"/>
    </row>
    <row r="969" spans="18:20" x14ac:dyDescent="0.25">
      <c r="R969" s="33" t="str">
        <f t="shared" si="15"/>
        <v/>
      </c>
      <c r="S969" s="33" t="str">
        <f>IF(M969="","",IF(AND(M969&lt;&gt;'Tabelas auxiliares'!$B$240,M969&lt;&gt;'Tabelas auxiliares'!$B$241,M969&lt;&gt;'Tabelas auxiliares'!$C$240,M969&lt;&gt;'Tabelas auxiliares'!$C$241),"FOLHA DE PESSOAL",IF(R969='Tabelas auxiliares'!$A$241,"CUSTEIO",IF(R969='Tabelas auxiliares'!$A$240,"INVESTIMENTO","ERRO - VERIFICAR"))))</f>
        <v/>
      </c>
      <c r="T969" s="47"/>
    </row>
    <row r="970" spans="18:20" x14ac:dyDescent="0.25">
      <c r="R970" s="33" t="str">
        <f t="shared" si="15"/>
        <v/>
      </c>
      <c r="S970" s="33" t="str">
        <f>IF(M970="","",IF(AND(M970&lt;&gt;'Tabelas auxiliares'!$B$240,M970&lt;&gt;'Tabelas auxiliares'!$B$241,M970&lt;&gt;'Tabelas auxiliares'!$C$240,M970&lt;&gt;'Tabelas auxiliares'!$C$241),"FOLHA DE PESSOAL",IF(R970='Tabelas auxiliares'!$A$241,"CUSTEIO",IF(R970='Tabelas auxiliares'!$A$240,"INVESTIMENTO","ERRO - VERIFICAR"))))</f>
        <v/>
      </c>
      <c r="T970" s="47"/>
    </row>
    <row r="971" spans="18:20" x14ac:dyDescent="0.25">
      <c r="R971" s="33" t="str">
        <f t="shared" si="15"/>
        <v/>
      </c>
      <c r="S971" s="33" t="str">
        <f>IF(M971="","",IF(AND(M971&lt;&gt;'Tabelas auxiliares'!$B$240,M971&lt;&gt;'Tabelas auxiliares'!$B$241,M971&lt;&gt;'Tabelas auxiliares'!$C$240,M971&lt;&gt;'Tabelas auxiliares'!$C$241),"FOLHA DE PESSOAL",IF(R971='Tabelas auxiliares'!$A$241,"CUSTEIO",IF(R971='Tabelas auxiliares'!$A$240,"INVESTIMENTO","ERRO - VERIFICAR"))))</f>
        <v/>
      </c>
      <c r="T971" s="47"/>
    </row>
    <row r="972" spans="18:20" x14ac:dyDescent="0.25">
      <c r="R972" s="33" t="str">
        <f t="shared" si="15"/>
        <v/>
      </c>
      <c r="S972" s="33" t="str">
        <f>IF(M972="","",IF(AND(M972&lt;&gt;'Tabelas auxiliares'!$B$240,M972&lt;&gt;'Tabelas auxiliares'!$B$241,M972&lt;&gt;'Tabelas auxiliares'!$C$240,M972&lt;&gt;'Tabelas auxiliares'!$C$241),"FOLHA DE PESSOAL",IF(R972='Tabelas auxiliares'!$A$241,"CUSTEIO",IF(R972='Tabelas auxiliares'!$A$240,"INVESTIMENTO","ERRO - VERIFICAR"))))</f>
        <v/>
      </c>
      <c r="T972" s="47"/>
    </row>
    <row r="973" spans="18:20" x14ac:dyDescent="0.25">
      <c r="R973" s="33" t="str">
        <f t="shared" si="15"/>
        <v/>
      </c>
      <c r="S973" s="33" t="str">
        <f>IF(M973="","",IF(AND(M973&lt;&gt;'Tabelas auxiliares'!$B$240,M973&lt;&gt;'Tabelas auxiliares'!$B$241,M973&lt;&gt;'Tabelas auxiliares'!$C$240,M973&lt;&gt;'Tabelas auxiliares'!$C$241),"FOLHA DE PESSOAL",IF(R973='Tabelas auxiliares'!$A$241,"CUSTEIO",IF(R973='Tabelas auxiliares'!$A$240,"INVESTIMENTO","ERRO - VERIFICAR"))))</f>
        <v/>
      </c>
      <c r="T973" s="47"/>
    </row>
    <row r="974" spans="18:20" x14ac:dyDescent="0.25">
      <c r="R974" s="33" t="str">
        <f t="shared" si="15"/>
        <v/>
      </c>
      <c r="S974" s="33" t="str">
        <f>IF(M974="","",IF(AND(M974&lt;&gt;'Tabelas auxiliares'!$B$240,M974&lt;&gt;'Tabelas auxiliares'!$B$241,M974&lt;&gt;'Tabelas auxiliares'!$C$240,M974&lt;&gt;'Tabelas auxiliares'!$C$241),"FOLHA DE PESSOAL",IF(R974='Tabelas auxiliares'!$A$241,"CUSTEIO",IF(R974='Tabelas auxiliares'!$A$240,"INVESTIMENTO","ERRO - VERIFICAR"))))</f>
        <v/>
      </c>
      <c r="T974" s="47"/>
    </row>
    <row r="975" spans="18:20" x14ac:dyDescent="0.25">
      <c r="R975" s="33" t="str">
        <f t="shared" si="15"/>
        <v/>
      </c>
      <c r="S975" s="33" t="str">
        <f>IF(M975="","",IF(AND(M975&lt;&gt;'Tabelas auxiliares'!$B$240,M975&lt;&gt;'Tabelas auxiliares'!$B$241,M975&lt;&gt;'Tabelas auxiliares'!$C$240,M975&lt;&gt;'Tabelas auxiliares'!$C$241),"FOLHA DE PESSOAL",IF(R975='Tabelas auxiliares'!$A$241,"CUSTEIO",IF(R975='Tabelas auxiliares'!$A$240,"INVESTIMENTO","ERRO - VERIFICAR"))))</f>
        <v/>
      </c>
      <c r="T975" s="47"/>
    </row>
    <row r="976" spans="18:20" x14ac:dyDescent="0.25">
      <c r="R976" s="33" t="str">
        <f t="shared" si="15"/>
        <v/>
      </c>
      <c r="S976" s="33" t="str">
        <f>IF(M976="","",IF(AND(M976&lt;&gt;'Tabelas auxiliares'!$B$240,M976&lt;&gt;'Tabelas auxiliares'!$B$241,M976&lt;&gt;'Tabelas auxiliares'!$C$240,M976&lt;&gt;'Tabelas auxiliares'!$C$241),"FOLHA DE PESSOAL",IF(R976='Tabelas auxiliares'!$A$241,"CUSTEIO",IF(R976='Tabelas auxiliares'!$A$240,"INVESTIMENTO","ERRO - VERIFICAR"))))</f>
        <v/>
      </c>
      <c r="T976" s="47"/>
    </row>
    <row r="977" spans="18:20" x14ac:dyDescent="0.25">
      <c r="R977" s="33" t="str">
        <f t="shared" si="15"/>
        <v/>
      </c>
      <c r="S977" s="33" t="str">
        <f>IF(M977="","",IF(AND(M977&lt;&gt;'Tabelas auxiliares'!$B$240,M977&lt;&gt;'Tabelas auxiliares'!$B$241,M977&lt;&gt;'Tabelas auxiliares'!$C$240,M977&lt;&gt;'Tabelas auxiliares'!$C$241),"FOLHA DE PESSOAL",IF(R977='Tabelas auxiliares'!$A$241,"CUSTEIO",IF(R977='Tabelas auxiliares'!$A$240,"INVESTIMENTO","ERRO - VERIFICAR"))))</f>
        <v/>
      </c>
      <c r="T977" s="47"/>
    </row>
    <row r="978" spans="18:20" x14ac:dyDescent="0.25">
      <c r="R978" s="33" t="str">
        <f t="shared" si="15"/>
        <v/>
      </c>
      <c r="S978" s="33" t="str">
        <f>IF(M978="","",IF(AND(M978&lt;&gt;'Tabelas auxiliares'!$B$240,M978&lt;&gt;'Tabelas auxiliares'!$B$241,M978&lt;&gt;'Tabelas auxiliares'!$C$240,M978&lt;&gt;'Tabelas auxiliares'!$C$241),"FOLHA DE PESSOAL",IF(R978='Tabelas auxiliares'!$A$241,"CUSTEIO",IF(R978='Tabelas auxiliares'!$A$240,"INVESTIMENTO","ERRO - VERIFICAR"))))</f>
        <v/>
      </c>
      <c r="T978" s="47"/>
    </row>
    <row r="979" spans="18:20" x14ac:dyDescent="0.25">
      <c r="R979" s="33" t="str">
        <f t="shared" si="15"/>
        <v/>
      </c>
      <c r="S979" s="33" t="str">
        <f>IF(M979="","",IF(AND(M979&lt;&gt;'Tabelas auxiliares'!$B$240,M979&lt;&gt;'Tabelas auxiliares'!$B$241,M979&lt;&gt;'Tabelas auxiliares'!$C$240,M979&lt;&gt;'Tabelas auxiliares'!$C$241),"FOLHA DE PESSOAL",IF(R979='Tabelas auxiliares'!$A$241,"CUSTEIO",IF(R979='Tabelas auxiliares'!$A$240,"INVESTIMENTO","ERRO - VERIFICAR"))))</f>
        <v/>
      </c>
      <c r="T979" s="47"/>
    </row>
    <row r="980" spans="18:20" x14ac:dyDescent="0.25">
      <c r="R980" s="33" t="str">
        <f t="shared" si="15"/>
        <v/>
      </c>
      <c r="S980" s="33" t="str">
        <f>IF(M980="","",IF(AND(M980&lt;&gt;'Tabelas auxiliares'!$B$240,M980&lt;&gt;'Tabelas auxiliares'!$B$241,M980&lt;&gt;'Tabelas auxiliares'!$C$240,M980&lt;&gt;'Tabelas auxiliares'!$C$241),"FOLHA DE PESSOAL",IF(R980='Tabelas auxiliares'!$A$241,"CUSTEIO",IF(R980='Tabelas auxiliares'!$A$240,"INVESTIMENTO","ERRO - VERIFICAR"))))</f>
        <v/>
      </c>
      <c r="T980" s="47"/>
    </row>
    <row r="981" spans="18:20" x14ac:dyDescent="0.25">
      <c r="R981" s="33" t="str">
        <f t="shared" si="15"/>
        <v/>
      </c>
      <c r="S981" s="33" t="str">
        <f>IF(M981="","",IF(AND(M981&lt;&gt;'Tabelas auxiliares'!$B$240,M981&lt;&gt;'Tabelas auxiliares'!$B$241,M981&lt;&gt;'Tabelas auxiliares'!$C$240,M981&lt;&gt;'Tabelas auxiliares'!$C$241),"FOLHA DE PESSOAL",IF(R981='Tabelas auxiliares'!$A$241,"CUSTEIO",IF(R981='Tabelas auxiliares'!$A$240,"INVESTIMENTO","ERRO - VERIFICAR"))))</f>
        <v/>
      </c>
      <c r="T981" s="47"/>
    </row>
    <row r="982" spans="18:20" x14ac:dyDescent="0.25">
      <c r="R982" s="33" t="str">
        <f t="shared" si="15"/>
        <v/>
      </c>
      <c r="S982" s="33" t="str">
        <f>IF(M982="","",IF(AND(M982&lt;&gt;'Tabelas auxiliares'!$B$240,M982&lt;&gt;'Tabelas auxiliares'!$B$241,M982&lt;&gt;'Tabelas auxiliares'!$C$240,M982&lt;&gt;'Tabelas auxiliares'!$C$241),"FOLHA DE PESSOAL",IF(R982='Tabelas auxiliares'!$A$241,"CUSTEIO",IF(R982='Tabelas auxiliares'!$A$240,"INVESTIMENTO","ERRO - VERIFICAR"))))</f>
        <v/>
      </c>
      <c r="T982" s="47"/>
    </row>
    <row r="983" spans="18:20" x14ac:dyDescent="0.25">
      <c r="R983" s="33" t="str">
        <f t="shared" si="15"/>
        <v/>
      </c>
      <c r="S983" s="33" t="str">
        <f>IF(M983="","",IF(AND(M983&lt;&gt;'Tabelas auxiliares'!$B$240,M983&lt;&gt;'Tabelas auxiliares'!$B$241,M983&lt;&gt;'Tabelas auxiliares'!$C$240,M983&lt;&gt;'Tabelas auxiliares'!$C$241),"FOLHA DE PESSOAL",IF(R983='Tabelas auxiliares'!$A$241,"CUSTEIO",IF(R983='Tabelas auxiliares'!$A$240,"INVESTIMENTO","ERRO - VERIFICAR"))))</f>
        <v/>
      </c>
      <c r="T983" s="47"/>
    </row>
    <row r="984" spans="18:20" x14ac:dyDescent="0.25">
      <c r="R984" s="33" t="str">
        <f t="shared" si="15"/>
        <v/>
      </c>
      <c r="S984" s="33" t="str">
        <f>IF(M984="","",IF(AND(M984&lt;&gt;'Tabelas auxiliares'!$B$240,M984&lt;&gt;'Tabelas auxiliares'!$B$241,M984&lt;&gt;'Tabelas auxiliares'!$C$240,M984&lt;&gt;'Tabelas auxiliares'!$C$241),"FOLHA DE PESSOAL",IF(R984='Tabelas auxiliares'!$A$241,"CUSTEIO",IF(R984='Tabelas auxiliares'!$A$240,"INVESTIMENTO","ERRO - VERIFICAR"))))</f>
        <v/>
      </c>
      <c r="T984" s="47"/>
    </row>
    <row r="985" spans="18:20" x14ac:dyDescent="0.25">
      <c r="R985" s="33" t="str">
        <f t="shared" si="15"/>
        <v/>
      </c>
      <c r="S985" s="33" t="str">
        <f>IF(M985="","",IF(AND(M985&lt;&gt;'Tabelas auxiliares'!$B$240,M985&lt;&gt;'Tabelas auxiliares'!$B$241,M985&lt;&gt;'Tabelas auxiliares'!$C$240,M985&lt;&gt;'Tabelas auxiliares'!$C$241),"FOLHA DE PESSOAL",IF(R985='Tabelas auxiliares'!$A$241,"CUSTEIO",IF(R985='Tabelas auxiliares'!$A$240,"INVESTIMENTO","ERRO - VERIFICAR"))))</f>
        <v/>
      </c>
      <c r="T985" s="47"/>
    </row>
    <row r="986" spans="18:20" x14ac:dyDescent="0.25">
      <c r="R986" s="33" t="str">
        <f t="shared" si="15"/>
        <v/>
      </c>
      <c r="S986" s="33" t="str">
        <f>IF(M986="","",IF(AND(M986&lt;&gt;'Tabelas auxiliares'!$B$240,M986&lt;&gt;'Tabelas auxiliares'!$B$241,M986&lt;&gt;'Tabelas auxiliares'!$C$240,M986&lt;&gt;'Tabelas auxiliares'!$C$241),"FOLHA DE PESSOAL",IF(R986='Tabelas auxiliares'!$A$241,"CUSTEIO",IF(R986='Tabelas auxiliares'!$A$240,"INVESTIMENTO","ERRO - VERIFICAR"))))</f>
        <v/>
      </c>
      <c r="T986" s="47"/>
    </row>
    <row r="987" spans="18:20" x14ac:dyDescent="0.25">
      <c r="R987" s="33" t="str">
        <f t="shared" si="15"/>
        <v/>
      </c>
      <c r="S987" s="33" t="str">
        <f>IF(M987="","",IF(AND(M987&lt;&gt;'Tabelas auxiliares'!$B$240,M987&lt;&gt;'Tabelas auxiliares'!$B$241,M987&lt;&gt;'Tabelas auxiliares'!$C$240,M987&lt;&gt;'Tabelas auxiliares'!$C$241),"FOLHA DE PESSOAL",IF(R987='Tabelas auxiliares'!$A$241,"CUSTEIO",IF(R987='Tabelas auxiliares'!$A$240,"INVESTIMENTO","ERRO - VERIFICAR"))))</f>
        <v/>
      </c>
      <c r="T987" s="47"/>
    </row>
    <row r="988" spans="18:20" x14ac:dyDescent="0.25">
      <c r="R988" s="33" t="str">
        <f t="shared" si="15"/>
        <v/>
      </c>
      <c r="S988" s="33" t="str">
        <f>IF(M988="","",IF(AND(M988&lt;&gt;'Tabelas auxiliares'!$B$240,M988&lt;&gt;'Tabelas auxiliares'!$B$241,M988&lt;&gt;'Tabelas auxiliares'!$C$240,M988&lt;&gt;'Tabelas auxiliares'!$C$241),"FOLHA DE PESSOAL",IF(R988='Tabelas auxiliares'!$A$241,"CUSTEIO",IF(R988='Tabelas auxiliares'!$A$240,"INVESTIMENTO","ERRO - VERIFICAR"))))</f>
        <v/>
      </c>
      <c r="T988" s="47"/>
    </row>
    <row r="989" spans="18:20" x14ac:dyDescent="0.25">
      <c r="R989" s="33" t="str">
        <f t="shared" si="15"/>
        <v/>
      </c>
      <c r="S989" s="33" t="str">
        <f>IF(M989="","",IF(AND(M989&lt;&gt;'Tabelas auxiliares'!$B$240,M989&lt;&gt;'Tabelas auxiliares'!$B$241,M989&lt;&gt;'Tabelas auxiliares'!$C$240,M989&lt;&gt;'Tabelas auxiliares'!$C$241),"FOLHA DE PESSOAL",IF(R989='Tabelas auxiliares'!$A$241,"CUSTEIO",IF(R989='Tabelas auxiliares'!$A$240,"INVESTIMENTO","ERRO - VERIFICAR"))))</f>
        <v/>
      </c>
      <c r="T989" s="47"/>
    </row>
    <row r="990" spans="18:20" x14ac:dyDescent="0.25">
      <c r="R990" s="33" t="str">
        <f t="shared" si="15"/>
        <v/>
      </c>
      <c r="S990" s="33" t="str">
        <f>IF(M990="","",IF(AND(M990&lt;&gt;'Tabelas auxiliares'!$B$240,M990&lt;&gt;'Tabelas auxiliares'!$B$241,M990&lt;&gt;'Tabelas auxiliares'!$C$240,M990&lt;&gt;'Tabelas auxiliares'!$C$241),"FOLHA DE PESSOAL",IF(R990='Tabelas auxiliares'!$A$241,"CUSTEIO",IF(R990='Tabelas auxiliares'!$A$240,"INVESTIMENTO","ERRO - VERIFICAR"))))</f>
        <v/>
      </c>
      <c r="T990" s="47"/>
    </row>
    <row r="991" spans="18:20" x14ac:dyDescent="0.25">
      <c r="R991" s="33" t="str">
        <f t="shared" si="15"/>
        <v/>
      </c>
      <c r="S991" s="33" t="str">
        <f>IF(M991="","",IF(AND(M991&lt;&gt;'Tabelas auxiliares'!$B$240,M991&lt;&gt;'Tabelas auxiliares'!$B$241,M991&lt;&gt;'Tabelas auxiliares'!$C$240,M991&lt;&gt;'Tabelas auxiliares'!$C$241),"FOLHA DE PESSOAL",IF(R991='Tabelas auxiliares'!$A$241,"CUSTEIO",IF(R991='Tabelas auxiliares'!$A$240,"INVESTIMENTO","ERRO - VERIFICAR"))))</f>
        <v/>
      </c>
      <c r="T991" s="47"/>
    </row>
    <row r="992" spans="18:20" x14ac:dyDescent="0.25">
      <c r="R992" s="33" t="str">
        <f t="shared" si="15"/>
        <v/>
      </c>
      <c r="S992" s="33" t="str">
        <f>IF(M992="","",IF(AND(M992&lt;&gt;'Tabelas auxiliares'!$B$240,M992&lt;&gt;'Tabelas auxiliares'!$B$241,M992&lt;&gt;'Tabelas auxiliares'!$C$240,M992&lt;&gt;'Tabelas auxiliares'!$C$241),"FOLHA DE PESSOAL",IF(R992='Tabelas auxiliares'!$A$241,"CUSTEIO",IF(R992='Tabelas auxiliares'!$A$240,"INVESTIMENTO","ERRO - VERIFICAR"))))</f>
        <v/>
      </c>
      <c r="T992" s="47"/>
    </row>
    <row r="993" spans="1:23" x14ac:dyDescent="0.25">
      <c r="R993" s="33" t="str">
        <f t="shared" si="15"/>
        <v/>
      </c>
      <c r="S993" s="33" t="str">
        <f>IF(M993="","",IF(AND(M993&lt;&gt;'Tabelas auxiliares'!$B$240,M993&lt;&gt;'Tabelas auxiliares'!$B$241,M993&lt;&gt;'Tabelas auxiliares'!$C$240,M993&lt;&gt;'Tabelas auxiliares'!$C$241),"FOLHA DE PESSOAL",IF(R993='Tabelas auxiliares'!$A$241,"CUSTEIO",IF(R993='Tabelas auxiliares'!$A$240,"INVESTIMENTO","ERRO - VERIFICAR"))))</f>
        <v/>
      </c>
      <c r="T993" s="47"/>
    </row>
    <row r="994" spans="1:23" x14ac:dyDescent="0.25">
      <c r="R994" s="33" t="str">
        <f t="shared" si="15"/>
        <v/>
      </c>
      <c r="S994" s="33" t="str">
        <f>IF(M994="","",IF(AND(M994&lt;&gt;'Tabelas auxiliares'!$B$240,M994&lt;&gt;'Tabelas auxiliares'!$B$241,M994&lt;&gt;'Tabelas auxiliares'!$C$240,M994&lt;&gt;'Tabelas auxiliares'!$C$241),"FOLHA DE PESSOAL",IF(R994='Tabelas auxiliares'!$A$241,"CUSTEIO",IF(R994='Tabelas auxiliares'!$A$240,"INVESTIMENTO","ERRO - VERIFICAR"))))</f>
        <v/>
      </c>
      <c r="T994" s="47"/>
    </row>
    <row r="995" spans="1:23" x14ac:dyDescent="0.25">
      <c r="R995" s="33" t="str">
        <f t="shared" si="15"/>
        <v/>
      </c>
      <c r="S995" s="33" t="str">
        <f>IF(M995="","",IF(AND(M995&lt;&gt;'Tabelas auxiliares'!$B$240,M995&lt;&gt;'Tabelas auxiliares'!$B$241,M995&lt;&gt;'Tabelas auxiliares'!$C$240,M995&lt;&gt;'Tabelas auxiliares'!$C$241),"FOLHA DE PESSOAL",IF(R995='Tabelas auxiliares'!$A$241,"CUSTEIO",IF(R995='Tabelas auxiliares'!$A$240,"INVESTIMENTO","ERRO - VERIFICAR"))))</f>
        <v/>
      </c>
      <c r="T995" s="47"/>
    </row>
    <row r="996" spans="1:23" x14ac:dyDescent="0.25">
      <c r="R996" s="33" t="str">
        <f t="shared" si="15"/>
        <v/>
      </c>
      <c r="S996" s="33" t="str">
        <f>IF(M996="","",IF(AND(M996&lt;&gt;'Tabelas auxiliares'!$B$240,M996&lt;&gt;'Tabelas auxiliares'!$B$241,M996&lt;&gt;'Tabelas auxiliares'!$C$240,M996&lt;&gt;'Tabelas auxiliares'!$C$241),"FOLHA DE PESSOAL",IF(R996='Tabelas auxiliares'!$A$241,"CUSTEIO",IF(R996='Tabelas auxiliares'!$A$240,"INVESTIMENTO","ERRO - VERIFICAR"))))</f>
        <v/>
      </c>
      <c r="T996" s="47"/>
    </row>
    <row r="997" spans="1:23" x14ac:dyDescent="0.25">
      <c r="R997" s="33" t="str">
        <f t="shared" si="15"/>
        <v/>
      </c>
      <c r="S997" s="33" t="str">
        <f>IF(M997="","",IF(AND(M997&lt;&gt;'Tabelas auxiliares'!$B$240,M997&lt;&gt;'Tabelas auxiliares'!$B$241,M997&lt;&gt;'Tabelas auxiliares'!$C$240,M997&lt;&gt;'Tabelas auxiliares'!$C$241),"FOLHA DE PESSOAL",IF(R997='Tabelas auxiliares'!$A$241,"CUSTEIO",IF(R997='Tabelas auxiliares'!$A$240,"INVESTIMENTO","ERRO - VERIFICAR"))))</f>
        <v/>
      </c>
      <c r="T997" s="47"/>
    </row>
    <row r="998" spans="1:23" x14ac:dyDescent="0.25">
      <c r="R998" s="33" t="str">
        <f t="shared" si="15"/>
        <v/>
      </c>
      <c r="S998" s="33" t="str">
        <f>IF(M998="","",IF(AND(M998&lt;&gt;'Tabelas auxiliares'!$B$240,M998&lt;&gt;'Tabelas auxiliares'!$B$241,M998&lt;&gt;'Tabelas auxiliares'!$C$240,M998&lt;&gt;'Tabelas auxiliares'!$C$241),"FOLHA DE PESSOAL",IF(R998='Tabelas auxiliares'!$A$241,"CUSTEIO",IF(R998='Tabelas auxiliares'!$A$240,"INVESTIMENTO","ERRO - VERIFICAR"))))</f>
        <v/>
      </c>
      <c r="T998" s="47"/>
    </row>
    <row r="999" spans="1:23" x14ac:dyDescent="0.25">
      <c r="R999" s="33" t="str">
        <f t="shared" si="15"/>
        <v/>
      </c>
      <c r="S999" s="33" t="str">
        <f>IF(M999="","",IF(AND(M999&lt;&gt;'Tabelas auxiliares'!$B$240,M999&lt;&gt;'Tabelas auxiliares'!$B$241,M999&lt;&gt;'Tabelas auxiliares'!$C$240,M999&lt;&gt;'Tabelas auxiliares'!$C$241),"FOLHA DE PESSOAL",IF(R999='Tabelas auxiliares'!$A$241,"CUSTEIO",IF(R999='Tabelas auxiliares'!$A$240,"INVESTIMENTO","ERRO - VERIFICAR"))))</f>
        <v/>
      </c>
      <c r="T999" s="47"/>
    </row>
    <row r="1000" spans="1:23" x14ac:dyDescent="0.25">
      <c r="R1000" s="33" t="str">
        <f t="shared" si="15"/>
        <v/>
      </c>
      <c r="S1000" s="33" t="str">
        <f>IF(M1000="","",IF(AND(M1000&lt;&gt;'Tabelas auxiliares'!$B$240,M1000&lt;&gt;'Tabelas auxiliares'!$B$241,M1000&lt;&gt;'Tabelas auxiliares'!$C$240,M1000&lt;&gt;'Tabelas auxiliares'!$C$241),"FOLHA DE PESSOAL",IF(R1000='Tabelas auxiliares'!$A$241,"CUSTEIO",IF(R1000='Tabelas auxiliares'!$A$240,"INVESTIMENTO","ERRO - VERIFICAR"))))</f>
        <v/>
      </c>
      <c r="T1000" s="47"/>
    </row>
    <row r="1001" spans="1:23"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8">
        <f>SUBTOTAL(9,T4:T1000)</f>
        <v>13759526.869999997</v>
      </c>
      <c r="U1001" s="38">
        <f t="shared" ref="U1001:W1001" si="16">SUBTOTAL(9,U4:U1000)</f>
        <v>13167341.399999995</v>
      </c>
      <c r="V1001" s="38">
        <f t="shared" si="16"/>
        <v>392419.73</v>
      </c>
      <c r="W1001" s="38">
        <f>SUBTOTAL(9,X4:X1000)</f>
        <v>199765.74</v>
      </c>
    </row>
  </sheetData>
  <sheetProtection algorithmName="SHA-512" hashValue="o2UcbmlmcRCUGuDuhSxy+tpUN4z8F87UMCqXtB4zKvmhg5OTR8OQJoX5Fxfth2q9RRTn4SK/09HKSVSQSxI/kg==" saltValue="CCyjIcusZDUF+lL4NRT2qg==" spinCount="100000" sheet="1" autoFilter="0"/>
  <autoFilter ref="A3:W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1"/>
  <sheetViews>
    <sheetView tabSelected="1" topLeftCell="A10" workbookViewId="0">
      <selection activeCell="C8" sqref="C8"/>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0" t="s">
        <v>458</v>
      </c>
      <c r="B2" s="240"/>
      <c r="C2" s="240"/>
    </row>
    <row r="3" spans="1:3" x14ac:dyDescent="0.25">
      <c r="A3" s="199" t="s">
        <v>8</v>
      </c>
      <c r="B3" s="3" t="s">
        <v>9</v>
      </c>
      <c r="C3" t="str">
        <f>CONCATENATE(A3," -&gt; ",B3)</f>
        <v>A0 -&gt; PROPES - PRÓ-REITORIA DE PESQUISA / CEM</v>
      </c>
    </row>
    <row r="4" spans="1:3" x14ac:dyDescent="0.25">
      <c r="A4" s="197" t="s">
        <v>14</v>
      </c>
      <c r="B4" s="9" t="s">
        <v>15</v>
      </c>
      <c r="C4" t="str">
        <f t="shared" ref="C4:C62" si="0">CONCATENATE(A4," -&gt; ",B4)</f>
        <v>A1 -&gt; NÚCLEOS ESTRATÉGICOS</v>
      </c>
    </row>
    <row r="5" spans="1:3" x14ac:dyDescent="0.25">
      <c r="A5" s="197" t="s">
        <v>163</v>
      </c>
      <c r="B5" s="9" t="s">
        <v>179</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339</v>
      </c>
      <c r="B10" s="9" t="s">
        <v>354</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136</v>
      </c>
      <c r="B17" s="9" t="s">
        <v>140</v>
      </c>
      <c r="C17" t="str">
        <f t="shared" si="0"/>
        <v>E2 -&gt; PU - MOBILIÁRIOS * D.U.C</v>
      </c>
    </row>
    <row r="18" spans="1:3" x14ac:dyDescent="0.25">
      <c r="A18" s="197" t="s">
        <v>139</v>
      </c>
      <c r="B18" s="9" t="s">
        <v>141</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169</v>
      </c>
      <c r="B23" s="9" t="s">
        <v>166</v>
      </c>
      <c r="C23" t="str">
        <f t="shared" si="0"/>
        <v>F8 -&gt; CECS - TRI</v>
      </c>
    </row>
    <row r="24" spans="1:3" x14ac:dyDescent="0.25">
      <c r="A24" s="197" t="s">
        <v>162</v>
      </c>
      <c r="B24" s="9" t="s">
        <v>180</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170</v>
      </c>
      <c r="B27" s="9" t="s">
        <v>167</v>
      </c>
      <c r="C27" t="str">
        <f t="shared" si="0"/>
        <v>G8 -&gt; CMCC - TRI</v>
      </c>
    </row>
    <row r="28" spans="1:3" x14ac:dyDescent="0.25">
      <c r="A28" s="197" t="s">
        <v>267</v>
      </c>
      <c r="B28" s="9" t="s">
        <v>268</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171</v>
      </c>
      <c r="B31" s="9" t="s">
        <v>168</v>
      </c>
      <c r="C31" t="str">
        <f t="shared" si="0"/>
        <v>H8 -&gt; CCNH - TRI</v>
      </c>
    </row>
    <row r="32" spans="1:3" x14ac:dyDescent="0.25">
      <c r="A32" s="197" t="s">
        <v>269</v>
      </c>
      <c r="B32" s="9" t="s">
        <v>270</v>
      </c>
      <c r="C32" t="str">
        <f t="shared" si="0"/>
        <v>H9 -&gt; CCNH - CONVÊNIOS/PARCERIAS</v>
      </c>
    </row>
    <row r="33" spans="1:3" x14ac:dyDescent="0.25">
      <c r="A33" s="197" t="s">
        <v>46</v>
      </c>
      <c r="B33" s="9" t="s">
        <v>47</v>
      </c>
      <c r="C33" t="str">
        <f t="shared" si="0"/>
        <v>I0 -&gt; PROGRAD - PRÓ-REITORIA DE GRADUAÇÃO</v>
      </c>
    </row>
    <row r="34" spans="1:3" x14ac:dyDescent="0.25">
      <c r="A34" s="197" t="s">
        <v>172</v>
      </c>
      <c r="B34" s="9" t="s">
        <v>173</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165</v>
      </c>
      <c r="B38" s="9" t="s">
        <v>174</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175</v>
      </c>
      <c r="B44" s="9" t="s">
        <v>176</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177</v>
      </c>
      <c r="B47" s="9" t="s">
        <v>178</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137</v>
      </c>
      <c r="B50" s="9" t="s">
        <v>138</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197</v>
      </c>
      <c r="C52" t="str">
        <f t="shared" si="0"/>
        <v>S0 -&gt; SPO - SUPERINTENDÊNCIA DE OBRAS</v>
      </c>
    </row>
    <row r="53" spans="1:3" x14ac:dyDescent="0.25">
      <c r="A53" s="197" t="s">
        <v>164</v>
      </c>
      <c r="B53" s="9" t="s">
        <v>182</v>
      </c>
      <c r="C53" t="str">
        <f t="shared" si="0"/>
        <v>S1 -&gt; SPO - OBRAS SANTO ANDRÉ</v>
      </c>
    </row>
    <row r="54" spans="1:3" x14ac:dyDescent="0.25">
      <c r="A54" s="197" t="s">
        <v>181</v>
      </c>
      <c r="B54" s="9" t="s">
        <v>183</v>
      </c>
      <c r="C54" t="str">
        <f t="shared" si="0"/>
        <v>S2 -&gt; SPO - OBRAS SÃO BERNARDO DO CAMPO</v>
      </c>
    </row>
    <row r="55" spans="1:3" x14ac:dyDescent="0.25">
      <c r="A55" s="197" t="s">
        <v>76</v>
      </c>
      <c r="B55" s="9" t="s">
        <v>196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362</v>
      </c>
      <c r="B57" s="9" t="s">
        <v>525</v>
      </c>
      <c r="C57" t="str">
        <f t="shared" si="0"/>
        <v>U8 -&gt; AGÊNCIA DE INOVAÇÃO - TRI</v>
      </c>
    </row>
    <row r="58" spans="1:3" x14ac:dyDescent="0.25">
      <c r="A58" s="197" t="s">
        <v>81</v>
      </c>
      <c r="B58" s="9" t="s">
        <v>82</v>
      </c>
      <c r="C58" t="str">
        <f t="shared" si="0"/>
        <v>V0 -&gt; SUGEPE - SUPERINTENDÊNCIA DE GESTÃO DE PESSOAS</v>
      </c>
    </row>
    <row r="59" spans="1:3" x14ac:dyDescent="0.25">
      <c r="A59" s="197" t="s">
        <v>83</v>
      </c>
      <c r="B59" s="9" t="s">
        <v>84</v>
      </c>
      <c r="C59" t="str">
        <f t="shared" si="0"/>
        <v>V1 -&gt; SUGEPE-FOLHA - PASEP + AUX. MORADIA</v>
      </c>
    </row>
    <row r="60" spans="1:3" x14ac:dyDescent="0.25">
      <c r="A60" s="197" t="s">
        <v>85</v>
      </c>
      <c r="B60" s="9" t="s">
        <v>86</v>
      </c>
      <c r="C60" t="str">
        <f t="shared" si="0"/>
        <v>V2 -&gt; SUGEPE - CONTRATAÇÃO DE ESTAGIÁRIOS * D.U.C</v>
      </c>
    </row>
    <row r="61" spans="1:3" x14ac:dyDescent="0.25">
      <c r="A61" s="197" t="s">
        <v>79</v>
      </c>
      <c r="B61" s="9" t="s">
        <v>80</v>
      </c>
      <c r="C61" t="str">
        <f t="shared" si="0"/>
        <v>V4 -&gt; SUGEPE - CAPACITAÇÃO</v>
      </c>
    </row>
    <row r="62" spans="1:3" x14ac:dyDescent="0.25">
      <c r="A62" s="197" t="s">
        <v>89</v>
      </c>
      <c r="B62" s="9" t="s">
        <v>90</v>
      </c>
      <c r="C62" t="str">
        <f t="shared" si="0"/>
        <v>Z0 -&gt; RESERVA DE CONTINGÊNCIA</v>
      </c>
    </row>
    <row r="65" spans="1:3" ht="35.25" customHeight="1" thickBot="1" x14ac:dyDescent="0.3">
      <c r="A65" s="239" t="s">
        <v>262</v>
      </c>
      <c r="B65" s="239"/>
      <c r="C65" s="239"/>
    </row>
    <row r="66" spans="1:3" ht="15.75" x14ac:dyDescent="0.25">
      <c r="A66" s="201" t="s">
        <v>460</v>
      </c>
      <c r="B66" s="195" t="s">
        <v>459</v>
      </c>
      <c r="C66" s="196" t="s">
        <v>461</v>
      </c>
    </row>
    <row r="67" spans="1:3" ht="78.75" x14ac:dyDescent="0.25">
      <c r="A67" s="200" t="s">
        <v>204</v>
      </c>
      <c r="B67" s="195" t="s">
        <v>462</v>
      </c>
      <c r="C67" s="196" t="s">
        <v>463</v>
      </c>
    </row>
    <row r="68" spans="1:3" ht="15.75" x14ac:dyDescent="0.25">
      <c r="A68" s="200" t="s">
        <v>205</v>
      </c>
      <c r="B68" s="195" t="s">
        <v>464</v>
      </c>
      <c r="C68" s="196" t="s">
        <v>206</v>
      </c>
    </row>
    <row r="69" spans="1:3" ht="47.25" x14ac:dyDescent="0.25">
      <c r="A69" s="200" t="s">
        <v>207</v>
      </c>
      <c r="B69" s="195" t="s">
        <v>465</v>
      </c>
      <c r="C69" s="196" t="s">
        <v>208</v>
      </c>
    </row>
    <row r="70" spans="1:3" ht="47.25" x14ac:dyDescent="0.25">
      <c r="A70" s="200" t="s">
        <v>209</v>
      </c>
      <c r="B70" s="195" t="s">
        <v>466</v>
      </c>
      <c r="C70" s="196" t="s">
        <v>467</v>
      </c>
    </row>
    <row r="71" spans="1:3" ht="31.5" x14ac:dyDescent="0.25">
      <c r="A71" s="200" t="s">
        <v>210</v>
      </c>
      <c r="B71" s="195" t="s">
        <v>468</v>
      </c>
      <c r="C71" s="196" t="s">
        <v>469</v>
      </c>
    </row>
    <row r="72" spans="1:3" ht="47.25" x14ac:dyDescent="0.25">
      <c r="A72" s="200" t="s">
        <v>211</v>
      </c>
      <c r="B72" s="195" t="s">
        <v>470</v>
      </c>
      <c r="C72" s="196" t="s">
        <v>471</v>
      </c>
    </row>
    <row r="73" spans="1:3" ht="47.25" x14ac:dyDescent="0.25">
      <c r="A73" s="200" t="s">
        <v>212</v>
      </c>
      <c r="B73" s="195" t="s">
        <v>472</v>
      </c>
      <c r="C73" s="196" t="s">
        <v>473</v>
      </c>
    </row>
    <row r="74" spans="1:3" ht="63" x14ac:dyDescent="0.25">
      <c r="A74" s="200" t="s">
        <v>213</v>
      </c>
      <c r="B74" s="195" t="s">
        <v>474</v>
      </c>
      <c r="C74" s="196" t="s">
        <v>214</v>
      </c>
    </row>
    <row r="75" spans="1:3" ht="15.75" x14ac:dyDescent="0.25">
      <c r="A75" s="201" t="s">
        <v>476</v>
      </c>
      <c r="B75" s="195" t="s">
        <v>475</v>
      </c>
      <c r="C75" s="195" t="s">
        <v>475</v>
      </c>
    </row>
    <row r="76" spans="1:3" ht="15.75" x14ac:dyDescent="0.25">
      <c r="A76" s="201" t="s">
        <v>215</v>
      </c>
      <c r="B76" s="195" t="s">
        <v>477</v>
      </c>
      <c r="C76" s="195" t="s">
        <v>477</v>
      </c>
    </row>
    <row r="77" spans="1:3" ht="15.75" x14ac:dyDescent="0.25">
      <c r="A77" s="201" t="s">
        <v>216</v>
      </c>
      <c r="B77" s="195" t="s">
        <v>478</v>
      </c>
      <c r="C77" s="195" t="s">
        <v>478</v>
      </c>
    </row>
    <row r="78" spans="1:3" ht="47.25" x14ac:dyDescent="0.25">
      <c r="A78" s="200" t="s">
        <v>217</v>
      </c>
      <c r="B78" s="195" t="s">
        <v>479</v>
      </c>
      <c r="C78" s="196" t="s">
        <v>218</v>
      </c>
    </row>
    <row r="79" spans="1:3" ht="15.75" x14ac:dyDescent="0.25">
      <c r="A79" s="200" t="s">
        <v>219</v>
      </c>
      <c r="B79" s="195" t="s">
        <v>480</v>
      </c>
      <c r="C79" s="196" t="s">
        <v>220</v>
      </c>
    </row>
    <row r="80" spans="1:3" ht="15.75" x14ac:dyDescent="0.25">
      <c r="A80" s="200" t="s">
        <v>221</v>
      </c>
      <c r="B80" s="195" t="s">
        <v>481</v>
      </c>
      <c r="C80" s="196" t="s">
        <v>222</v>
      </c>
    </row>
    <row r="81" spans="1:3" ht="15.75" x14ac:dyDescent="0.25">
      <c r="A81" s="200" t="s">
        <v>256</v>
      </c>
      <c r="B81" s="195" t="s">
        <v>482</v>
      </c>
      <c r="C81" s="196" t="s">
        <v>257</v>
      </c>
    </row>
    <row r="82" spans="1:3" ht="63" x14ac:dyDescent="0.25">
      <c r="A82" s="201" t="s">
        <v>366</v>
      </c>
      <c r="B82" s="195" t="s">
        <v>483</v>
      </c>
      <c r="C82" s="196" t="s">
        <v>484</v>
      </c>
    </row>
    <row r="83" spans="1:3" ht="47.25" x14ac:dyDescent="0.25">
      <c r="A83" s="200" t="s">
        <v>223</v>
      </c>
      <c r="B83" s="195" t="s">
        <v>485</v>
      </c>
      <c r="C83" s="196" t="s">
        <v>224</v>
      </c>
    </row>
    <row r="84" spans="1:3" ht="31.5" x14ac:dyDescent="0.25">
      <c r="A84" s="200" t="s">
        <v>225</v>
      </c>
      <c r="B84" s="195" t="s">
        <v>486</v>
      </c>
      <c r="C84" s="196" t="s">
        <v>226</v>
      </c>
    </row>
    <row r="85" spans="1:3" ht="47.25" x14ac:dyDescent="0.25">
      <c r="A85" s="200" t="s">
        <v>227</v>
      </c>
      <c r="B85" s="195" t="s">
        <v>487</v>
      </c>
      <c r="C85" s="196" t="s">
        <v>228</v>
      </c>
    </row>
    <row r="86" spans="1:3" ht="31.5" x14ac:dyDescent="0.25">
      <c r="A86" s="200" t="s">
        <v>229</v>
      </c>
      <c r="B86" s="195" t="s">
        <v>488</v>
      </c>
      <c r="C86" s="196" t="s">
        <v>230</v>
      </c>
    </row>
    <row r="87" spans="1:3" ht="27.75" customHeight="1" x14ac:dyDescent="0.25">
      <c r="A87" s="200" t="s">
        <v>231</v>
      </c>
      <c r="B87" s="195" t="s">
        <v>232</v>
      </c>
      <c r="C87" s="196" t="s">
        <v>232</v>
      </c>
    </row>
    <row r="88" spans="1:3" ht="63" x14ac:dyDescent="0.25">
      <c r="A88" s="200" t="s">
        <v>258</v>
      </c>
      <c r="B88" s="195" t="s">
        <v>489</v>
      </c>
      <c r="C88" s="196" t="s">
        <v>259</v>
      </c>
    </row>
    <row r="89" spans="1:3" ht="63" x14ac:dyDescent="0.25">
      <c r="A89" s="200" t="s">
        <v>233</v>
      </c>
      <c r="B89" s="195" t="s">
        <v>490</v>
      </c>
      <c r="C89" s="196" t="s">
        <v>524</v>
      </c>
    </row>
    <row r="90" spans="1:3" ht="47.25" x14ac:dyDescent="0.25">
      <c r="A90" s="201" t="s">
        <v>260</v>
      </c>
      <c r="B90" s="195" t="s">
        <v>491</v>
      </c>
      <c r="C90" s="196" t="s">
        <v>261</v>
      </c>
    </row>
    <row r="91" spans="1:3" ht="47.25" x14ac:dyDescent="0.25">
      <c r="A91" s="200" t="s">
        <v>234</v>
      </c>
      <c r="B91" s="195" t="s">
        <v>492</v>
      </c>
      <c r="C91" s="196" t="s">
        <v>493</v>
      </c>
    </row>
    <row r="92" spans="1:3" ht="63" x14ac:dyDescent="0.25">
      <c r="A92" s="200" t="s">
        <v>235</v>
      </c>
      <c r="B92" s="195" t="s">
        <v>494</v>
      </c>
      <c r="C92" s="196" t="s">
        <v>495</v>
      </c>
    </row>
    <row r="93" spans="1:3" ht="63" x14ac:dyDescent="0.25">
      <c r="A93" s="200" t="s">
        <v>236</v>
      </c>
      <c r="B93" s="195" t="s">
        <v>496</v>
      </c>
      <c r="C93" s="196" t="s">
        <v>495</v>
      </c>
    </row>
    <row r="94" spans="1:3" ht="78.75" x14ac:dyDescent="0.25">
      <c r="A94" s="200" t="s">
        <v>237</v>
      </c>
      <c r="B94" s="195" t="s">
        <v>497</v>
      </c>
      <c r="C94" s="196" t="s">
        <v>498</v>
      </c>
    </row>
    <row r="95" spans="1:3" ht="31.5" x14ac:dyDescent="0.25">
      <c r="A95" s="200" t="s">
        <v>238</v>
      </c>
      <c r="B95" s="195" t="s">
        <v>499</v>
      </c>
      <c r="C95" s="196" t="s">
        <v>500</v>
      </c>
    </row>
    <row r="96" spans="1:3" ht="47.25" x14ac:dyDescent="0.25">
      <c r="A96" s="200" t="s">
        <v>239</v>
      </c>
      <c r="B96" s="195" t="s">
        <v>501</v>
      </c>
      <c r="C96" s="196" t="s">
        <v>502</v>
      </c>
    </row>
    <row r="97" spans="1:18" ht="47.25" x14ac:dyDescent="0.25">
      <c r="A97" s="200" t="s">
        <v>240</v>
      </c>
      <c r="B97" s="195" t="s">
        <v>503</v>
      </c>
      <c r="C97" s="196" t="s">
        <v>504</v>
      </c>
    </row>
    <row r="98" spans="1:18" ht="78.75" x14ac:dyDescent="0.25">
      <c r="A98" s="200" t="s">
        <v>241</v>
      </c>
      <c r="B98" s="195" t="s">
        <v>505</v>
      </c>
      <c r="C98" s="196" t="s">
        <v>506</v>
      </c>
    </row>
    <row r="99" spans="1:18" ht="47.25" x14ac:dyDescent="0.25">
      <c r="A99" s="200" t="s">
        <v>242</v>
      </c>
      <c r="B99" s="195" t="s">
        <v>507</v>
      </c>
      <c r="C99" s="196" t="s">
        <v>508</v>
      </c>
    </row>
    <row r="100" spans="1:18" ht="15.75" x14ac:dyDescent="0.25">
      <c r="A100" s="200" t="s">
        <v>243</v>
      </c>
      <c r="B100" s="195" t="s">
        <v>509</v>
      </c>
      <c r="C100" s="196" t="s">
        <v>510</v>
      </c>
    </row>
    <row r="101" spans="1:18" ht="15.75" x14ac:dyDescent="0.25">
      <c r="A101" s="200" t="s">
        <v>244</v>
      </c>
      <c r="B101" s="195" t="s">
        <v>511</v>
      </c>
      <c r="C101" s="196" t="s">
        <v>245</v>
      </c>
    </row>
    <row r="102" spans="1:18" ht="15.75" x14ac:dyDescent="0.25">
      <c r="A102" s="200" t="s">
        <v>246</v>
      </c>
      <c r="B102" s="195" t="s">
        <v>512</v>
      </c>
      <c r="C102" s="196" t="s">
        <v>247</v>
      </c>
    </row>
    <row r="103" spans="1:18" ht="15.75" x14ac:dyDescent="0.25">
      <c r="A103" s="200" t="s">
        <v>248</v>
      </c>
      <c r="B103" s="195" t="s">
        <v>513</v>
      </c>
      <c r="C103" s="196" t="s">
        <v>249</v>
      </c>
    </row>
    <row r="104" spans="1:18" ht="47.25" x14ac:dyDescent="0.25">
      <c r="A104" s="200" t="s">
        <v>250</v>
      </c>
      <c r="B104" s="195" t="s">
        <v>514</v>
      </c>
      <c r="C104" s="196" t="s">
        <v>251</v>
      </c>
    </row>
    <row r="105" spans="1:18" ht="47.25" x14ac:dyDescent="0.25">
      <c r="A105" s="200" t="s">
        <v>252</v>
      </c>
      <c r="B105" s="195" t="s">
        <v>515</v>
      </c>
      <c r="C105" s="196" t="s">
        <v>253</v>
      </c>
    </row>
    <row r="106" spans="1:18" ht="31.5" x14ac:dyDescent="0.25">
      <c r="A106" s="200" t="s">
        <v>254</v>
      </c>
      <c r="B106" s="195" t="s">
        <v>516</v>
      </c>
      <c r="C106" s="196" t="s">
        <v>255</v>
      </c>
    </row>
    <row r="108" spans="1:18" x14ac:dyDescent="0.25">
      <c r="A108" s="198"/>
      <c r="B108" s="193" t="s">
        <v>517</v>
      </c>
    </row>
    <row r="111" spans="1:18" x14ac:dyDescent="0.25">
      <c r="A111" s="21"/>
      <c r="B111" s="21"/>
      <c r="C111" s="21"/>
      <c r="D111" s="21"/>
      <c r="E111" s="21"/>
    </row>
    <row r="112" spans="1:18" x14ac:dyDescent="0.25">
      <c r="A112" s="21" t="s">
        <v>8</v>
      </c>
      <c r="B112" s="21" t="s">
        <v>9</v>
      </c>
      <c r="C112" s="21"/>
      <c r="D112" s="21"/>
      <c r="E112" s="21"/>
      <c r="G112" t="s">
        <v>8</v>
      </c>
      <c r="H112" t="s">
        <v>9</v>
      </c>
      <c r="I112" t="b">
        <f t="shared" ref="I112:I143" si="1">G112=L112</f>
        <v>1</v>
      </c>
      <c r="L112" t="s">
        <v>8</v>
      </c>
      <c r="M112" t="s">
        <v>9</v>
      </c>
      <c r="R112" t="b">
        <f>H112=M112</f>
        <v>1</v>
      </c>
    </row>
    <row r="113" spans="1:18" x14ac:dyDescent="0.25">
      <c r="A113" s="21" t="s">
        <v>10</v>
      </c>
      <c r="B113" s="21" t="s">
        <v>11</v>
      </c>
      <c r="C113" s="21"/>
      <c r="D113" s="21"/>
      <c r="E113" s="21"/>
      <c r="G113" t="s">
        <v>10</v>
      </c>
      <c r="H113" t="s">
        <v>11</v>
      </c>
      <c r="I113" t="b">
        <f t="shared" si="1"/>
        <v>1</v>
      </c>
      <c r="L113" t="s">
        <v>10</v>
      </c>
      <c r="M113" t="s">
        <v>11</v>
      </c>
      <c r="R113" t="b">
        <f t="shared" ref="R113:R170" si="2">H113=M113</f>
        <v>1</v>
      </c>
    </row>
    <row r="114" spans="1:18" x14ac:dyDescent="0.25">
      <c r="A114" s="21" t="s">
        <v>12</v>
      </c>
      <c r="B114" s="21" t="s">
        <v>13</v>
      </c>
      <c r="C114" s="21"/>
      <c r="D114" s="21"/>
      <c r="E114" s="21"/>
      <c r="G114" t="s">
        <v>12</v>
      </c>
      <c r="H114" t="s">
        <v>13</v>
      </c>
      <c r="I114" t="b">
        <f t="shared" si="1"/>
        <v>1</v>
      </c>
      <c r="L114" t="s">
        <v>12</v>
      </c>
      <c r="M114" t="s">
        <v>13</v>
      </c>
      <c r="R114" t="b">
        <f t="shared" si="2"/>
        <v>1</v>
      </c>
    </row>
    <row r="115" spans="1:18" x14ac:dyDescent="0.25">
      <c r="A115" s="21" t="s">
        <v>14</v>
      </c>
      <c r="B115" s="21" t="s">
        <v>15</v>
      </c>
      <c r="C115" s="21"/>
      <c r="D115" s="21"/>
      <c r="E115" s="21"/>
      <c r="G115" t="s">
        <v>14</v>
      </c>
      <c r="H115" t="s">
        <v>15</v>
      </c>
      <c r="I115" t="b">
        <f t="shared" si="1"/>
        <v>1</v>
      </c>
      <c r="L115" t="s">
        <v>14</v>
      </c>
      <c r="M115" t="s">
        <v>15</v>
      </c>
      <c r="R115" t="b">
        <f t="shared" si="2"/>
        <v>1</v>
      </c>
    </row>
    <row r="116" spans="1:18" x14ac:dyDescent="0.25">
      <c r="A116" s="21" t="s">
        <v>16</v>
      </c>
      <c r="B116" s="21" t="s">
        <v>17</v>
      </c>
      <c r="C116" s="21"/>
      <c r="D116" s="21"/>
      <c r="E116" s="21"/>
      <c r="G116" t="s">
        <v>16</v>
      </c>
      <c r="H116" t="s">
        <v>17</v>
      </c>
      <c r="I116" t="b">
        <f t="shared" si="1"/>
        <v>1</v>
      </c>
      <c r="L116" t="s">
        <v>16</v>
      </c>
      <c r="M116" t="s">
        <v>17</v>
      </c>
      <c r="R116" t="b">
        <f t="shared" si="2"/>
        <v>1</v>
      </c>
    </row>
    <row r="117" spans="1:18" x14ac:dyDescent="0.25">
      <c r="A117" s="21" t="s">
        <v>18</v>
      </c>
      <c r="B117" s="21" t="s">
        <v>19</v>
      </c>
      <c r="C117" s="21"/>
      <c r="D117" s="21"/>
      <c r="E117" s="21"/>
      <c r="G117" t="s">
        <v>18</v>
      </c>
      <c r="H117" t="s">
        <v>19</v>
      </c>
      <c r="I117" t="b">
        <f t="shared" si="1"/>
        <v>1</v>
      </c>
      <c r="L117" t="s">
        <v>18</v>
      </c>
      <c r="M117" t="s">
        <v>19</v>
      </c>
      <c r="R117" t="b">
        <f t="shared" si="2"/>
        <v>1</v>
      </c>
    </row>
    <row r="118" spans="1:18" x14ac:dyDescent="0.25">
      <c r="A118" s="21" t="s">
        <v>20</v>
      </c>
      <c r="B118" s="21" t="s">
        <v>21</v>
      </c>
      <c r="C118" s="21"/>
      <c r="D118" s="21"/>
      <c r="E118" s="21"/>
      <c r="G118" t="s">
        <v>20</v>
      </c>
      <c r="H118" t="s">
        <v>21</v>
      </c>
      <c r="I118" t="b">
        <f t="shared" si="1"/>
        <v>1</v>
      </c>
      <c r="L118" t="s">
        <v>20</v>
      </c>
      <c r="M118" t="s">
        <v>21</v>
      </c>
      <c r="R118" t="b">
        <f t="shared" si="2"/>
        <v>1</v>
      </c>
    </row>
    <row r="119" spans="1:18" x14ac:dyDescent="0.25">
      <c r="A119" s="21" t="s">
        <v>22</v>
      </c>
      <c r="B119" s="21" t="s">
        <v>23</v>
      </c>
      <c r="C119" s="21"/>
      <c r="D119" s="21"/>
      <c r="E119" s="21"/>
      <c r="G119" t="s">
        <v>22</v>
      </c>
      <c r="H119" t="s">
        <v>23</v>
      </c>
      <c r="I119" t="b">
        <f t="shared" si="1"/>
        <v>1</v>
      </c>
      <c r="L119" t="s">
        <v>22</v>
      </c>
      <c r="M119" t="s">
        <v>23</v>
      </c>
      <c r="R119" t="b">
        <f t="shared" si="2"/>
        <v>1</v>
      </c>
    </row>
    <row r="120" spans="1:18" x14ac:dyDescent="0.25">
      <c r="A120" s="21" t="s">
        <v>24</v>
      </c>
      <c r="B120" s="21" t="s">
        <v>25</v>
      </c>
      <c r="C120" s="21"/>
      <c r="D120" s="21"/>
      <c r="E120" s="21"/>
      <c r="G120" t="s">
        <v>24</v>
      </c>
      <c r="H120" t="s">
        <v>25</v>
      </c>
      <c r="I120" t="b">
        <f t="shared" si="1"/>
        <v>1</v>
      </c>
      <c r="L120" t="s">
        <v>24</v>
      </c>
      <c r="M120" t="s">
        <v>25</v>
      </c>
      <c r="R120" t="b">
        <f t="shared" si="2"/>
        <v>1</v>
      </c>
    </row>
    <row r="121" spans="1:18" x14ac:dyDescent="0.25">
      <c r="A121" s="21" t="s">
        <v>26</v>
      </c>
      <c r="B121" s="21" t="s">
        <v>27</v>
      </c>
      <c r="C121" s="21"/>
      <c r="D121" s="21"/>
      <c r="E121" s="21"/>
      <c r="G121" t="s">
        <v>26</v>
      </c>
      <c r="H121" t="s">
        <v>27</v>
      </c>
      <c r="I121" t="b">
        <f t="shared" si="1"/>
        <v>1</v>
      </c>
      <c r="L121" t="s">
        <v>26</v>
      </c>
      <c r="M121" t="s">
        <v>27</v>
      </c>
      <c r="R121" t="b">
        <f t="shared" si="2"/>
        <v>1</v>
      </c>
    </row>
    <row r="122" spans="1:18" x14ac:dyDescent="0.25">
      <c r="A122" s="21" t="s">
        <v>28</v>
      </c>
      <c r="B122" s="21" t="s">
        <v>29</v>
      </c>
      <c r="C122" s="21"/>
      <c r="D122" s="21"/>
      <c r="E122" s="21"/>
      <c r="G122" t="s">
        <v>28</v>
      </c>
      <c r="H122" t="s">
        <v>29</v>
      </c>
      <c r="I122" t="b">
        <f t="shared" si="1"/>
        <v>1</v>
      </c>
      <c r="L122" t="s">
        <v>28</v>
      </c>
      <c r="M122" t="s">
        <v>29</v>
      </c>
      <c r="R122" t="b">
        <f t="shared" si="2"/>
        <v>1</v>
      </c>
    </row>
    <row r="123" spans="1:18" x14ac:dyDescent="0.25">
      <c r="A123" s="21" t="s">
        <v>30</v>
      </c>
      <c r="B123" s="21" t="s">
        <v>31</v>
      </c>
      <c r="C123" s="21"/>
      <c r="D123" s="21"/>
      <c r="E123" s="21"/>
      <c r="G123" t="s">
        <v>30</v>
      </c>
      <c r="H123" t="s">
        <v>31</v>
      </c>
      <c r="I123" t="b">
        <f t="shared" si="1"/>
        <v>1</v>
      </c>
      <c r="L123" t="s">
        <v>30</v>
      </c>
      <c r="M123" t="s">
        <v>31</v>
      </c>
      <c r="R123" t="b">
        <f t="shared" si="2"/>
        <v>1</v>
      </c>
    </row>
    <row r="124" spans="1:18" x14ac:dyDescent="0.25">
      <c r="A124" s="21" t="s">
        <v>32</v>
      </c>
      <c r="B124" s="21" t="s">
        <v>33</v>
      </c>
      <c r="C124" s="21"/>
      <c r="D124" s="21"/>
      <c r="E124" s="21"/>
      <c r="G124" t="s">
        <v>32</v>
      </c>
      <c r="H124" t="s">
        <v>33</v>
      </c>
      <c r="I124" t="b">
        <f t="shared" si="1"/>
        <v>1</v>
      </c>
      <c r="L124" t="s">
        <v>32</v>
      </c>
      <c r="M124" t="s">
        <v>33</v>
      </c>
      <c r="R124" t="b">
        <f t="shared" si="2"/>
        <v>1</v>
      </c>
    </row>
    <row r="125" spans="1:18" ht="30" x14ac:dyDescent="0.25">
      <c r="A125" s="21" t="s">
        <v>34</v>
      </c>
      <c r="B125" s="21" t="s">
        <v>35</v>
      </c>
      <c r="C125" s="21"/>
      <c r="D125" s="21"/>
      <c r="E125" s="21"/>
      <c r="G125" t="s">
        <v>34</v>
      </c>
      <c r="H125" t="s">
        <v>35</v>
      </c>
      <c r="I125" t="b">
        <f t="shared" si="1"/>
        <v>1</v>
      </c>
      <c r="L125" t="s">
        <v>34</v>
      </c>
      <c r="M125" t="s">
        <v>35</v>
      </c>
      <c r="R125" t="b">
        <f t="shared" si="2"/>
        <v>1</v>
      </c>
    </row>
    <row r="126" spans="1:18" x14ac:dyDescent="0.25">
      <c r="A126" s="21" t="s">
        <v>36</v>
      </c>
      <c r="B126" s="21" t="s">
        <v>37</v>
      </c>
      <c r="C126" s="21"/>
      <c r="D126" s="21"/>
      <c r="E126" s="21"/>
      <c r="G126" t="s">
        <v>36</v>
      </c>
      <c r="H126" t="s">
        <v>37</v>
      </c>
      <c r="I126" t="b">
        <f t="shared" si="1"/>
        <v>1</v>
      </c>
      <c r="L126" t="s">
        <v>36</v>
      </c>
      <c r="M126" t="s">
        <v>37</v>
      </c>
      <c r="R126" t="b">
        <f t="shared" si="2"/>
        <v>1</v>
      </c>
    </row>
    <row r="127" spans="1:18" ht="30" x14ac:dyDescent="0.25">
      <c r="A127" s="21" t="s">
        <v>38</v>
      </c>
      <c r="B127" s="21" t="s">
        <v>39</v>
      </c>
      <c r="C127" s="21"/>
      <c r="D127" s="21"/>
      <c r="E127" s="21"/>
      <c r="G127" t="s">
        <v>38</v>
      </c>
      <c r="H127" t="s">
        <v>39</v>
      </c>
      <c r="I127" t="b">
        <f t="shared" si="1"/>
        <v>1</v>
      </c>
      <c r="L127" t="s">
        <v>38</v>
      </c>
      <c r="M127" t="s">
        <v>39</v>
      </c>
      <c r="R127" t="b">
        <f t="shared" si="2"/>
        <v>1</v>
      </c>
    </row>
    <row r="128" spans="1:18" x14ac:dyDescent="0.25">
      <c r="A128" s="21" t="s">
        <v>40</v>
      </c>
      <c r="B128" s="21" t="s">
        <v>41</v>
      </c>
      <c r="C128" s="21"/>
      <c r="D128" s="21"/>
      <c r="E128" s="21"/>
      <c r="G128" t="s">
        <v>40</v>
      </c>
      <c r="H128" t="s">
        <v>41</v>
      </c>
      <c r="I128" t="b">
        <f t="shared" si="1"/>
        <v>1</v>
      </c>
      <c r="L128" t="s">
        <v>40</v>
      </c>
      <c r="M128" t="s">
        <v>41</v>
      </c>
      <c r="R128" t="b">
        <f t="shared" si="2"/>
        <v>1</v>
      </c>
    </row>
    <row r="129" spans="1:18" x14ac:dyDescent="0.25">
      <c r="A129" s="21" t="s">
        <v>42</v>
      </c>
      <c r="B129" s="21" t="s">
        <v>43</v>
      </c>
      <c r="C129" s="21"/>
      <c r="D129" s="21"/>
      <c r="E129" s="21"/>
      <c r="G129" t="s">
        <v>42</v>
      </c>
      <c r="H129" t="s">
        <v>43</v>
      </c>
      <c r="I129" t="b">
        <f t="shared" si="1"/>
        <v>1</v>
      </c>
      <c r="L129" t="s">
        <v>42</v>
      </c>
      <c r="M129" t="s">
        <v>43</v>
      </c>
      <c r="R129" t="b">
        <f t="shared" si="2"/>
        <v>1</v>
      </c>
    </row>
    <row r="130" spans="1:18" x14ac:dyDescent="0.25">
      <c r="A130" s="21" t="s">
        <v>44</v>
      </c>
      <c r="B130" s="21" t="s">
        <v>45</v>
      </c>
      <c r="C130" s="21"/>
      <c r="D130" s="21"/>
      <c r="E130" s="21"/>
      <c r="G130" t="s">
        <v>44</v>
      </c>
      <c r="H130" t="s">
        <v>45</v>
      </c>
      <c r="I130" t="b">
        <f t="shared" si="1"/>
        <v>1</v>
      </c>
      <c r="L130" t="s">
        <v>44</v>
      </c>
      <c r="M130" t="s">
        <v>45</v>
      </c>
      <c r="R130" t="b">
        <f t="shared" si="2"/>
        <v>1</v>
      </c>
    </row>
    <row r="131" spans="1:18" x14ac:dyDescent="0.25">
      <c r="A131" s="21" t="s">
        <v>46</v>
      </c>
      <c r="B131" s="21" t="s">
        <v>47</v>
      </c>
      <c r="C131" s="21"/>
      <c r="D131" s="21"/>
      <c r="E131" s="21"/>
      <c r="G131" t="s">
        <v>46</v>
      </c>
      <c r="H131" t="s">
        <v>47</v>
      </c>
      <c r="I131" t="b">
        <f t="shared" si="1"/>
        <v>1</v>
      </c>
      <c r="L131" t="s">
        <v>46</v>
      </c>
      <c r="M131" t="s">
        <v>47</v>
      </c>
      <c r="R131" t="b">
        <f t="shared" si="2"/>
        <v>1</v>
      </c>
    </row>
    <row r="132" spans="1:18" x14ac:dyDescent="0.25">
      <c r="A132" s="21" t="s">
        <v>48</v>
      </c>
      <c r="B132" s="21" t="s">
        <v>49</v>
      </c>
      <c r="C132" s="21"/>
      <c r="D132" s="21"/>
      <c r="E132" s="21"/>
      <c r="G132" t="s">
        <v>48</v>
      </c>
      <c r="H132" t="s">
        <v>49</v>
      </c>
      <c r="I132" t="b">
        <f t="shared" si="1"/>
        <v>1</v>
      </c>
      <c r="L132" t="s">
        <v>48</v>
      </c>
      <c r="M132" t="s">
        <v>49</v>
      </c>
      <c r="R132" t="b">
        <f t="shared" si="2"/>
        <v>1</v>
      </c>
    </row>
    <row r="133" spans="1:18" x14ac:dyDescent="0.25">
      <c r="A133" s="21" t="s">
        <v>50</v>
      </c>
      <c r="B133" s="21" t="s">
        <v>51</v>
      </c>
      <c r="C133" s="21"/>
      <c r="D133" s="21"/>
      <c r="E133" s="21"/>
      <c r="G133" t="s">
        <v>50</v>
      </c>
      <c r="H133" t="s">
        <v>51</v>
      </c>
      <c r="I133" t="b">
        <f t="shared" si="1"/>
        <v>1</v>
      </c>
      <c r="L133" t="s">
        <v>50</v>
      </c>
      <c r="M133" t="s">
        <v>51</v>
      </c>
      <c r="R133" t="b">
        <f t="shared" si="2"/>
        <v>1</v>
      </c>
    </row>
    <row r="134" spans="1:18" x14ac:dyDescent="0.25">
      <c r="A134" s="21" t="s">
        <v>52</v>
      </c>
      <c r="B134" s="21" t="s">
        <v>53</v>
      </c>
      <c r="C134" s="21"/>
      <c r="D134" s="21"/>
      <c r="E134" s="21"/>
      <c r="G134" t="s">
        <v>52</v>
      </c>
      <c r="H134" t="s">
        <v>53</v>
      </c>
      <c r="I134" t="b">
        <f t="shared" si="1"/>
        <v>1</v>
      </c>
      <c r="L134" t="s">
        <v>52</v>
      </c>
      <c r="M134" t="s">
        <v>53</v>
      </c>
      <c r="R134" t="b">
        <f t="shared" si="2"/>
        <v>1</v>
      </c>
    </row>
    <row r="135" spans="1:18" x14ac:dyDescent="0.25">
      <c r="A135" s="21" t="s">
        <v>54</v>
      </c>
      <c r="B135" s="21" t="s">
        <v>55</v>
      </c>
      <c r="C135" s="21"/>
      <c r="D135" s="21"/>
      <c r="E135" s="21"/>
      <c r="G135" t="s">
        <v>54</v>
      </c>
      <c r="H135" t="s">
        <v>55</v>
      </c>
      <c r="I135" t="b">
        <f t="shared" si="1"/>
        <v>1</v>
      </c>
      <c r="L135" t="s">
        <v>54</v>
      </c>
      <c r="M135" t="s">
        <v>55</v>
      </c>
      <c r="R135" t="b">
        <f t="shared" si="2"/>
        <v>1</v>
      </c>
    </row>
    <row r="136" spans="1:18" x14ac:dyDescent="0.25">
      <c r="A136" s="21" t="s">
        <v>56</v>
      </c>
      <c r="B136" s="21" t="s">
        <v>57</v>
      </c>
      <c r="C136" s="21"/>
      <c r="D136" s="21"/>
      <c r="E136" s="21"/>
      <c r="G136" t="s">
        <v>56</v>
      </c>
      <c r="H136" t="s">
        <v>57</v>
      </c>
      <c r="I136" t="b">
        <f t="shared" si="1"/>
        <v>1</v>
      </c>
      <c r="L136" t="s">
        <v>56</v>
      </c>
      <c r="M136" t="s">
        <v>57</v>
      </c>
      <c r="R136" t="b">
        <f t="shared" si="2"/>
        <v>1</v>
      </c>
    </row>
    <row r="137" spans="1:18" ht="30" x14ac:dyDescent="0.25">
      <c r="A137" s="21" t="s">
        <v>58</v>
      </c>
      <c r="B137" s="21" t="s">
        <v>59</v>
      </c>
      <c r="C137" s="21"/>
      <c r="D137" s="21"/>
      <c r="E137" s="21"/>
      <c r="G137" t="s">
        <v>58</v>
      </c>
      <c r="H137" t="s">
        <v>59</v>
      </c>
      <c r="I137" t="b">
        <f t="shared" si="1"/>
        <v>1</v>
      </c>
      <c r="L137" t="s">
        <v>58</v>
      </c>
      <c r="M137" t="s">
        <v>59</v>
      </c>
      <c r="R137" t="b">
        <f t="shared" si="2"/>
        <v>1</v>
      </c>
    </row>
    <row r="138" spans="1:18" x14ac:dyDescent="0.25">
      <c r="A138" s="22" t="s">
        <v>60</v>
      </c>
      <c r="B138" s="21" t="s">
        <v>61</v>
      </c>
      <c r="C138" s="21"/>
      <c r="D138" s="21"/>
      <c r="E138" s="21"/>
      <c r="G138" t="s">
        <v>60</v>
      </c>
      <c r="H138" t="s">
        <v>61</v>
      </c>
      <c r="I138" t="b">
        <f t="shared" si="1"/>
        <v>1</v>
      </c>
      <c r="L138" t="s">
        <v>60</v>
      </c>
      <c r="M138" t="s">
        <v>61</v>
      </c>
      <c r="R138" t="b">
        <f t="shared" si="2"/>
        <v>1</v>
      </c>
    </row>
    <row r="139" spans="1:18" x14ac:dyDescent="0.25">
      <c r="A139" s="22" t="s">
        <v>62</v>
      </c>
      <c r="B139" s="21" t="s">
        <v>63</v>
      </c>
      <c r="C139" s="21"/>
      <c r="D139" s="21"/>
      <c r="E139" s="21"/>
      <c r="G139" t="s">
        <v>62</v>
      </c>
      <c r="H139" t="s">
        <v>63</v>
      </c>
      <c r="I139" t="b">
        <f t="shared" si="1"/>
        <v>1</v>
      </c>
      <c r="L139" t="s">
        <v>62</v>
      </c>
      <c r="M139" t="s">
        <v>63</v>
      </c>
      <c r="R139" t="b">
        <f t="shared" si="2"/>
        <v>1</v>
      </c>
    </row>
    <row r="140" spans="1:18" x14ac:dyDescent="0.25">
      <c r="A140" s="21" t="s">
        <v>64</v>
      </c>
      <c r="B140" s="21" t="s">
        <v>65</v>
      </c>
      <c r="C140" s="21"/>
      <c r="D140" s="21"/>
      <c r="E140" s="21"/>
      <c r="G140" t="s">
        <v>64</v>
      </c>
      <c r="H140" t="s">
        <v>65</v>
      </c>
      <c r="I140" t="b">
        <f t="shared" si="1"/>
        <v>1</v>
      </c>
      <c r="L140" t="s">
        <v>64</v>
      </c>
      <c r="M140" t="s">
        <v>65</v>
      </c>
      <c r="R140" t="b">
        <f t="shared" si="2"/>
        <v>1</v>
      </c>
    </row>
    <row r="141" spans="1:18" x14ac:dyDescent="0.25">
      <c r="A141" s="21" t="s">
        <v>66</v>
      </c>
      <c r="B141" s="21" t="s">
        <v>67</v>
      </c>
      <c r="C141" s="21"/>
      <c r="D141" s="21"/>
      <c r="E141" s="21"/>
      <c r="G141" t="s">
        <v>66</v>
      </c>
      <c r="H141" t="s">
        <v>67</v>
      </c>
      <c r="I141" t="b">
        <f t="shared" si="1"/>
        <v>1</v>
      </c>
      <c r="L141" t="s">
        <v>66</v>
      </c>
      <c r="M141" t="s">
        <v>67</v>
      </c>
      <c r="R141" t="b">
        <f t="shared" si="2"/>
        <v>1</v>
      </c>
    </row>
    <row r="142" spans="1:18" x14ac:dyDescent="0.25">
      <c r="A142" s="21" t="s">
        <v>68</v>
      </c>
      <c r="B142" s="21" t="s">
        <v>69</v>
      </c>
      <c r="C142" s="21"/>
      <c r="D142" s="21"/>
      <c r="E142" s="21"/>
      <c r="G142" t="s">
        <v>68</v>
      </c>
      <c r="H142" t="s">
        <v>69</v>
      </c>
      <c r="I142" t="b">
        <f t="shared" si="1"/>
        <v>1</v>
      </c>
      <c r="L142" t="s">
        <v>68</v>
      </c>
      <c r="M142" t="s">
        <v>69</v>
      </c>
      <c r="R142" t="b">
        <f t="shared" si="2"/>
        <v>1</v>
      </c>
    </row>
    <row r="143" spans="1:18" x14ac:dyDescent="0.25">
      <c r="A143" s="21" t="s">
        <v>70</v>
      </c>
      <c r="B143" s="21" t="s">
        <v>71</v>
      </c>
      <c r="C143" s="21"/>
      <c r="D143" s="21"/>
      <c r="E143" s="21"/>
      <c r="G143" t="s">
        <v>70</v>
      </c>
      <c r="H143" t="s">
        <v>71</v>
      </c>
      <c r="I143" t="b">
        <f t="shared" si="1"/>
        <v>1</v>
      </c>
      <c r="L143" t="s">
        <v>70</v>
      </c>
      <c r="M143" t="s">
        <v>71</v>
      </c>
      <c r="R143" t="b">
        <f t="shared" si="2"/>
        <v>1</v>
      </c>
    </row>
    <row r="144" spans="1:18" x14ac:dyDescent="0.25">
      <c r="A144" s="21" t="s">
        <v>72</v>
      </c>
      <c r="B144" s="21" t="s">
        <v>73</v>
      </c>
      <c r="C144" s="21"/>
      <c r="D144" s="21"/>
      <c r="E144" s="21"/>
      <c r="G144" t="s">
        <v>72</v>
      </c>
      <c r="H144" t="s">
        <v>73</v>
      </c>
      <c r="I144" t="b">
        <f t="shared" ref="I144:I170" si="3">G144=L144</f>
        <v>1</v>
      </c>
      <c r="L144" t="s">
        <v>72</v>
      </c>
      <c r="M144" t="s">
        <v>73</v>
      </c>
      <c r="R144" t="b">
        <f t="shared" si="2"/>
        <v>1</v>
      </c>
    </row>
    <row r="145" spans="1:18" x14ac:dyDescent="0.25">
      <c r="A145" s="21" t="s">
        <v>74</v>
      </c>
      <c r="B145" s="21" t="s">
        <v>75</v>
      </c>
      <c r="C145" s="21"/>
      <c r="D145" s="21"/>
      <c r="E145" s="21"/>
      <c r="G145" t="s">
        <v>74</v>
      </c>
      <c r="H145" t="s">
        <v>75</v>
      </c>
      <c r="I145" t="b">
        <f t="shared" si="3"/>
        <v>1</v>
      </c>
      <c r="L145" t="s">
        <v>74</v>
      </c>
      <c r="M145" t="s">
        <v>75</v>
      </c>
      <c r="R145" t="b">
        <f t="shared" si="2"/>
        <v>1</v>
      </c>
    </row>
    <row r="146" spans="1:18" x14ac:dyDescent="0.25">
      <c r="A146" s="21" t="s">
        <v>76</v>
      </c>
      <c r="B146" s="21" t="s">
        <v>196</v>
      </c>
      <c r="C146" s="21"/>
      <c r="D146" s="21"/>
      <c r="E146" s="21"/>
      <c r="G146" t="s">
        <v>76</v>
      </c>
      <c r="H146" t="s">
        <v>196</v>
      </c>
      <c r="I146" t="b">
        <f t="shared" si="3"/>
        <v>1</v>
      </c>
      <c r="L146" t="s">
        <v>76</v>
      </c>
      <c r="M146" t="s">
        <v>439</v>
      </c>
      <c r="R146" t="b">
        <f t="shared" si="2"/>
        <v>0</v>
      </c>
    </row>
    <row r="147" spans="1:18" x14ac:dyDescent="0.25">
      <c r="A147" s="21" t="s">
        <v>77</v>
      </c>
      <c r="B147" s="21" t="s">
        <v>78</v>
      </c>
      <c r="C147" s="21"/>
      <c r="D147" s="21"/>
      <c r="E147" s="21"/>
      <c r="G147" t="s">
        <v>77</v>
      </c>
      <c r="H147" t="s">
        <v>78</v>
      </c>
      <c r="I147" t="b">
        <f t="shared" si="3"/>
        <v>1</v>
      </c>
      <c r="L147" t="s">
        <v>77</v>
      </c>
      <c r="M147" t="s">
        <v>78</v>
      </c>
      <c r="R147" t="b">
        <f t="shared" si="2"/>
        <v>1</v>
      </c>
    </row>
    <row r="148" spans="1:18" x14ac:dyDescent="0.25">
      <c r="A148" s="21" t="s">
        <v>79</v>
      </c>
      <c r="B148" s="21" t="s">
        <v>80</v>
      </c>
      <c r="C148" s="21"/>
      <c r="D148" s="21"/>
      <c r="E148" s="21"/>
      <c r="G148" t="s">
        <v>79</v>
      </c>
      <c r="H148" t="s">
        <v>80</v>
      </c>
      <c r="I148" t="b">
        <f t="shared" si="3"/>
        <v>1</v>
      </c>
      <c r="L148" t="s">
        <v>79</v>
      </c>
      <c r="M148" t="s">
        <v>80</v>
      </c>
      <c r="R148" t="b">
        <f t="shared" si="2"/>
        <v>1</v>
      </c>
    </row>
    <row r="149" spans="1:18" x14ac:dyDescent="0.25">
      <c r="A149" s="21" t="s">
        <v>81</v>
      </c>
      <c r="B149" s="21" t="s">
        <v>82</v>
      </c>
      <c r="C149" s="21"/>
      <c r="D149" s="21"/>
      <c r="E149" s="21"/>
      <c r="G149" t="s">
        <v>81</v>
      </c>
      <c r="H149" t="s">
        <v>82</v>
      </c>
      <c r="I149" t="b">
        <f t="shared" si="3"/>
        <v>1</v>
      </c>
      <c r="L149" t="s">
        <v>81</v>
      </c>
      <c r="M149" t="s">
        <v>82</v>
      </c>
      <c r="R149" t="b">
        <f t="shared" si="2"/>
        <v>1</v>
      </c>
    </row>
    <row r="150" spans="1:18" x14ac:dyDescent="0.25">
      <c r="A150" s="21" t="s">
        <v>83</v>
      </c>
      <c r="B150" s="21" t="s">
        <v>84</v>
      </c>
      <c r="C150" s="21"/>
      <c r="D150" s="21"/>
      <c r="E150" s="21"/>
      <c r="G150" t="s">
        <v>83</v>
      </c>
      <c r="H150" t="s">
        <v>84</v>
      </c>
      <c r="I150" t="b">
        <f t="shared" si="3"/>
        <v>1</v>
      </c>
      <c r="L150" t="s">
        <v>83</v>
      </c>
      <c r="M150" t="s">
        <v>84</v>
      </c>
      <c r="R150" t="b">
        <f t="shared" si="2"/>
        <v>1</v>
      </c>
    </row>
    <row r="151" spans="1:18" x14ac:dyDescent="0.25">
      <c r="A151" s="21" t="s">
        <v>85</v>
      </c>
      <c r="B151" s="21" t="s">
        <v>86</v>
      </c>
      <c r="C151" s="21"/>
      <c r="D151" s="21"/>
      <c r="E151" s="21"/>
      <c r="G151" t="s">
        <v>85</v>
      </c>
      <c r="H151" t="s">
        <v>86</v>
      </c>
      <c r="I151" t="b">
        <f t="shared" si="3"/>
        <v>1</v>
      </c>
      <c r="L151" t="s">
        <v>85</v>
      </c>
      <c r="M151" t="s">
        <v>86</v>
      </c>
      <c r="R151" t="b">
        <f t="shared" si="2"/>
        <v>1</v>
      </c>
    </row>
    <row r="152" spans="1:18" x14ac:dyDescent="0.25">
      <c r="A152" s="21" t="s">
        <v>87</v>
      </c>
      <c r="B152" s="21" t="s">
        <v>88</v>
      </c>
      <c r="C152" s="21"/>
      <c r="D152" s="21"/>
      <c r="E152" s="21"/>
      <c r="G152" t="s">
        <v>87</v>
      </c>
      <c r="H152" t="s">
        <v>88</v>
      </c>
      <c r="I152" t="b">
        <f t="shared" si="3"/>
        <v>1</v>
      </c>
      <c r="L152" t="s">
        <v>87</v>
      </c>
      <c r="M152" t="s">
        <v>88</v>
      </c>
      <c r="R152" t="b">
        <f t="shared" si="2"/>
        <v>1</v>
      </c>
    </row>
    <row r="153" spans="1:18" x14ac:dyDescent="0.25">
      <c r="A153" s="21" t="s">
        <v>89</v>
      </c>
      <c r="B153" s="21" t="s">
        <v>90</v>
      </c>
      <c r="C153" s="21"/>
      <c r="D153" s="21"/>
      <c r="E153" s="21"/>
      <c r="G153" t="s">
        <v>89</v>
      </c>
      <c r="H153" t="s">
        <v>90</v>
      </c>
      <c r="I153" t="b">
        <f t="shared" si="3"/>
        <v>0</v>
      </c>
      <c r="L153" t="s">
        <v>440</v>
      </c>
      <c r="M153" t="s">
        <v>441</v>
      </c>
      <c r="R153" t="b">
        <f t="shared" si="2"/>
        <v>0</v>
      </c>
    </row>
    <row r="154" spans="1:18" x14ac:dyDescent="0.25">
      <c r="I154" t="b">
        <f t="shared" si="3"/>
        <v>0</v>
      </c>
      <c r="L154" t="s">
        <v>89</v>
      </c>
      <c r="M154" t="s">
        <v>90</v>
      </c>
      <c r="R154" t="b">
        <f t="shared" si="2"/>
        <v>0</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A163" s="237" t="s">
        <v>7</v>
      </c>
      <c r="B163" s="237"/>
      <c r="I163" t="b">
        <f t="shared" si="3"/>
        <v>1</v>
      </c>
      <c r="R163" t="b">
        <f t="shared" si="2"/>
        <v>1</v>
      </c>
    </row>
    <row r="164" spans="1:18" x14ac:dyDescent="0.25">
      <c r="A164" s="21" t="s">
        <v>8</v>
      </c>
      <c r="B164" s="21" t="s">
        <v>9</v>
      </c>
      <c r="C164" s="49"/>
      <c r="I164" t="b">
        <f t="shared" si="3"/>
        <v>1</v>
      </c>
      <c r="R164" t="b">
        <f t="shared" si="2"/>
        <v>1</v>
      </c>
    </row>
    <row r="165" spans="1:18" x14ac:dyDescent="0.25">
      <c r="A165" s="21" t="s">
        <v>14</v>
      </c>
      <c r="B165" s="21" t="s">
        <v>15</v>
      </c>
      <c r="C165" s="49"/>
      <c r="I165" t="b">
        <f t="shared" si="3"/>
        <v>1</v>
      </c>
      <c r="R165" t="b">
        <f t="shared" si="2"/>
        <v>1</v>
      </c>
    </row>
    <row r="166" spans="1:18" x14ac:dyDescent="0.25">
      <c r="A166" s="21" t="s">
        <v>163</v>
      </c>
      <c r="B166" s="21" t="s">
        <v>179</v>
      </c>
      <c r="C166" s="49"/>
      <c r="I166" t="b">
        <f t="shared" si="3"/>
        <v>1</v>
      </c>
      <c r="R166" t="b">
        <f t="shared" si="2"/>
        <v>1</v>
      </c>
    </row>
    <row r="167" spans="1:18" x14ac:dyDescent="0.25">
      <c r="A167" s="21" t="s">
        <v>10</v>
      </c>
      <c r="B167" s="21" t="s">
        <v>11</v>
      </c>
      <c r="C167" s="49"/>
      <c r="I167" t="b">
        <f t="shared" si="3"/>
        <v>1</v>
      </c>
      <c r="R167" t="b">
        <f t="shared" si="2"/>
        <v>1</v>
      </c>
    </row>
    <row r="168" spans="1:18" x14ac:dyDescent="0.25">
      <c r="A168" s="21" t="s">
        <v>12</v>
      </c>
      <c r="B168" s="21" t="s">
        <v>13</v>
      </c>
      <c r="C168" s="49"/>
      <c r="I168" t="b">
        <f t="shared" si="3"/>
        <v>1</v>
      </c>
      <c r="R168" t="b">
        <f t="shared" si="2"/>
        <v>1</v>
      </c>
    </row>
    <row r="169" spans="1:18" x14ac:dyDescent="0.25">
      <c r="A169" s="21" t="s">
        <v>16</v>
      </c>
      <c r="B169" s="21" t="s">
        <v>17</v>
      </c>
      <c r="C169" s="49"/>
      <c r="I169" t="b">
        <f t="shared" si="3"/>
        <v>1</v>
      </c>
      <c r="R169" t="b">
        <f t="shared" si="2"/>
        <v>1</v>
      </c>
    </row>
    <row r="170" spans="1:18" x14ac:dyDescent="0.25">
      <c r="A170" s="21" t="s">
        <v>87</v>
      </c>
      <c r="B170" s="21" t="s">
        <v>88</v>
      </c>
      <c r="C170" s="49"/>
      <c r="I170" t="b">
        <f t="shared" si="3"/>
        <v>1</v>
      </c>
      <c r="R170" t="b">
        <f t="shared" si="2"/>
        <v>1</v>
      </c>
    </row>
    <row r="171" spans="1:18" x14ac:dyDescent="0.25">
      <c r="A171" s="21" t="s">
        <v>18</v>
      </c>
      <c r="B171" s="21" t="s">
        <v>19</v>
      </c>
      <c r="C171" s="49"/>
    </row>
    <row r="172" spans="1:18" x14ac:dyDescent="0.25">
      <c r="A172" s="21" t="s">
        <v>20</v>
      </c>
      <c r="B172" s="21" t="s">
        <v>21</v>
      </c>
      <c r="C172" s="49"/>
    </row>
    <row r="173" spans="1:18" x14ac:dyDescent="0.25">
      <c r="A173" s="21" t="s">
        <v>24</v>
      </c>
      <c r="B173" s="21" t="s">
        <v>25</v>
      </c>
      <c r="C173" s="49"/>
    </row>
    <row r="174" spans="1:18" x14ac:dyDescent="0.25">
      <c r="A174" s="21" t="s">
        <v>26</v>
      </c>
      <c r="B174" s="21" t="s">
        <v>27</v>
      </c>
      <c r="C174" s="49"/>
    </row>
    <row r="175" spans="1:18" x14ac:dyDescent="0.25">
      <c r="A175" s="21" t="s">
        <v>28</v>
      </c>
      <c r="B175" s="21" t="s">
        <v>29</v>
      </c>
      <c r="C175" s="49"/>
    </row>
    <row r="176" spans="1:18" x14ac:dyDescent="0.25">
      <c r="A176" s="21" t="s">
        <v>30</v>
      </c>
      <c r="B176" s="21" t="s">
        <v>31</v>
      </c>
      <c r="C176" s="49"/>
    </row>
    <row r="177" spans="1:3" x14ac:dyDescent="0.25">
      <c r="A177" s="21" t="s">
        <v>136</v>
      </c>
      <c r="B177" s="21" t="s">
        <v>140</v>
      </c>
      <c r="C177" s="49"/>
    </row>
    <row r="178" spans="1:3" x14ac:dyDescent="0.25">
      <c r="A178" s="21" t="s">
        <v>139</v>
      </c>
      <c r="B178" s="21" t="s">
        <v>141</v>
      </c>
      <c r="C178" s="49"/>
    </row>
    <row r="179" spans="1:3" x14ac:dyDescent="0.25">
      <c r="A179" s="21" t="s">
        <v>32</v>
      </c>
      <c r="B179" s="21" t="s">
        <v>33</v>
      </c>
      <c r="C179" s="49"/>
    </row>
    <row r="180" spans="1:3" x14ac:dyDescent="0.25">
      <c r="A180" s="21" t="s">
        <v>22</v>
      </c>
      <c r="B180" s="21" t="s">
        <v>23</v>
      </c>
      <c r="C180" s="49"/>
    </row>
    <row r="181" spans="1:3" ht="30" x14ac:dyDescent="0.25">
      <c r="A181" s="21" t="s">
        <v>34</v>
      </c>
      <c r="B181" s="21" t="s">
        <v>35</v>
      </c>
      <c r="C181" s="49"/>
    </row>
    <row r="182" spans="1:3" x14ac:dyDescent="0.25">
      <c r="A182" s="21" t="s">
        <v>36</v>
      </c>
      <c r="B182" s="21" t="s">
        <v>37</v>
      </c>
      <c r="C182" s="49"/>
    </row>
    <row r="183" spans="1:3" x14ac:dyDescent="0.25">
      <c r="A183" s="21" t="s">
        <v>169</v>
      </c>
      <c r="B183" s="21" t="s">
        <v>166</v>
      </c>
      <c r="C183" s="49"/>
    </row>
    <row r="184" spans="1:3" x14ac:dyDescent="0.25">
      <c r="A184" s="21" t="s">
        <v>162</v>
      </c>
      <c r="B184" s="21" t="s">
        <v>180</v>
      </c>
      <c r="C184" s="49"/>
    </row>
    <row r="185" spans="1:3" ht="30" x14ac:dyDescent="0.25">
      <c r="A185" s="21" t="s">
        <v>38</v>
      </c>
      <c r="B185" s="21" t="s">
        <v>39</v>
      </c>
      <c r="C185" s="49"/>
    </row>
    <row r="186" spans="1:3" x14ac:dyDescent="0.25">
      <c r="A186" s="21" t="s">
        <v>40</v>
      </c>
      <c r="B186" s="21" t="s">
        <v>41</v>
      </c>
      <c r="C186" s="49"/>
    </row>
    <row r="187" spans="1:3" x14ac:dyDescent="0.25">
      <c r="A187" s="21" t="s">
        <v>170</v>
      </c>
      <c r="B187" s="21" t="s">
        <v>167</v>
      </c>
      <c r="C187" s="49"/>
    </row>
    <row r="188" spans="1:3" x14ac:dyDescent="0.25">
      <c r="A188" s="21" t="s">
        <v>42</v>
      </c>
      <c r="B188" s="21" t="s">
        <v>43</v>
      </c>
      <c r="C188" s="49"/>
    </row>
    <row r="189" spans="1:3" x14ac:dyDescent="0.25">
      <c r="A189" s="21" t="s">
        <v>44</v>
      </c>
      <c r="B189" s="21" t="s">
        <v>45</v>
      </c>
      <c r="C189" s="49"/>
    </row>
    <row r="190" spans="1:3" x14ac:dyDescent="0.25">
      <c r="A190" s="21" t="s">
        <v>171</v>
      </c>
      <c r="B190" s="21" t="s">
        <v>168</v>
      </c>
      <c r="C190" s="49"/>
    </row>
    <row r="191" spans="1:3" x14ac:dyDescent="0.25">
      <c r="A191" s="21" t="s">
        <v>46</v>
      </c>
      <c r="B191" s="21" t="s">
        <v>47</v>
      </c>
      <c r="C191" s="49"/>
    </row>
    <row r="192" spans="1:3" x14ac:dyDescent="0.25">
      <c r="A192" s="21" t="s">
        <v>172</v>
      </c>
      <c r="B192" s="21" t="s">
        <v>173</v>
      </c>
      <c r="C192" s="49"/>
    </row>
    <row r="193" spans="1:3" x14ac:dyDescent="0.25">
      <c r="A193" s="21" t="s">
        <v>48</v>
      </c>
      <c r="B193" s="21" t="s">
        <v>49</v>
      </c>
      <c r="C193" s="49"/>
    </row>
    <row r="194" spans="1:3" x14ac:dyDescent="0.25">
      <c r="A194" s="21" t="s">
        <v>50</v>
      </c>
      <c r="B194" s="21" t="s">
        <v>51</v>
      </c>
      <c r="C194" s="49"/>
    </row>
    <row r="195" spans="1:3" x14ac:dyDescent="0.25">
      <c r="A195" s="21" t="s">
        <v>52</v>
      </c>
      <c r="B195" s="21" t="s">
        <v>53</v>
      </c>
      <c r="C195" s="49"/>
    </row>
    <row r="196" spans="1:3" x14ac:dyDescent="0.25">
      <c r="A196" s="21" t="s">
        <v>165</v>
      </c>
      <c r="B196" s="21" t="s">
        <v>174</v>
      </c>
      <c r="C196" s="49"/>
    </row>
    <row r="197" spans="1:3" x14ac:dyDescent="0.25">
      <c r="A197" s="21" t="s">
        <v>54</v>
      </c>
      <c r="B197" s="21" t="s">
        <v>55</v>
      </c>
      <c r="C197" s="49"/>
    </row>
    <row r="198" spans="1:3" x14ac:dyDescent="0.25">
      <c r="A198" s="21" t="s">
        <v>56</v>
      </c>
      <c r="B198" s="21" t="s">
        <v>57</v>
      </c>
      <c r="C198" s="49"/>
    </row>
    <row r="199" spans="1:3" ht="30" x14ac:dyDescent="0.25">
      <c r="A199" s="21" t="s">
        <v>58</v>
      </c>
      <c r="B199" s="21" t="s">
        <v>59</v>
      </c>
      <c r="C199" s="49"/>
    </row>
    <row r="200" spans="1:3" x14ac:dyDescent="0.25">
      <c r="A200" s="21" t="s">
        <v>62</v>
      </c>
      <c r="B200" s="21" t="s">
        <v>63</v>
      </c>
      <c r="C200" s="49"/>
    </row>
    <row r="201" spans="1:3" x14ac:dyDescent="0.25">
      <c r="A201" s="21" t="s">
        <v>60</v>
      </c>
      <c r="B201" s="21" t="s">
        <v>61</v>
      </c>
      <c r="C201" s="49"/>
    </row>
    <row r="202" spans="1:3" x14ac:dyDescent="0.25">
      <c r="A202" s="21" t="s">
        <v>175</v>
      </c>
      <c r="B202" s="21" t="s">
        <v>176</v>
      </c>
      <c r="C202" s="49"/>
    </row>
    <row r="203" spans="1:3" x14ac:dyDescent="0.25">
      <c r="A203" s="21" t="s">
        <v>64</v>
      </c>
      <c r="B203" s="21" t="s">
        <v>65</v>
      </c>
      <c r="C203" s="49"/>
    </row>
    <row r="204" spans="1:3" x14ac:dyDescent="0.25">
      <c r="A204" s="21" t="s">
        <v>66</v>
      </c>
      <c r="B204" s="21" t="s">
        <v>67</v>
      </c>
      <c r="C204" s="49"/>
    </row>
    <row r="205" spans="1:3" x14ac:dyDescent="0.25">
      <c r="A205" s="21" t="s">
        <v>177</v>
      </c>
      <c r="B205" s="21" t="s">
        <v>178</v>
      </c>
      <c r="C205" s="49"/>
    </row>
    <row r="206" spans="1:3" x14ac:dyDescent="0.25">
      <c r="A206" s="21" t="s">
        <v>68</v>
      </c>
      <c r="B206" s="21" t="s">
        <v>69</v>
      </c>
      <c r="C206" s="49"/>
    </row>
    <row r="207" spans="1:3" x14ac:dyDescent="0.25">
      <c r="A207" s="21" t="s">
        <v>70</v>
      </c>
      <c r="B207" s="21" t="s">
        <v>71</v>
      </c>
      <c r="C207" s="49"/>
    </row>
    <row r="208" spans="1:3" x14ac:dyDescent="0.25">
      <c r="A208" s="21" t="s">
        <v>137</v>
      </c>
      <c r="B208" s="21" t="s">
        <v>138</v>
      </c>
      <c r="C208" s="49"/>
    </row>
    <row r="209" spans="1:3" x14ac:dyDescent="0.25">
      <c r="A209" s="21" t="s">
        <v>72</v>
      </c>
      <c r="B209" s="21" t="s">
        <v>73</v>
      </c>
      <c r="C209" s="49"/>
    </row>
    <row r="210" spans="1:3" x14ac:dyDescent="0.25">
      <c r="A210" s="21" t="s">
        <v>74</v>
      </c>
      <c r="B210" s="21" t="s">
        <v>197</v>
      </c>
      <c r="C210" s="49"/>
    </row>
    <row r="211" spans="1:3" x14ac:dyDescent="0.25">
      <c r="A211" s="21" t="s">
        <v>164</v>
      </c>
      <c r="B211" s="21" t="s">
        <v>182</v>
      </c>
      <c r="C211" s="49"/>
    </row>
    <row r="212" spans="1:3" x14ac:dyDescent="0.25">
      <c r="A212" s="21" t="s">
        <v>181</v>
      </c>
      <c r="B212" s="21" t="s">
        <v>183</v>
      </c>
      <c r="C212" s="49"/>
    </row>
    <row r="213" spans="1:3" x14ac:dyDescent="0.25">
      <c r="A213" s="21" t="s">
        <v>76</v>
      </c>
      <c r="B213" s="21" t="s">
        <v>196</v>
      </c>
      <c r="C213" s="49"/>
    </row>
    <row r="214" spans="1:3" x14ac:dyDescent="0.25">
      <c r="A214" s="21" t="s">
        <v>77</v>
      </c>
      <c r="B214" s="21" t="s">
        <v>78</v>
      </c>
      <c r="C214" s="49"/>
    </row>
    <row r="215" spans="1:3" x14ac:dyDescent="0.25">
      <c r="A215" s="21" t="s">
        <v>81</v>
      </c>
      <c r="B215" s="21" t="s">
        <v>82</v>
      </c>
      <c r="C215" s="49"/>
    </row>
    <row r="216" spans="1:3" x14ac:dyDescent="0.25">
      <c r="A216" s="21" t="s">
        <v>83</v>
      </c>
      <c r="B216" s="21" t="s">
        <v>84</v>
      </c>
      <c r="C216" s="49"/>
    </row>
    <row r="217" spans="1:3" x14ac:dyDescent="0.25">
      <c r="A217" s="21" t="s">
        <v>85</v>
      </c>
      <c r="B217" s="21" t="s">
        <v>86</v>
      </c>
      <c r="C217" s="49"/>
    </row>
    <row r="218" spans="1:3" x14ac:dyDescent="0.25">
      <c r="A218" s="21" t="s">
        <v>79</v>
      </c>
      <c r="B218" s="21" t="s">
        <v>80</v>
      </c>
      <c r="C218" s="49"/>
    </row>
    <row r="219" spans="1:3" x14ac:dyDescent="0.25">
      <c r="A219" s="21" t="s">
        <v>89</v>
      </c>
      <c r="B219" s="21" t="s">
        <v>90</v>
      </c>
      <c r="C219" s="49"/>
    </row>
    <row r="220" spans="1:3" x14ac:dyDescent="0.25">
      <c r="B220" s="21" t="s">
        <v>91</v>
      </c>
      <c r="C220" s="49"/>
    </row>
    <row r="225" spans="1:5" x14ac:dyDescent="0.25">
      <c r="A225">
        <v>3</v>
      </c>
      <c r="B225" t="s">
        <v>117</v>
      </c>
    </row>
    <row r="226" spans="1:5" x14ac:dyDescent="0.25">
      <c r="A226">
        <v>4</v>
      </c>
      <c r="B226" t="s">
        <v>118</v>
      </c>
    </row>
    <row r="227" spans="1:5" x14ac:dyDescent="0.25">
      <c r="A227" s="32" t="s">
        <v>120</v>
      </c>
      <c r="B227" s="32"/>
      <c r="C227" s="32"/>
      <c r="D227" s="32"/>
      <c r="E227" s="32"/>
    </row>
    <row r="228" spans="1:5" x14ac:dyDescent="0.25">
      <c r="A228" s="34" t="s">
        <v>121</v>
      </c>
      <c r="B228" s="27" t="s">
        <v>109</v>
      </c>
      <c r="C228" s="28">
        <v>3190</v>
      </c>
      <c r="D228" s="29" t="s">
        <v>111</v>
      </c>
      <c r="E228" t="s">
        <v>119</v>
      </c>
    </row>
    <row r="229" spans="1:5" x14ac:dyDescent="0.25">
      <c r="A229" s="34" t="s">
        <v>106</v>
      </c>
      <c r="B229" s="27" t="s">
        <v>110</v>
      </c>
      <c r="C229" s="28">
        <v>3191</v>
      </c>
      <c r="D229" s="29" t="s">
        <v>112</v>
      </c>
      <c r="E229" t="s">
        <v>119</v>
      </c>
    </row>
    <row r="230" spans="1:5" x14ac:dyDescent="0.25">
      <c r="A230" s="34" t="s">
        <v>122</v>
      </c>
      <c r="B230" s="27" t="s">
        <v>110</v>
      </c>
      <c r="C230" s="28">
        <v>3190</v>
      </c>
      <c r="D230" s="29" t="s">
        <v>113</v>
      </c>
      <c r="E230" t="s">
        <v>119</v>
      </c>
    </row>
    <row r="231" spans="1:5" x14ac:dyDescent="0.25">
      <c r="A231" s="34" t="s">
        <v>123</v>
      </c>
      <c r="B231" s="27" t="s">
        <v>110</v>
      </c>
      <c r="C231" s="28">
        <v>3390</v>
      </c>
      <c r="D231" s="29" t="s">
        <v>114</v>
      </c>
      <c r="E231" t="s">
        <v>119</v>
      </c>
    </row>
    <row r="232" spans="1:5" x14ac:dyDescent="0.25">
      <c r="A232" s="34" t="s">
        <v>124</v>
      </c>
      <c r="B232" s="27" t="s">
        <v>110</v>
      </c>
      <c r="C232" s="28">
        <v>3390</v>
      </c>
      <c r="D232" s="29" t="s">
        <v>114</v>
      </c>
      <c r="E232" t="s">
        <v>119</v>
      </c>
    </row>
    <row r="233" spans="1:5" x14ac:dyDescent="0.25">
      <c r="A233" s="35" t="s">
        <v>125</v>
      </c>
      <c r="B233" s="30" t="s">
        <v>110</v>
      </c>
      <c r="C233" s="31">
        <v>3190</v>
      </c>
      <c r="D233" s="29" t="s">
        <v>115</v>
      </c>
      <c r="E233" t="s">
        <v>119</v>
      </c>
    </row>
    <row r="234" spans="1:5" x14ac:dyDescent="0.25">
      <c r="A234" s="35" t="s">
        <v>126</v>
      </c>
      <c r="B234" s="30" t="s">
        <v>110</v>
      </c>
      <c r="C234" s="31">
        <v>3390</v>
      </c>
      <c r="D234" s="29" t="s">
        <v>114</v>
      </c>
      <c r="E234" t="s">
        <v>119</v>
      </c>
    </row>
    <row r="235" spans="1:5" x14ac:dyDescent="0.25">
      <c r="A235" s="35" t="s">
        <v>127</v>
      </c>
      <c r="B235" s="30" t="s">
        <v>110</v>
      </c>
      <c r="C235" s="31">
        <v>3390</v>
      </c>
      <c r="D235" s="29" t="s">
        <v>116</v>
      </c>
      <c r="E235" t="s">
        <v>119</v>
      </c>
    </row>
    <row r="236" spans="1:5" x14ac:dyDescent="0.25">
      <c r="A236" s="35" t="s">
        <v>128</v>
      </c>
      <c r="B236" s="30" t="s">
        <v>110</v>
      </c>
      <c r="C236" s="31">
        <v>3390</v>
      </c>
      <c r="D236" s="29" t="s">
        <v>114</v>
      </c>
      <c r="E236" t="s">
        <v>119</v>
      </c>
    </row>
    <row r="237" spans="1:5" x14ac:dyDescent="0.25">
      <c r="A237" s="35" t="s">
        <v>122</v>
      </c>
      <c r="B237" s="30" t="s">
        <v>110</v>
      </c>
      <c r="C237" s="31">
        <v>3191</v>
      </c>
      <c r="D237" s="29" t="s">
        <v>113</v>
      </c>
      <c r="E237" t="s">
        <v>119</v>
      </c>
    </row>
    <row r="240" spans="1:5" x14ac:dyDescent="0.25">
      <c r="A240" s="36" t="s">
        <v>133</v>
      </c>
      <c r="B240" s="36" t="s">
        <v>150</v>
      </c>
      <c r="C240" s="36" t="s">
        <v>186</v>
      </c>
      <c r="D240" s="36" t="s">
        <v>365</v>
      </c>
    </row>
    <row r="241" spans="1:4" x14ac:dyDescent="0.25">
      <c r="A241" s="36" t="s">
        <v>132</v>
      </c>
      <c r="B241" s="36" t="s">
        <v>184</v>
      </c>
      <c r="C241" s="36" t="s">
        <v>185</v>
      </c>
      <c r="D241" s="36" t="s">
        <v>132</v>
      </c>
    </row>
  </sheetData>
  <sortState xmlns:xlrd2="http://schemas.microsoft.com/office/spreadsheetml/2017/richdata2" ref="A2:B60">
    <sortCondition ref="A2:A59"/>
  </sortState>
  <mergeCells count="3">
    <mergeCell ref="A65:C65"/>
    <mergeCell ref="A163:B163"/>
    <mergeCell ref="A2:C2"/>
  </mergeCells>
  <phoneticPr fontId="17" type="noConversion"/>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865D-1304-4839-9CFA-7D328B7D3B0E}">
  <dimension ref="A2"/>
  <sheetViews>
    <sheetView workbookViewId="0">
      <selection activeCell="B7" sqref="B7"/>
    </sheetView>
  </sheetViews>
  <sheetFormatPr defaultRowHeight="15" x14ac:dyDescent="0.25"/>
  <sheetData>
    <row r="2" spans="1:1" x14ac:dyDescent="0.25">
      <c r="A2" t="s">
        <v>528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Origem dos recursos</vt:lpstr>
      <vt:lpstr>Orçamento Distribuído</vt:lpstr>
      <vt:lpstr>Remanejamentos entre AEO</vt:lpstr>
      <vt:lpstr>Distribuição TRI</vt:lpstr>
      <vt:lpstr>1. Pré-Empenhos</vt:lpstr>
      <vt:lpstr>2. Empenho LOA 2024</vt:lpstr>
      <vt:lpstr>Saldos CUSTEIO AEO LOA 24</vt:lpstr>
      <vt:lpstr>Saldos INVESTIMENTO AEO LOA 24</vt:lpstr>
      <vt:lpstr>2.1 DESCENTRALIZAÇÕES 2024</vt:lpstr>
      <vt:lpstr>3. Empenhos LOA UFABC RPNP</vt:lpstr>
      <vt:lpstr>3.1 Empenhos DESCENTR RPNP</vt:lpstr>
      <vt:lpstr>Tabelas auxiliares</vt:lpstr>
      <vt:lpstr>Planilha3</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2025-02-03T16:24:40Z</dcterms:modified>
</cp:coreProperties>
</file>